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EstaPasta_de_trabalho" defaultThemeVersion="124226"/>
  <bookViews>
    <workbookView xWindow="0" yWindow="0" windowWidth="20490" windowHeight="7305"/>
  </bookViews>
  <sheets>
    <sheet name="controle" sheetId="1" r:id="rId1"/>
    <sheet name="dashboard" sheetId="5" r:id="rId2"/>
    <sheet name="imprimir" sheetId="7" r:id="rId3"/>
    <sheet name="info" sheetId="3" r:id="rId4"/>
    <sheet name="editar" sheetId="2" state="hidden" r:id="rId5"/>
    <sheet name="configuracao" sheetId="6" r:id="rId6"/>
  </sheets>
  <definedNames>
    <definedName name="_xlnm._FilterDatabase" localSheetId="0" hidden="1">controle!$B$7:$B$1007</definedName>
    <definedName name="_xlnm.Print_Area" localSheetId="2">imprimir!$A$1:$G$73</definedName>
    <definedName name="_xlnm.Criteria" localSheetId="0">controle!$B$4:$B$5</definedName>
  </definedNames>
  <calcPr calcId="152511"/>
</workbook>
</file>

<file path=xl/calcChain.xml><?xml version="1.0" encoding="utf-8"?>
<calcChain xmlns="http://schemas.openxmlformats.org/spreadsheetml/2006/main">
  <c r="Y8" i="1" l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F1005" i="7" l="1"/>
  <c r="F1006" i="7"/>
  <c r="F1007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6" i="7"/>
  <c r="G5" i="7"/>
  <c r="B6" i="7"/>
  <c r="C6" i="7"/>
  <c r="D6" i="7"/>
  <c r="E6" i="7"/>
  <c r="B7" i="7"/>
  <c r="C7" i="7"/>
  <c r="D7" i="7"/>
  <c r="E7" i="7"/>
  <c r="B8" i="7"/>
  <c r="C8" i="7"/>
  <c r="D8" i="7"/>
  <c r="E8" i="7"/>
  <c r="B9" i="7"/>
  <c r="C9" i="7"/>
  <c r="D9" i="7"/>
  <c r="E9" i="7"/>
  <c r="B10" i="7"/>
  <c r="C10" i="7"/>
  <c r="D10" i="7"/>
  <c r="E10" i="7"/>
  <c r="B11" i="7"/>
  <c r="C11" i="7"/>
  <c r="D11" i="7"/>
  <c r="E11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B33" i="7"/>
  <c r="C33" i="7"/>
  <c r="D33" i="7"/>
  <c r="E33" i="7"/>
  <c r="B34" i="7"/>
  <c r="C34" i="7"/>
  <c r="D34" i="7"/>
  <c r="E34" i="7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B51" i="7"/>
  <c r="C51" i="7"/>
  <c r="D51" i="7"/>
  <c r="E51" i="7"/>
  <c r="B52" i="7"/>
  <c r="C52" i="7"/>
  <c r="D52" i="7"/>
  <c r="E52" i="7"/>
  <c r="B53" i="7"/>
  <c r="C53" i="7"/>
  <c r="D53" i="7"/>
  <c r="E53" i="7"/>
  <c r="B54" i="7"/>
  <c r="C54" i="7"/>
  <c r="D54" i="7"/>
  <c r="E54" i="7"/>
  <c r="B55" i="7"/>
  <c r="C55" i="7"/>
  <c r="D55" i="7"/>
  <c r="E55" i="7"/>
  <c r="B56" i="7"/>
  <c r="C56" i="7"/>
  <c r="D56" i="7"/>
  <c r="E56" i="7"/>
  <c r="B57" i="7"/>
  <c r="C57" i="7"/>
  <c r="D57" i="7"/>
  <c r="E57" i="7"/>
  <c r="B58" i="7"/>
  <c r="C58" i="7"/>
  <c r="D58" i="7"/>
  <c r="E58" i="7"/>
  <c r="B59" i="7"/>
  <c r="C59" i="7"/>
  <c r="D59" i="7"/>
  <c r="E59" i="7"/>
  <c r="B60" i="7"/>
  <c r="C60" i="7"/>
  <c r="D60" i="7"/>
  <c r="E60" i="7"/>
  <c r="B61" i="7"/>
  <c r="C61" i="7"/>
  <c r="D61" i="7"/>
  <c r="E61" i="7"/>
  <c r="B62" i="7"/>
  <c r="C62" i="7"/>
  <c r="D62" i="7"/>
  <c r="E62" i="7"/>
  <c r="B63" i="7"/>
  <c r="C63" i="7"/>
  <c r="D63" i="7"/>
  <c r="E63" i="7"/>
  <c r="B64" i="7"/>
  <c r="C64" i="7"/>
  <c r="D64" i="7"/>
  <c r="E64" i="7"/>
  <c r="B65" i="7"/>
  <c r="C65" i="7"/>
  <c r="D65" i="7"/>
  <c r="E65" i="7"/>
  <c r="B66" i="7"/>
  <c r="C66" i="7"/>
  <c r="D66" i="7"/>
  <c r="E66" i="7"/>
  <c r="B67" i="7"/>
  <c r="C67" i="7"/>
  <c r="D67" i="7"/>
  <c r="E67" i="7"/>
  <c r="B68" i="7"/>
  <c r="C68" i="7"/>
  <c r="D68" i="7"/>
  <c r="E68" i="7"/>
  <c r="B69" i="7"/>
  <c r="C69" i="7"/>
  <c r="D69" i="7"/>
  <c r="E69" i="7"/>
  <c r="B70" i="7"/>
  <c r="C70" i="7"/>
  <c r="D70" i="7"/>
  <c r="E70" i="7"/>
  <c r="B71" i="7"/>
  <c r="C71" i="7"/>
  <c r="D71" i="7"/>
  <c r="E71" i="7"/>
  <c r="B72" i="7"/>
  <c r="C72" i="7"/>
  <c r="D72" i="7"/>
  <c r="E72" i="7"/>
  <c r="B73" i="7"/>
  <c r="C73" i="7"/>
  <c r="D73" i="7"/>
  <c r="E73" i="7"/>
  <c r="B74" i="7"/>
  <c r="C74" i="7"/>
  <c r="D74" i="7"/>
  <c r="E74" i="7"/>
  <c r="B75" i="7"/>
  <c r="C75" i="7"/>
  <c r="D75" i="7"/>
  <c r="E75" i="7"/>
  <c r="B76" i="7"/>
  <c r="C76" i="7"/>
  <c r="D76" i="7"/>
  <c r="E76" i="7"/>
  <c r="B77" i="7"/>
  <c r="C77" i="7"/>
  <c r="D77" i="7"/>
  <c r="E77" i="7"/>
  <c r="B78" i="7"/>
  <c r="C78" i="7"/>
  <c r="D78" i="7"/>
  <c r="E78" i="7"/>
  <c r="B79" i="7"/>
  <c r="C79" i="7"/>
  <c r="D79" i="7"/>
  <c r="E79" i="7"/>
  <c r="B80" i="7"/>
  <c r="C80" i="7"/>
  <c r="D80" i="7"/>
  <c r="E80" i="7"/>
  <c r="B81" i="7"/>
  <c r="C81" i="7"/>
  <c r="D81" i="7"/>
  <c r="E81" i="7"/>
  <c r="B82" i="7"/>
  <c r="C82" i="7"/>
  <c r="D82" i="7"/>
  <c r="E82" i="7"/>
  <c r="B83" i="7"/>
  <c r="C83" i="7"/>
  <c r="D83" i="7"/>
  <c r="E83" i="7"/>
  <c r="B84" i="7"/>
  <c r="C84" i="7"/>
  <c r="D84" i="7"/>
  <c r="E84" i="7"/>
  <c r="B85" i="7"/>
  <c r="C85" i="7"/>
  <c r="D85" i="7"/>
  <c r="E85" i="7"/>
  <c r="B86" i="7"/>
  <c r="C86" i="7"/>
  <c r="D86" i="7"/>
  <c r="E86" i="7"/>
  <c r="B87" i="7"/>
  <c r="C87" i="7"/>
  <c r="D87" i="7"/>
  <c r="E87" i="7"/>
  <c r="B88" i="7"/>
  <c r="C88" i="7"/>
  <c r="D88" i="7"/>
  <c r="E88" i="7"/>
  <c r="B89" i="7"/>
  <c r="C89" i="7"/>
  <c r="D89" i="7"/>
  <c r="E89" i="7"/>
  <c r="B90" i="7"/>
  <c r="C90" i="7"/>
  <c r="D90" i="7"/>
  <c r="E90" i="7"/>
  <c r="B91" i="7"/>
  <c r="C91" i="7"/>
  <c r="D91" i="7"/>
  <c r="E91" i="7"/>
  <c r="B92" i="7"/>
  <c r="C92" i="7"/>
  <c r="D92" i="7"/>
  <c r="E92" i="7"/>
  <c r="B93" i="7"/>
  <c r="C93" i="7"/>
  <c r="D93" i="7"/>
  <c r="E93" i="7"/>
  <c r="B94" i="7"/>
  <c r="C94" i="7"/>
  <c r="D94" i="7"/>
  <c r="E94" i="7"/>
  <c r="B95" i="7"/>
  <c r="C95" i="7"/>
  <c r="D95" i="7"/>
  <c r="E95" i="7"/>
  <c r="B96" i="7"/>
  <c r="C96" i="7"/>
  <c r="D96" i="7"/>
  <c r="E96" i="7"/>
  <c r="B97" i="7"/>
  <c r="C97" i="7"/>
  <c r="D97" i="7"/>
  <c r="E97" i="7"/>
  <c r="B98" i="7"/>
  <c r="C98" i="7"/>
  <c r="D98" i="7"/>
  <c r="E98" i="7"/>
  <c r="B99" i="7"/>
  <c r="C99" i="7"/>
  <c r="D99" i="7"/>
  <c r="E99" i="7"/>
  <c r="B100" i="7"/>
  <c r="C100" i="7"/>
  <c r="D100" i="7"/>
  <c r="E100" i="7"/>
  <c r="B101" i="7"/>
  <c r="C101" i="7"/>
  <c r="D101" i="7"/>
  <c r="E101" i="7"/>
  <c r="B102" i="7"/>
  <c r="C102" i="7"/>
  <c r="D102" i="7"/>
  <c r="E102" i="7"/>
  <c r="B103" i="7"/>
  <c r="C103" i="7"/>
  <c r="D103" i="7"/>
  <c r="E103" i="7"/>
  <c r="B104" i="7"/>
  <c r="C104" i="7"/>
  <c r="D104" i="7"/>
  <c r="E104" i="7"/>
  <c r="B105" i="7"/>
  <c r="C105" i="7"/>
  <c r="D105" i="7"/>
  <c r="E105" i="7"/>
  <c r="B106" i="7"/>
  <c r="C106" i="7"/>
  <c r="D106" i="7"/>
  <c r="E106" i="7"/>
  <c r="B107" i="7"/>
  <c r="C107" i="7"/>
  <c r="D107" i="7"/>
  <c r="E107" i="7"/>
  <c r="B108" i="7"/>
  <c r="C108" i="7"/>
  <c r="D108" i="7"/>
  <c r="E108" i="7"/>
  <c r="B109" i="7"/>
  <c r="C109" i="7"/>
  <c r="D109" i="7"/>
  <c r="E109" i="7"/>
  <c r="B110" i="7"/>
  <c r="C110" i="7"/>
  <c r="D110" i="7"/>
  <c r="E110" i="7"/>
  <c r="B111" i="7"/>
  <c r="C111" i="7"/>
  <c r="D111" i="7"/>
  <c r="E111" i="7"/>
  <c r="B112" i="7"/>
  <c r="C112" i="7"/>
  <c r="D112" i="7"/>
  <c r="E112" i="7"/>
  <c r="B113" i="7"/>
  <c r="C113" i="7"/>
  <c r="D113" i="7"/>
  <c r="E113" i="7"/>
  <c r="B114" i="7"/>
  <c r="C114" i="7"/>
  <c r="D114" i="7"/>
  <c r="E114" i="7"/>
  <c r="B115" i="7"/>
  <c r="C115" i="7"/>
  <c r="D115" i="7"/>
  <c r="E115" i="7"/>
  <c r="B116" i="7"/>
  <c r="C116" i="7"/>
  <c r="D116" i="7"/>
  <c r="E116" i="7"/>
  <c r="B117" i="7"/>
  <c r="C117" i="7"/>
  <c r="D117" i="7"/>
  <c r="E117" i="7"/>
  <c r="B118" i="7"/>
  <c r="C118" i="7"/>
  <c r="D118" i="7"/>
  <c r="E118" i="7"/>
  <c r="B119" i="7"/>
  <c r="C119" i="7"/>
  <c r="D119" i="7"/>
  <c r="E119" i="7"/>
  <c r="B120" i="7"/>
  <c r="C120" i="7"/>
  <c r="D120" i="7"/>
  <c r="E120" i="7"/>
  <c r="B121" i="7"/>
  <c r="C121" i="7"/>
  <c r="D121" i="7"/>
  <c r="E121" i="7"/>
  <c r="B122" i="7"/>
  <c r="C122" i="7"/>
  <c r="D122" i="7"/>
  <c r="E122" i="7"/>
  <c r="B123" i="7"/>
  <c r="C123" i="7"/>
  <c r="D123" i="7"/>
  <c r="E123" i="7"/>
  <c r="B124" i="7"/>
  <c r="C124" i="7"/>
  <c r="D124" i="7"/>
  <c r="E124" i="7"/>
  <c r="B125" i="7"/>
  <c r="C125" i="7"/>
  <c r="D125" i="7"/>
  <c r="E125" i="7"/>
  <c r="B126" i="7"/>
  <c r="C126" i="7"/>
  <c r="D126" i="7"/>
  <c r="E126" i="7"/>
  <c r="B127" i="7"/>
  <c r="C127" i="7"/>
  <c r="D127" i="7"/>
  <c r="E127" i="7"/>
  <c r="B128" i="7"/>
  <c r="C128" i="7"/>
  <c r="D128" i="7"/>
  <c r="E128" i="7"/>
  <c r="B129" i="7"/>
  <c r="C129" i="7"/>
  <c r="D129" i="7"/>
  <c r="E129" i="7"/>
  <c r="B130" i="7"/>
  <c r="C130" i="7"/>
  <c r="D130" i="7"/>
  <c r="E130" i="7"/>
  <c r="B131" i="7"/>
  <c r="C131" i="7"/>
  <c r="D131" i="7"/>
  <c r="E131" i="7"/>
  <c r="B132" i="7"/>
  <c r="C132" i="7"/>
  <c r="D132" i="7"/>
  <c r="E132" i="7"/>
  <c r="B133" i="7"/>
  <c r="C133" i="7"/>
  <c r="D133" i="7"/>
  <c r="E133" i="7"/>
  <c r="B134" i="7"/>
  <c r="C134" i="7"/>
  <c r="D134" i="7"/>
  <c r="E134" i="7"/>
  <c r="B135" i="7"/>
  <c r="C135" i="7"/>
  <c r="D135" i="7"/>
  <c r="E135" i="7"/>
  <c r="B136" i="7"/>
  <c r="C136" i="7"/>
  <c r="D136" i="7"/>
  <c r="E136" i="7"/>
  <c r="B137" i="7"/>
  <c r="C137" i="7"/>
  <c r="D137" i="7"/>
  <c r="E137" i="7"/>
  <c r="B138" i="7"/>
  <c r="C138" i="7"/>
  <c r="D138" i="7"/>
  <c r="E138" i="7"/>
  <c r="B139" i="7"/>
  <c r="C139" i="7"/>
  <c r="D139" i="7"/>
  <c r="E139" i="7"/>
  <c r="B140" i="7"/>
  <c r="C140" i="7"/>
  <c r="D140" i="7"/>
  <c r="E140" i="7"/>
  <c r="B141" i="7"/>
  <c r="C141" i="7"/>
  <c r="D141" i="7"/>
  <c r="E141" i="7"/>
  <c r="B142" i="7"/>
  <c r="C142" i="7"/>
  <c r="D142" i="7"/>
  <c r="E142" i="7"/>
  <c r="B143" i="7"/>
  <c r="C143" i="7"/>
  <c r="D143" i="7"/>
  <c r="E143" i="7"/>
  <c r="B144" i="7"/>
  <c r="C144" i="7"/>
  <c r="D144" i="7"/>
  <c r="E144" i="7"/>
  <c r="B145" i="7"/>
  <c r="C145" i="7"/>
  <c r="D145" i="7"/>
  <c r="E145" i="7"/>
  <c r="B146" i="7"/>
  <c r="C146" i="7"/>
  <c r="D146" i="7"/>
  <c r="E146" i="7"/>
  <c r="B147" i="7"/>
  <c r="C147" i="7"/>
  <c r="D147" i="7"/>
  <c r="E147" i="7"/>
  <c r="B148" i="7"/>
  <c r="C148" i="7"/>
  <c r="D148" i="7"/>
  <c r="E148" i="7"/>
  <c r="B149" i="7"/>
  <c r="C149" i="7"/>
  <c r="D149" i="7"/>
  <c r="E149" i="7"/>
  <c r="B150" i="7"/>
  <c r="C150" i="7"/>
  <c r="D150" i="7"/>
  <c r="E150" i="7"/>
  <c r="B151" i="7"/>
  <c r="C151" i="7"/>
  <c r="D151" i="7"/>
  <c r="E151" i="7"/>
  <c r="B152" i="7"/>
  <c r="C152" i="7"/>
  <c r="D152" i="7"/>
  <c r="E152" i="7"/>
  <c r="B153" i="7"/>
  <c r="C153" i="7"/>
  <c r="D153" i="7"/>
  <c r="E153" i="7"/>
  <c r="B154" i="7"/>
  <c r="C154" i="7"/>
  <c r="D154" i="7"/>
  <c r="E154" i="7"/>
  <c r="B155" i="7"/>
  <c r="C155" i="7"/>
  <c r="D155" i="7"/>
  <c r="E155" i="7"/>
  <c r="B156" i="7"/>
  <c r="C156" i="7"/>
  <c r="D156" i="7"/>
  <c r="E156" i="7"/>
  <c r="B157" i="7"/>
  <c r="C157" i="7"/>
  <c r="D157" i="7"/>
  <c r="E157" i="7"/>
  <c r="B158" i="7"/>
  <c r="C158" i="7"/>
  <c r="D158" i="7"/>
  <c r="E158" i="7"/>
  <c r="B159" i="7"/>
  <c r="C159" i="7"/>
  <c r="D159" i="7"/>
  <c r="E159" i="7"/>
  <c r="B160" i="7"/>
  <c r="C160" i="7"/>
  <c r="D160" i="7"/>
  <c r="E160" i="7"/>
  <c r="B161" i="7"/>
  <c r="C161" i="7"/>
  <c r="D161" i="7"/>
  <c r="E161" i="7"/>
  <c r="B162" i="7"/>
  <c r="C162" i="7"/>
  <c r="D162" i="7"/>
  <c r="E162" i="7"/>
  <c r="B163" i="7"/>
  <c r="C163" i="7"/>
  <c r="D163" i="7"/>
  <c r="E163" i="7"/>
  <c r="B164" i="7"/>
  <c r="C164" i="7"/>
  <c r="D164" i="7"/>
  <c r="E164" i="7"/>
  <c r="B165" i="7"/>
  <c r="C165" i="7"/>
  <c r="D165" i="7"/>
  <c r="E165" i="7"/>
  <c r="B166" i="7"/>
  <c r="C166" i="7"/>
  <c r="D166" i="7"/>
  <c r="E166" i="7"/>
  <c r="B167" i="7"/>
  <c r="C167" i="7"/>
  <c r="D167" i="7"/>
  <c r="E167" i="7"/>
  <c r="B168" i="7"/>
  <c r="C168" i="7"/>
  <c r="D168" i="7"/>
  <c r="E168" i="7"/>
  <c r="B169" i="7"/>
  <c r="C169" i="7"/>
  <c r="D169" i="7"/>
  <c r="E169" i="7"/>
  <c r="B170" i="7"/>
  <c r="C170" i="7"/>
  <c r="D170" i="7"/>
  <c r="E170" i="7"/>
  <c r="B171" i="7"/>
  <c r="C171" i="7"/>
  <c r="D171" i="7"/>
  <c r="E171" i="7"/>
  <c r="B172" i="7"/>
  <c r="C172" i="7"/>
  <c r="D172" i="7"/>
  <c r="E172" i="7"/>
  <c r="B173" i="7"/>
  <c r="C173" i="7"/>
  <c r="D173" i="7"/>
  <c r="E173" i="7"/>
  <c r="B174" i="7"/>
  <c r="C174" i="7"/>
  <c r="D174" i="7"/>
  <c r="E174" i="7"/>
  <c r="B175" i="7"/>
  <c r="C175" i="7"/>
  <c r="D175" i="7"/>
  <c r="E175" i="7"/>
  <c r="B176" i="7"/>
  <c r="C176" i="7"/>
  <c r="D176" i="7"/>
  <c r="E176" i="7"/>
  <c r="B177" i="7"/>
  <c r="C177" i="7"/>
  <c r="D177" i="7"/>
  <c r="E177" i="7"/>
  <c r="B178" i="7"/>
  <c r="C178" i="7"/>
  <c r="D178" i="7"/>
  <c r="E178" i="7"/>
  <c r="B179" i="7"/>
  <c r="C179" i="7"/>
  <c r="D179" i="7"/>
  <c r="E179" i="7"/>
  <c r="B180" i="7"/>
  <c r="C180" i="7"/>
  <c r="D180" i="7"/>
  <c r="E180" i="7"/>
  <c r="B181" i="7"/>
  <c r="C181" i="7"/>
  <c r="D181" i="7"/>
  <c r="E181" i="7"/>
  <c r="B182" i="7"/>
  <c r="C182" i="7"/>
  <c r="D182" i="7"/>
  <c r="E182" i="7"/>
  <c r="B183" i="7"/>
  <c r="C183" i="7"/>
  <c r="D183" i="7"/>
  <c r="E183" i="7"/>
  <c r="B184" i="7"/>
  <c r="C184" i="7"/>
  <c r="D184" i="7"/>
  <c r="E184" i="7"/>
  <c r="B185" i="7"/>
  <c r="C185" i="7"/>
  <c r="D185" i="7"/>
  <c r="E185" i="7"/>
  <c r="B186" i="7"/>
  <c r="C186" i="7"/>
  <c r="D186" i="7"/>
  <c r="E186" i="7"/>
  <c r="B187" i="7"/>
  <c r="C187" i="7"/>
  <c r="D187" i="7"/>
  <c r="E187" i="7"/>
  <c r="B188" i="7"/>
  <c r="C188" i="7"/>
  <c r="D188" i="7"/>
  <c r="E188" i="7"/>
  <c r="B189" i="7"/>
  <c r="C189" i="7"/>
  <c r="D189" i="7"/>
  <c r="E189" i="7"/>
  <c r="B190" i="7"/>
  <c r="C190" i="7"/>
  <c r="D190" i="7"/>
  <c r="E190" i="7"/>
  <c r="B191" i="7"/>
  <c r="C191" i="7"/>
  <c r="D191" i="7"/>
  <c r="E191" i="7"/>
  <c r="B192" i="7"/>
  <c r="C192" i="7"/>
  <c r="D192" i="7"/>
  <c r="E192" i="7"/>
  <c r="B193" i="7"/>
  <c r="C193" i="7"/>
  <c r="D193" i="7"/>
  <c r="E193" i="7"/>
  <c r="B194" i="7"/>
  <c r="C194" i="7"/>
  <c r="D194" i="7"/>
  <c r="E194" i="7"/>
  <c r="B195" i="7"/>
  <c r="C195" i="7"/>
  <c r="D195" i="7"/>
  <c r="E195" i="7"/>
  <c r="B196" i="7"/>
  <c r="C196" i="7"/>
  <c r="D196" i="7"/>
  <c r="E196" i="7"/>
  <c r="B197" i="7"/>
  <c r="C197" i="7"/>
  <c r="D197" i="7"/>
  <c r="E197" i="7"/>
  <c r="B198" i="7"/>
  <c r="C198" i="7"/>
  <c r="D198" i="7"/>
  <c r="E198" i="7"/>
  <c r="B199" i="7"/>
  <c r="C199" i="7"/>
  <c r="D199" i="7"/>
  <c r="E199" i="7"/>
  <c r="B200" i="7"/>
  <c r="C200" i="7"/>
  <c r="D200" i="7"/>
  <c r="E200" i="7"/>
  <c r="B201" i="7"/>
  <c r="C201" i="7"/>
  <c r="D201" i="7"/>
  <c r="E201" i="7"/>
  <c r="B202" i="7"/>
  <c r="C202" i="7"/>
  <c r="D202" i="7"/>
  <c r="E202" i="7"/>
  <c r="B203" i="7"/>
  <c r="C203" i="7"/>
  <c r="D203" i="7"/>
  <c r="E203" i="7"/>
  <c r="B204" i="7"/>
  <c r="C204" i="7"/>
  <c r="D204" i="7"/>
  <c r="E204" i="7"/>
  <c r="B205" i="7"/>
  <c r="C205" i="7"/>
  <c r="D205" i="7"/>
  <c r="E205" i="7"/>
  <c r="B206" i="7"/>
  <c r="C206" i="7"/>
  <c r="D206" i="7"/>
  <c r="E206" i="7"/>
  <c r="B207" i="7"/>
  <c r="C207" i="7"/>
  <c r="D207" i="7"/>
  <c r="E207" i="7"/>
  <c r="B208" i="7"/>
  <c r="C208" i="7"/>
  <c r="D208" i="7"/>
  <c r="E208" i="7"/>
  <c r="B209" i="7"/>
  <c r="C209" i="7"/>
  <c r="D209" i="7"/>
  <c r="E209" i="7"/>
  <c r="B210" i="7"/>
  <c r="C210" i="7"/>
  <c r="D210" i="7"/>
  <c r="E210" i="7"/>
  <c r="B211" i="7"/>
  <c r="C211" i="7"/>
  <c r="D211" i="7"/>
  <c r="E211" i="7"/>
  <c r="B212" i="7"/>
  <c r="C212" i="7"/>
  <c r="D212" i="7"/>
  <c r="E212" i="7"/>
  <c r="B213" i="7"/>
  <c r="C213" i="7"/>
  <c r="D213" i="7"/>
  <c r="E213" i="7"/>
  <c r="B214" i="7"/>
  <c r="C214" i="7"/>
  <c r="D214" i="7"/>
  <c r="E214" i="7"/>
  <c r="B215" i="7"/>
  <c r="C215" i="7"/>
  <c r="D215" i="7"/>
  <c r="E215" i="7"/>
  <c r="B216" i="7"/>
  <c r="C216" i="7"/>
  <c r="D216" i="7"/>
  <c r="E216" i="7"/>
  <c r="B217" i="7"/>
  <c r="C217" i="7"/>
  <c r="D217" i="7"/>
  <c r="E217" i="7"/>
  <c r="B218" i="7"/>
  <c r="C218" i="7"/>
  <c r="D218" i="7"/>
  <c r="E218" i="7"/>
  <c r="B219" i="7"/>
  <c r="C219" i="7"/>
  <c r="D219" i="7"/>
  <c r="E219" i="7"/>
  <c r="B220" i="7"/>
  <c r="C220" i="7"/>
  <c r="D220" i="7"/>
  <c r="E220" i="7"/>
  <c r="B221" i="7"/>
  <c r="C221" i="7"/>
  <c r="D221" i="7"/>
  <c r="E221" i="7"/>
  <c r="B222" i="7"/>
  <c r="C222" i="7"/>
  <c r="D222" i="7"/>
  <c r="E222" i="7"/>
  <c r="B223" i="7"/>
  <c r="C223" i="7"/>
  <c r="D223" i="7"/>
  <c r="E223" i="7"/>
  <c r="B224" i="7"/>
  <c r="C224" i="7"/>
  <c r="D224" i="7"/>
  <c r="E224" i="7"/>
  <c r="B225" i="7"/>
  <c r="C225" i="7"/>
  <c r="D225" i="7"/>
  <c r="E225" i="7"/>
  <c r="B226" i="7"/>
  <c r="C226" i="7"/>
  <c r="D226" i="7"/>
  <c r="E226" i="7"/>
  <c r="B227" i="7"/>
  <c r="C227" i="7"/>
  <c r="D227" i="7"/>
  <c r="E227" i="7"/>
  <c r="B228" i="7"/>
  <c r="C228" i="7"/>
  <c r="D228" i="7"/>
  <c r="E228" i="7"/>
  <c r="B229" i="7"/>
  <c r="C229" i="7"/>
  <c r="D229" i="7"/>
  <c r="E229" i="7"/>
  <c r="B230" i="7"/>
  <c r="C230" i="7"/>
  <c r="D230" i="7"/>
  <c r="E230" i="7"/>
  <c r="B231" i="7"/>
  <c r="C231" i="7"/>
  <c r="D231" i="7"/>
  <c r="E231" i="7"/>
  <c r="B232" i="7"/>
  <c r="C232" i="7"/>
  <c r="D232" i="7"/>
  <c r="E232" i="7"/>
  <c r="B233" i="7"/>
  <c r="C233" i="7"/>
  <c r="D233" i="7"/>
  <c r="E233" i="7"/>
  <c r="B234" i="7"/>
  <c r="C234" i="7"/>
  <c r="D234" i="7"/>
  <c r="E234" i="7"/>
  <c r="B235" i="7"/>
  <c r="C235" i="7"/>
  <c r="D235" i="7"/>
  <c r="E235" i="7"/>
  <c r="B236" i="7"/>
  <c r="C236" i="7"/>
  <c r="D236" i="7"/>
  <c r="E236" i="7"/>
  <c r="B237" i="7"/>
  <c r="C237" i="7"/>
  <c r="D237" i="7"/>
  <c r="E237" i="7"/>
  <c r="B238" i="7"/>
  <c r="C238" i="7"/>
  <c r="D238" i="7"/>
  <c r="E238" i="7"/>
  <c r="B239" i="7"/>
  <c r="C239" i="7"/>
  <c r="D239" i="7"/>
  <c r="E239" i="7"/>
  <c r="B240" i="7"/>
  <c r="C240" i="7"/>
  <c r="D240" i="7"/>
  <c r="E240" i="7"/>
  <c r="B241" i="7"/>
  <c r="C241" i="7"/>
  <c r="D241" i="7"/>
  <c r="E241" i="7"/>
  <c r="B242" i="7"/>
  <c r="C242" i="7"/>
  <c r="D242" i="7"/>
  <c r="E242" i="7"/>
  <c r="B243" i="7"/>
  <c r="C243" i="7"/>
  <c r="D243" i="7"/>
  <c r="E243" i="7"/>
  <c r="B244" i="7"/>
  <c r="C244" i="7"/>
  <c r="D244" i="7"/>
  <c r="E244" i="7"/>
  <c r="B245" i="7"/>
  <c r="C245" i="7"/>
  <c r="D245" i="7"/>
  <c r="E245" i="7"/>
  <c r="B246" i="7"/>
  <c r="C246" i="7"/>
  <c r="D246" i="7"/>
  <c r="E246" i="7"/>
  <c r="B247" i="7"/>
  <c r="C247" i="7"/>
  <c r="D247" i="7"/>
  <c r="E247" i="7"/>
  <c r="B248" i="7"/>
  <c r="C248" i="7"/>
  <c r="D248" i="7"/>
  <c r="E248" i="7"/>
  <c r="B249" i="7"/>
  <c r="C249" i="7"/>
  <c r="D249" i="7"/>
  <c r="E249" i="7"/>
  <c r="B250" i="7"/>
  <c r="C250" i="7"/>
  <c r="D250" i="7"/>
  <c r="E250" i="7"/>
  <c r="B251" i="7"/>
  <c r="C251" i="7"/>
  <c r="D251" i="7"/>
  <c r="E251" i="7"/>
  <c r="B252" i="7"/>
  <c r="C252" i="7"/>
  <c r="D252" i="7"/>
  <c r="E252" i="7"/>
  <c r="B253" i="7"/>
  <c r="C253" i="7"/>
  <c r="D253" i="7"/>
  <c r="E253" i="7"/>
  <c r="B254" i="7"/>
  <c r="C254" i="7"/>
  <c r="D254" i="7"/>
  <c r="E254" i="7"/>
  <c r="B255" i="7"/>
  <c r="C255" i="7"/>
  <c r="D255" i="7"/>
  <c r="E255" i="7"/>
  <c r="B256" i="7"/>
  <c r="C256" i="7"/>
  <c r="D256" i="7"/>
  <c r="E256" i="7"/>
  <c r="B257" i="7"/>
  <c r="C257" i="7"/>
  <c r="D257" i="7"/>
  <c r="E257" i="7"/>
  <c r="B258" i="7"/>
  <c r="C258" i="7"/>
  <c r="D258" i="7"/>
  <c r="E258" i="7"/>
  <c r="B259" i="7"/>
  <c r="C259" i="7"/>
  <c r="D259" i="7"/>
  <c r="E259" i="7"/>
  <c r="B260" i="7"/>
  <c r="C260" i="7"/>
  <c r="D260" i="7"/>
  <c r="E260" i="7"/>
  <c r="B261" i="7"/>
  <c r="C261" i="7"/>
  <c r="D261" i="7"/>
  <c r="E261" i="7"/>
  <c r="B262" i="7"/>
  <c r="C262" i="7"/>
  <c r="D262" i="7"/>
  <c r="E262" i="7"/>
  <c r="B263" i="7"/>
  <c r="C263" i="7"/>
  <c r="D263" i="7"/>
  <c r="E263" i="7"/>
  <c r="B264" i="7"/>
  <c r="C264" i="7"/>
  <c r="D264" i="7"/>
  <c r="E264" i="7"/>
  <c r="B265" i="7"/>
  <c r="C265" i="7"/>
  <c r="D265" i="7"/>
  <c r="E265" i="7"/>
  <c r="B266" i="7"/>
  <c r="C266" i="7"/>
  <c r="D266" i="7"/>
  <c r="E266" i="7"/>
  <c r="B267" i="7"/>
  <c r="C267" i="7"/>
  <c r="D267" i="7"/>
  <c r="E267" i="7"/>
  <c r="B268" i="7"/>
  <c r="C268" i="7"/>
  <c r="D268" i="7"/>
  <c r="E268" i="7"/>
  <c r="B269" i="7"/>
  <c r="C269" i="7"/>
  <c r="D269" i="7"/>
  <c r="E269" i="7"/>
  <c r="B270" i="7"/>
  <c r="C270" i="7"/>
  <c r="D270" i="7"/>
  <c r="E270" i="7"/>
  <c r="B271" i="7"/>
  <c r="C271" i="7"/>
  <c r="D271" i="7"/>
  <c r="E271" i="7"/>
  <c r="B272" i="7"/>
  <c r="C272" i="7"/>
  <c r="D272" i="7"/>
  <c r="E272" i="7"/>
  <c r="B273" i="7"/>
  <c r="C273" i="7"/>
  <c r="D273" i="7"/>
  <c r="E273" i="7"/>
  <c r="B274" i="7"/>
  <c r="C274" i="7"/>
  <c r="D274" i="7"/>
  <c r="E274" i="7"/>
  <c r="B275" i="7"/>
  <c r="C275" i="7"/>
  <c r="D275" i="7"/>
  <c r="E275" i="7"/>
  <c r="B276" i="7"/>
  <c r="C276" i="7"/>
  <c r="D276" i="7"/>
  <c r="E276" i="7"/>
  <c r="B277" i="7"/>
  <c r="C277" i="7"/>
  <c r="D277" i="7"/>
  <c r="E277" i="7"/>
  <c r="B278" i="7"/>
  <c r="C278" i="7"/>
  <c r="D278" i="7"/>
  <c r="E278" i="7"/>
  <c r="B279" i="7"/>
  <c r="C279" i="7"/>
  <c r="D279" i="7"/>
  <c r="E279" i="7"/>
  <c r="B280" i="7"/>
  <c r="C280" i="7"/>
  <c r="D280" i="7"/>
  <c r="E280" i="7"/>
  <c r="B281" i="7"/>
  <c r="C281" i="7"/>
  <c r="D281" i="7"/>
  <c r="E281" i="7"/>
  <c r="B282" i="7"/>
  <c r="C282" i="7"/>
  <c r="D282" i="7"/>
  <c r="E282" i="7"/>
  <c r="B283" i="7"/>
  <c r="C283" i="7"/>
  <c r="D283" i="7"/>
  <c r="E283" i="7"/>
  <c r="B284" i="7"/>
  <c r="C284" i="7"/>
  <c r="D284" i="7"/>
  <c r="E284" i="7"/>
  <c r="B285" i="7"/>
  <c r="C285" i="7"/>
  <c r="D285" i="7"/>
  <c r="E285" i="7"/>
  <c r="B286" i="7"/>
  <c r="C286" i="7"/>
  <c r="D286" i="7"/>
  <c r="E286" i="7"/>
  <c r="B287" i="7"/>
  <c r="C287" i="7"/>
  <c r="D287" i="7"/>
  <c r="E287" i="7"/>
  <c r="B288" i="7"/>
  <c r="C288" i="7"/>
  <c r="D288" i="7"/>
  <c r="E288" i="7"/>
  <c r="B289" i="7"/>
  <c r="C289" i="7"/>
  <c r="D289" i="7"/>
  <c r="E289" i="7"/>
  <c r="B290" i="7"/>
  <c r="C290" i="7"/>
  <c r="D290" i="7"/>
  <c r="E290" i="7"/>
  <c r="B291" i="7"/>
  <c r="C291" i="7"/>
  <c r="D291" i="7"/>
  <c r="E291" i="7"/>
  <c r="B292" i="7"/>
  <c r="C292" i="7"/>
  <c r="D292" i="7"/>
  <c r="E292" i="7"/>
  <c r="B293" i="7"/>
  <c r="C293" i="7"/>
  <c r="D293" i="7"/>
  <c r="E293" i="7"/>
  <c r="B294" i="7"/>
  <c r="C294" i="7"/>
  <c r="D294" i="7"/>
  <c r="E294" i="7"/>
  <c r="B295" i="7"/>
  <c r="C295" i="7"/>
  <c r="D295" i="7"/>
  <c r="E295" i="7"/>
  <c r="B296" i="7"/>
  <c r="C296" i="7"/>
  <c r="D296" i="7"/>
  <c r="E296" i="7"/>
  <c r="B297" i="7"/>
  <c r="C297" i="7"/>
  <c r="D297" i="7"/>
  <c r="E297" i="7"/>
  <c r="B298" i="7"/>
  <c r="C298" i="7"/>
  <c r="D298" i="7"/>
  <c r="E298" i="7"/>
  <c r="B299" i="7"/>
  <c r="C299" i="7"/>
  <c r="D299" i="7"/>
  <c r="E299" i="7"/>
  <c r="B300" i="7"/>
  <c r="C300" i="7"/>
  <c r="D300" i="7"/>
  <c r="E300" i="7"/>
  <c r="B301" i="7"/>
  <c r="C301" i="7"/>
  <c r="D301" i="7"/>
  <c r="E301" i="7"/>
  <c r="B302" i="7"/>
  <c r="C302" i="7"/>
  <c r="D302" i="7"/>
  <c r="E302" i="7"/>
  <c r="B303" i="7"/>
  <c r="C303" i="7"/>
  <c r="D303" i="7"/>
  <c r="E303" i="7"/>
  <c r="B304" i="7"/>
  <c r="C304" i="7"/>
  <c r="D304" i="7"/>
  <c r="E304" i="7"/>
  <c r="B305" i="7"/>
  <c r="C305" i="7"/>
  <c r="D305" i="7"/>
  <c r="E305" i="7"/>
  <c r="B306" i="7"/>
  <c r="C306" i="7"/>
  <c r="D306" i="7"/>
  <c r="E306" i="7"/>
  <c r="B307" i="7"/>
  <c r="C307" i="7"/>
  <c r="D307" i="7"/>
  <c r="E307" i="7"/>
  <c r="B308" i="7"/>
  <c r="C308" i="7"/>
  <c r="D308" i="7"/>
  <c r="E308" i="7"/>
  <c r="B309" i="7"/>
  <c r="C309" i="7"/>
  <c r="D309" i="7"/>
  <c r="E309" i="7"/>
  <c r="B310" i="7"/>
  <c r="C310" i="7"/>
  <c r="D310" i="7"/>
  <c r="E310" i="7"/>
  <c r="B311" i="7"/>
  <c r="C311" i="7"/>
  <c r="D311" i="7"/>
  <c r="E311" i="7"/>
  <c r="B312" i="7"/>
  <c r="C312" i="7"/>
  <c r="D312" i="7"/>
  <c r="E312" i="7"/>
  <c r="B313" i="7"/>
  <c r="C313" i="7"/>
  <c r="D313" i="7"/>
  <c r="E313" i="7"/>
  <c r="B314" i="7"/>
  <c r="C314" i="7"/>
  <c r="D314" i="7"/>
  <c r="E314" i="7"/>
  <c r="B315" i="7"/>
  <c r="C315" i="7"/>
  <c r="D315" i="7"/>
  <c r="E315" i="7"/>
  <c r="B316" i="7"/>
  <c r="C316" i="7"/>
  <c r="D316" i="7"/>
  <c r="E316" i="7"/>
  <c r="B317" i="7"/>
  <c r="C317" i="7"/>
  <c r="D317" i="7"/>
  <c r="E317" i="7"/>
  <c r="B318" i="7"/>
  <c r="C318" i="7"/>
  <c r="D318" i="7"/>
  <c r="E318" i="7"/>
  <c r="B319" i="7"/>
  <c r="C319" i="7"/>
  <c r="D319" i="7"/>
  <c r="E319" i="7"/>
  <c r="B320" i="7"/>
  <c r="C320" i="7"/>
  <c r="D320" i="7"/>
  <c r="E320" i="7"/>
  <c r="B321" i="7"/>
  <c r="C321" i="7"/>
  <c r="D321" i="7"/>
  <c r="E321" i="7"/>
  <c r="B322" i="7"/>
  <c r="C322" i="7"/>
  <c r="D322" i="7"/>
  <c r="E322" i="7"/>
  <c r="B323" i="7"/>
  <c r="C323" i="7"/>
  <c r="D323" i="7"/>
  <c r="E323" i="7"/>
  <c r="B324" i="7"/>
  <c r="C324" i="7"/>
  <c r="D324" i="7"/>
  <c r="E324" i="7"/>
  <c r="B325" i="7"/>
  <c r="C325" i="7"/>
  <c r="D325" i="7"/>
  <c r="E325" i="7"/>
  <c r="B326" i="7"/>
  <c r="C326" i="7"/>
  <c r="D326" i="7"/>
  <c r="E326" i="7"/>
  <c r="B327" i="7"/>
  <c r="C327" i="7"/>
  <c r="D327" i="7"/>
  <c r="E327" i="7"/>
  <c r="B328" i="7"/>
  <c r="C328" i="7"/>
  <c r="D328" i="7"/>
  <c r="E328" i="7"/>
  <c r="B329" i="7"/>
  <c r="C329" i="7"/>
  <c r="D329" i="7"/>
  <c r="E329" i="7"/>
  <c r="B330" i="7"/>
  <c r="C330" i="7"/>
  <c r="D330" i="7"/>
  <c r="E330" i="7"/>
  <c r="B331" i="7"/>
  <c r="C331" i="7"/>
  <c r="D331" i="7"/>
  <c r="E331" i="7"/>
  <c r="B332" i="7"/>
  <c r="C332" i="7"/>
  <c r="D332" i="7"/>
  <c r="E332" i="7"/>
  <c r="B333" i="7"/>
  <c r="C333" i="7"/>
  <c r="D333" i="7"/>
  <c r="E333" i="7"/>
  <c r="B334" i="7"/>
  <c r="C334" i="7"/>
  <c r="D334" i="7"/>
  <c r="E334" i="7"/>
  <c r="B335" i="7"/>
  <c r="C335" i="7"/>
  <c r="D335" i="7"/>
  <c r="E335" i="7"/>
  <c r="B336" i="7"/>
  <c r="C336" i="7"/>
  <c r="D336" i="7"/>
  <c r="E336" i="7"/>
  <c r="B337" i="7"/>
  <c r="C337" i="7"/>
  <c r="D337" i="7"/>
  <c r="E337" i="7"/>
  <c r="B338" i="7"/>
  <c r="C338" i="7"/>
  <c r="D338" i="7"/>
  <c r="E338" i="7"/>
  <c r="B339" i="7"/>
  <c r="C339" i="7"/>
  <c r="D339" i="7"/>
  <c r="E339" i="7"/>
  <c r="B340" i="7"/>
  <c r="C340" i="7"/>
  <c r="D340" i="7"/>
  <c r="E340" i="7"/>
  <c r="B341" i="7"/>
  <c r="C341" i="7"/>
  <c r="D341" i="7"/>
  <c r="E341" i="7"/>
  <c r="B342" i="7"/>
  <c r="C342" i="7"/>
  <c r="D342" i="7"/>
  <c r="E342" i="7"/>
  <c r="B343" i="7"/>
  <c r="C343" i="7"/>
  <c r="D343" i="7"/>
  <c r="E343" i="7"/>
  <c r="B344" i="7"/>
  <c r="C344" i="7"/>
  <c r="D344" i="7"/>
  <c r="E344" i="7"/>
  <c r="B345" i="7"/>
  <c r="C345" i="7"/>
  <c r="D345" i="7"/>
  <c r="E345" i="7"/>
  <c r="B346" i="7"/>
  <c r="C346" i="7"/>
  <c r="D346" i="7"/>
  <c r="E346" i="7"/>
  <c r="B347" i="7"/>
  <c r="C347" i="7"/>
  <c r="D347" i="7"/>
  <c r="E347" i="7"/>
  <c r="B348" i="7"/>
  <c r="C348" i="7"/>
  <c r="D348" i="7"/>
  <c r="E348" i="7"/>
  <c r="B349" i="7"/>
  <c r="C349" i="7"/>
  <c r="D349" i="7"/>
  <c r="E349" i="7"/>
  <c r="B350" i="7"/>
  <c r="C350" i="7"/>
  <c r="D350" i="7"/>
  <c r="E350" i="7"/>
  <c r="B351" i="7"/>
  <c r="C351" i="7"/>
  <c r="D351" i="7"/>
  <c r="E351" i="7"/>
  <c r="B352" i="7"/>
  <c r="C352" i="7"/>
  <c r="D352" i="7"/>
  <c r="E352" i="7"/>
  <c r="B353" i="7"/>
  <c r="C353" i="7"/>
  <c r="D353" i="7"/>
  <c r="E353" i="7"/>
  <c r="B354" i="7"/>
  <c r="C354" i="7"/>
  <c r="D354" i="7"/>
  <c r="E354" i="7"/>
  <c r="B355" i="7"/>
  <c r="C355" i="7"/>
  <c r="D355" i="7"/>
  <c r="E355" i="7"/>
  <c r="B356" i="7"/>
  <c r="C356" i="7"/>
  <c r="D356" i="7"/>
  <c r="E356" i="7"/>
  <c r="B357" i="7"/>
  <c r="C357" i="7"/>
  <c r="D357" i="7"/>
  <c r="E357" i="7"/>
  <c r="B358" i="7"/>
  <c r="C358" i="7"/>
  <c r="D358" i="7"/>
  <c r="E358" i="7"/>
  <c r="B359" i="7"/>
  <c r="C359" i="7"/>
  <c r="D359" i="7"/>
  <c r="E359" i="7"/>
  <c r="B360" i="7"/>
  <c r="C360" i="7"/>
  <c r="D360" i="7"/>
  <c r="E360" i="7"/>
  <c r="B361" i="7"/>
  <c r="C361" i="7"/>
  <c r="D361" i="7"/>
  <c r="E361" i="7"/>
  <c r="B362" i="7"/>
  <c r="C362" i="7"/>
  <c r="D362" i="7"/>
  <c r="E362" i="7"/>
  <c r="B363" i="7"/>
  <c r="C363" i="7"/>
  <c r="D363" i="7"/>
  <c r="E363" i="7"/>
  <c r="B364" i="7"/>
  <c r="C364" i="7"/>
  <c r="D364" i="7"/>
  <c r="E364" i="7"/>
  <c r="B365" i="7"/>
  <c r="C365" i="7"/>
  <c r="D365" i="7"/>
  <c r="E365" i="7"/>
  <c r="B366" i="7"/>
  <c r="C366" i="7"/>
  <c r="D366" i="7"/>
  <c r="E366" i="7"/>
  <c r="B367" i="7"/>
  <c r="C367" i="7"/>
  <c r="D367" i="7"/>
  <c r="E367" i="7"/>
  <c r="B368" i="7"/>
  <c r="C368" i="7"/>
  <c r="D368" i="7"/>
  <c r="E368" i="7"/>
  <c r="B369" i="7"/>
  <c r="C369" i="7"/>
  <c r="D369" i="7"/>
  <c r="E369" i="7"/>
  <c r="B370" i="7"/>
  <c r="C370" i="7"/>
  <c r="D370" i="7"/>
  <c r="E370" i="7"/>
  <c r="B371" i="7"/>
  <c r="C371" i="7"/>
  <c r="D371" i="7"/>
  <c r="E371" i="7"/>
  <c r="B372" i="7"/>
  <c r="C372" i="7"/>
  <c r="D372" i="7"/>
  <c r="E372" i="7"/>
  <c r="B373" i="7"/>
  <c r="C373" i="7"/>
  <c r="D373" i="7"/>
  <c r="E373" i="7"/>
  <c r="B374" i="7"/>
  <c r="C374" i="7"/>
  <c r="D374" i="7"/>
  <c r="E374" i="7"/>
  <c r="B375" i="7"/>
  <c r="C375" i="7"/>
  <c r="D375" i="7"/>
  <c r="E375" i="7"/>
  <c r="B376" i="7"/>
  <c r="C376" i="7"/>
  <c r="D376" i="7"/>
  <c r="E376" i="7"/>
  <c r="B377" i="7"/>
  <c r="C377" i="7"/>
  <c r="D377" i="7"/>
  <c r="E377" i="7"/>
  <c r="B378" i="7"/>
  <c r="C378" i="7"/>
  <c r="D378" i="7"/>
  <c r="E378" i="7"/>
  <c r="B379" i="7"/>
  <c r="C379" i="7"/>
  <c r="D379" i="7"/>
  <c r="E379" i="7"/>
  <c r="B380" i="7"/>
  <c r="C380" i="7"/>
  <c r="D380" i="7"/>
  <c r="E380" i="7"/>
  <c r="B381" i="7"/>
  <c r="C381" i="7"/>
  <c r="D381" i="7"/>
  <c r="E381" i="7"/>
  <c r="B382" i="7"/>
  <c r="C382" i="7"/>
  <c r="D382" i="7"/>
  <c r="E382" i="7"/>
  <c r="B383" i="7"/>
  <c r="C383" i="7"/>
  <c r="D383" i="7"/>
  <c r="E383" i="7"/>
  <c r="B384" i="7"/>
  <c r="C384" i="7"/>
  <c r="D384" i="7"/>
  <c r="E384" i="7"/>
  <c r="B385" i="7"/>
  <c r="C385" i="7"/>
  <c r="D385" i="7"/>
  <c r="E385" i="7"/>
  <c r="B386" i="7"/>
  <c r="C386" i="7"/>
  <c r="D386" i="7"/>
  <c r="E386" i="7"/>
  <c r="B387" i="7"/>
  <c r="C387" i="7"/>
  <c r="D387" i="7"/>
  <c r="E387" i="7"/>
  <c r="B388" i="7"/>
  <c r="C388" i="7"/>
  <c r="D388" i="7"/>
  <c r="E388" i="7"/>
  <c r="B389" i="7"/>
  <c r="C389" i="7"/>
  <c r="D389" i="7"/>
  <c r="E389" i="7"/>
  <c r="B390" i="7"/>
  <c r="C390" i="7"/>
  <c r="D390" i="7"/>
  <c r="E390" i="7"/>
  <c r="B391" i="7"/>
  <c r="C391" i="7"/>
  <c r="D391" i="7"/>
  <c r="E391" i="7"/>
  <c r="B392" i="7"/>
  <c r="C392" i="7"/>
  <c r="D392" i="7"/>
  <c r="E392" i="7"/>
  <c r="B393" i="7"/>
  <c r="C393" i="7"/>
  <c r="D393" i="7"/>
  <c r="E393" i="7"/>
  <c r="B394" i="7"/>
  <c r="C394" i="7"/>
  <c r="D394" i="7"/>
  <c r="E394" i="7"/>
  <c r="B395" i="7"/>
  <c r="C395" i="7"/>
  <c r="D395" i="7"/>
  <c r="E395" i="7"/>
  <c r="B396" i="7"/>
  <c r="C396" i="7"/>
  <c r="D396" i="7"/>
  <c r="E396" i="7"/>
  <c r="B397" i="7"/>
  <c r="C397" i="7"/>
  <c r="D397" i="7"/>
  <c r="E397" i="7"/>
  <c r="B398" i="7"/>
  <c r="C398" i="7"/>
  <c r="D398" i="7"/>
  <c r="E398" i="7"/>
  <c r="B399" i="7"/>
  <c r="C399" i="7"/>
  <c r="D399" i="7"/>
  <c r="E399" i="7"/>
  <c r="B400" i="7"/>
  <c r="C400" i="7"/>
  <c r="D400" i="7"/>
  <c r="E400" i="7"/>
  <c r="B401" i="7"/>
  <c r="C401" i="7"/>
  <c r="D401" i="7"/>
  <c r="E401" i="7"/>
  <c r="B402" i="7"/>
  <c r="C402" i="7"/>
  <c r="D402" i="7"/>
  <c r="E402" i="7"/>
  <c r="B403" i="7"/>
  <c r="C403" i="7"/>
  <c r="D403" i="7"/>
  <c r="E403" i="7"/>
  <c r="B404" i="7"/>
  <c r="C404" i="7"/>
  <c r="D404" i="7"/>
  <c r="E404" i="7"/>
  <c r="B405" i="7"/>
  <c r="C405" i="7"/>
  <c r="D405" i="7"/>
  <c r="E405" i="7"/>
  <c r="B406" i="7"/>
  <c r="C406" i="7"/>
  <c r="D406" i="7"/>
  <c r="E406" i="7"/>
  <c r="B407" i="7"/>
  <c r="C407" i="7"/>
  <c r="D407" i="7"/>
  <c r="E407" i="7"/>
  <c r="B408" i="7"/>
  <c r="C408" i="7"/>
  <c r="D408" i="7"/>
  <c r="E408" i="7"/>
  <c r="B409" i="7"/>
  <c r="C409" i="7"/>
  <c r="D409" i="7"/>
  <c r="E409" i="7"/>
  <c r="B410" i="7"/>
  <c r="C410" i="7"/>
  <c r="D410" i="7"/>
  <c r="E410" i="7"/>
  <c r="B411" i="7"/>
  <c r="C411" i="7"/>
  <c r="D411" i="7"/>
  <c r="E411" i="7"/>
  <c r="B412" i="7"/>
  <c r="C412" i="7"/>
  <c r="D412" i="7"/>
  <c r="E412" i="7"/>
  <c r="B413" i="7"/>
  <c r="C413" i="7"/>
  <c r="D413" i="7"/>
  <c r="E413" i="7"/>
  <c r="B414" i="7"/>
  <c r="C414" i="7"/>
  <c r="D414" i="7"/>
  <c r="E414" i="7"/>
  <c r="B415" i="7"/>
  <c r="C415" i="7"/>
  <c r="D415" i="7"/>
  <c r="E415" i="7"/>
  <c r="B416" i="7"/>
  <c r="C416" i="7"/>
  <c r="D416" i="7"/>
  <c r="E416" i="7"/>
  <c r="B417" i="7"/>
  <c r="C417" i="7"/>
  <c r="D417" i="7"/>
  <c r="E417" i="7"/>
  <c r="B418" i="7"/>
  <c r="C418" i="7"/>
  <c r="D418" i="7"/>
  <c r="E418" i="7"/>
  <c r="B419" i="7"/>
  <c r="C419" i="7"/>
  <c r="D419" i="7"/>
  <c r="E419" i="7"/>
  <c r="B420" i="7"/>
  <c r="C420" i="7"/>
  <c r="D420" i="7"/>
  <c r="E420" i="7"/>
  <c r="B421" i="7"/>
  <c r="C421" i="7"/>
  <c r="D421" i="7"/>
  <c r="E421" i="7"/>
  <c r="B422" i="7"/>
  <c r="C422" i="7"/>
  <c r="D422" i="7"/>
  <c r="E422" i="7"/>
  <c r="B423" i="7"/>
  <c r="C423" i="7"/>
  <c r="D423" i="7"/>
  <c r="E423" i="7"/>
  <c r="B424" i="7"/>
  <c r="C424" i="7"/>
  <c r="D424" i="7"/>
  <c r="E424" i="7"/>
  <c r="B425" i="7"/>
  <c r="C425" i="7"/>
  <c r="D425" i="7"/>
  <c r="E425" i="7"/>
  <c r="B426" i="7"/>
  <c r="C426" i="7"/>
  <c r="D426" i="7"/>
  <c r="E426" i="7"/>
  <c r="B427" i="7"/>
  <c r="C427" i="7"/>
  <c r="D427" i="7"/>
  <c r="E427" i="7"/>
  <c r="B428" i="7"/>
  <c r="C428" i="7"/>
  <c r="D428" i="7"/>
  <c r="E428" i="7"/>
  <c r="B429" i="7"/>
  <c r="C429" i="7"/>
  <c r="D429" i="7"/>
  <c r="E429" i="7"/>
  <c r="B430" i="7"/>
  <c r="C430" i="7"/>
  <c r="D430" i="7"/>
  <c r="E430" i="7"/>
  <c r="B431" i="7"/>
  <c r="C431" i="7"/>
  <c r="D431" i="7"/>
  <c r="E431" i="7"/>
  <c r="B432" i="7"/>
  <c r="C432" i="7"/>
  <c r="D432" i="7"/>
  <c r="E432" i="7"/>
  <c r="B433" i="7"/>
  <c r="C433" i="7"/>
  <c r="D433" i="7"/>
  <c r="E433" i="7"/>
  <c r="B434" i="7"/>
  <c r="C434" i="7"/>
  <c r="D434" i="7"/>
  <c r="E434" i="7"/>
  <c r="B435" i="7"/>
  <c r="C435" i="7"/>
  <c r="D435" i="7"/>
  <c r="E435" i="7"/>
  <c r="B436" i="7"/>
  <c r="C436" i="7"/>
  <c r="D436" i="7"/>
  <c r="E436" i="7"/>
  <c r="B437" i="7"/>
  <c r="C437" i="7"/>
  <c r="D437" i="7"/>
  <c r="E437" i="7"/>
  <c r="B438" i="7"/>
  <c r="C438" i="7"/>
  <c r="D438" i="7"/>
  <c r="E438" i="7"/>
  <c r="B439" i="7"/>
  <c r="C439" i="7"/>
  <c r="D439" i="7"/>
  <c r="E439" i="7"/>
  <c r="B440" i="7"/>
  <c r="C440" i="7"/>
  <c r="D440" i="7"/>
  <c r="E440" i="7"/>
  <c r="B441" i="7"/>
  <c r="C441" i="7"/>
  <c r="D441" i="7"/>
  <c r="E441" i="7"/>
  <c r="B442" i="7"/>
  <c r="C442" i="7"/>
  <c r="D442" i="7"/>
  <c r="E442" i="7"/>
  <c r="B443" i="7"/>
  <c r="C443" i="7"/>
  <c r="D443" i="7"/>
  <c r="E443" i="7"/>
  <c r="B444" i="7"/>
  <c r="C444" i="7"/>
  <c r="D444" i="7"/>
  <c r="E444" i="7"/>
  <c r="B445" i="7"/>
  <c r="C445" i="7"/>
  <c r="D445" i="7"/>
  <c r="E445" i="7"/>
  <c r="B446" i="7"/>
  <c r="C446" i="7"/>
  <c r="D446" i="7"/>
  <c r="E446" i="7"/>
  <c r="B447" i="7"/>
  <c r="C447" i="7"/>
  <c r="D447" i="7"/>
  <c r="E447" i="7"/>
  <c r="B448" i="7"/>
  <c r="C448" i="7"/>
  <c r="D448" i="7"/>
  <c r="E448" i="7"/>
  <c r="B449" i="7"/>
  <c r="C449" i="7"/>
  <c r="D449" i="7"/>
  <c r="E449" i="7"/>
  <c r="B450" i="7"/>
  <c r="C450" i="7"/>
  <c r="D450" i="7"/>
  <c r="E450" i="7"/>
  <c r="B451" i="7"/>
  <c r="C451" i="7"/>
  <c r="D451" i="7"/>
  <c r="E451" i="7"/>
  <c r="B452" i="7"/>
  <c r="C452" i="7"/>
  <c r="D452" i="7"/>
  <c r="E452" i="7"/>
  <c r="B453" i="7"/>
  <c r="C453" i="7"/>
  <c r="D453" i="7"/>
  <c r="E453" i="7"/>
  <c r="B454" i="7"/>
  <c r="C454" i="7"/>
  <c r="D454" i="7"/>
  <c r="E454" i="7"/>
  <c r="B455" i="7"/>
  <c r="C455" i="7"/>
  <c r="D455" i="7"/>
  <c r="E455" i="7"/>
  <c r="B456" i="7"/>
  <c r="C456" i="7"/>
  <c r="D456" i="7"/>
  <c r="E456" i="7"/>
  <c r="B457" i="7"/>
  <c r="C457" i="7"/>
  <c r="D457" i="7"/>
  <c r="E457" i="7"/>
  <c r="B458" i="7"/>
  <c r="C458" i="7"/>
  <c r="D458" i="7"/>
  <c r="E458" i="7"/>
  <c r="B459" i="7"/>
  <c r="C459" i="7"/>
  <c r="D459" i="7"/>
  <c r="E459" i="7"/>
  <c r="B460" i="7"/>
  <c r="C460" i="7"/>
  <c r="D460" i="7"/>
  <c r="E460" i="7"/>
  <c r="B461" i="7"/>
  <c r="C461" i="7"/>
  <c r="D461" i="7"/>
  <c r="E461" i="7"/>
  <c r="B462" i="7"/>
  <c r="C462" i="7"/>
  <c r="D462" i="7"/>
  <c r="E462" i="7"/>
  <c r="B463" i="7"/>
  <c r="C463" i="7"/>
  <c r="D463" i="7"/>
  <c r="E463" i="7"/>
  <c r="B464" i="7"/>
  <c r="C464" i="7"/>
  <c r="D464" i="7"/>
  <c r="E464" i="7"/>
  <c r="B465" i="7"/>
  <c r="C465" i="7"/>
  <c r="D465" i="7"/>
  <c r="E465" i="7"/>
  <c r="B466" i="7"/>
  <c r="C466" i="7"/>
  <c r="D466" i="7"/>
  <c r="E466" i="7"/>
  <c r="B467" i="7"/>
  <c r="C467" i="7"/>
  <c r="D467" i="7"/>
  <c r="E467" i="7"/>
  <c r="B468" i="7"/>
  <c r="C468" i="7"/>
  <c r="D468" i="7"/>
  <c r="E468" i="7"/>
  <c r="B469" i="7"/>
  <c r="C469" i="7"/>
  <c r="D469" i="7"/>
  <c r="E469" i="7"/>
  <c r="B470" i="7"/>
  <c r="C470" i="7"/>
  <c r="D470" i="7"/>
  <c r="E470" i="7"/>
  <c r="B471" i="7"/>
  <c r="C471" i="7"/>
  <c r="D471" i="7"/>
  <c r="E471" i="7"/>
  <c r="B472" i="7"/>
  <c r="C472" i="7"/>
  <c r="D472" i="7"/>
  <c r="E472" i="7"/>
  <c r="B473" i="7"/>
  <c r="C473" i="7"/>
  <c r="D473" i="7"/>
  <c r="E473" i="7"/>
  <c r="B474" i="7"/>
  <c r="C474" i="7"/>
  <c r="D474" i="7"/>
  <c r="E474" i="7"/>
  <c r="B475" i="7"/>
  <c r="C475" i="7"/>
  <c r="D475" i="7"/>
  <c r="E475" i="7"/>
  <c r="B476" i="7"/>
  <c r="C476" i="7"/>
  <c r="D476" i="7"/>
  <c r="E476" i="7"/>
  <c r="B477" i="7"/>
  <c r="C477" i="7"/>
  <c r="D477" i="7"/>
  <c r="E477" i="7"/>
  <c r="B478" i="7"/>
  <c r="C478" i="7"/>
  <c r="D478" i="7"/>
  <c r="E478" i="7"/>
  <c r="B479" i="7"/>
  <c r="C479" i="7"/>
  <c r="D479" i="7"/>
  <c r="E479" i="7"/>
  <c r="B480" i="7"/>
  <c r="C480" i="7"/>
  <c r="D480" i="7"/>
  <c r="E480" i="7"/>
  <c r="B481" i="7"/>
  <c r="C481" i="7"/>
  <c r="D481" i="7"/>
  <c r="E481" i="7"/>
  <c r="B482" i="7"/>
  <c r="C482" i="7"/>
  <c r="D482" i="7"/>
  <c r="E482" i="7"/>
  <c r="B483" i="7"/>
  <c r="C483" i="7"/>
  <c r="D483" i="7"/>
  <c r="E483" i="7"/>
  <c r="B484" i="7"/>
  <c r="C484" i="7"/>
  <c r="D484" i="7"/>
  <c r="E484" i="7"/>
  <c r="B485" i="7"/>
  <c r="C485" i="7"/>
  <c r="D485" i="7"/>
  <c r="E485" i="7"/>
  <c r="B486" i="7"/>
  <c r="C486" i="7"/>
  <c r="D486" i="7"/>
  <c r="E486" i="7"/>
  <c r="B487" i="7"/>
  <c r="C487" i="7"/>
  <c r="D487" i="7"/>
  <c r="E487" i="7"/>
  <c r="B488" i="7"/>
  <c r="C488" i="7"/>
  <c r="D488" i="7"/>
  <c r="E488" i="7"/>
  <c r="B489" i="7"/>
  <c r="C489" i="7"/>
  <c r="D489" i="7"/>
  <c r="E489" i="7"/>
  <c r="B490" i="7"/>
  <c r="C490" i="7"/>
  <c r="D490" i="7"/>
  <c r="E490" i="7"/>
  <c r="B491" i="7"/>
  <c r="C491" i="7"/>
  <c r="D491" i="7"/>
  <c r="E491" i="7"/>
  <c r="B492" i="7"/>
  <c r="C492" i="7"/>
  <c r="D492" i="7"/>
  <c r="E492" i="7"/>
  <c r="B493" i="7"/>
  <c r="C493" i="7"/>
  <c r="D493" i="7"/>
  <c r="E493" i="7"/>
  <c r="B494" i="7"/>
  <c r="C494" i="7"/>
  <c r="D494" i="7"/>
  <c r="E494" i="7"/>
  <c r="B495" i="7"/>
  <c r="C495" i="7"/>
  <c r="D495" i="7"/>
  <c r="E495" i="7"/>
  <c r="B496" i="7"/>
  <c r="C496" i="7"/>
  <c r="D496" i="7"/>
  <c r="E496" i="7"/>
  <c r="B497" i="7"/>
  <c r="C497" i="7"/>
  <c r="D497" i="7"/>
  <c r="E497" i="7"/>
  <c r="B498" i="7"/>
  <c r="C498" i="7"/>
  <c r="D498" i="7"/>
  <c r="E498" i="7"/>
  <c r="B499" i="7"/>
  <c r="C499" i="7"/>
  <c r="D499" i="7"/>
  <c r="E499" i="7"/>
  <c r="B500" i="7"/>
  <c r="C500" i="7"/>
  <c r="D500" i="7"/>
  <c r="E500" i="7"/>
  <c r="B501" i="7"/>
  <c r="C501" i="7"/>
  <c r="D501" i="7"/>
  <c r="E501" i="7"/>
  <c r="B502" i="7"/>
  <c r="C502" i="7"/>
  <c r="D502" i="7"/>
  <c r="E502" i="7"/>
  <c r="B503" i="7"/>
  <c r="C503" i="7"/>
  <c r="D503" i="7"/>
  <c r="E503" i="7"/>
  <c r="B504" i="7"/>
  <c r="C504" i="7"/>
  <c r="D504" i="7"/>
  <c r="E504" i="7"/>
  <c r="B505" i="7"/>
  <c r="C505" i="7"/>
  <c r="D505" i="7"/>
  <c r="E505" i="7"/>
  <c r="B506" i="7"/>
  <c r="C506" i="7"/>
  <c r="D506" i="7"/>
  <c r="E506" i="7"/>
  <c r="B507" i="7"/>
  <c r="C507" i="7"/>
  <c r="D507" i="7"/>
  <c r="E507" i="7"/>
  <c r="B508" i="7"/>
  <c r="C508" i="7"/>
  <c r="D508" i="7"/>
  <c r="E508" i="7"/>
  <c r="B509" i="7"/>
  <c r="C509" i="7"/>
  <c r="D509" i="7"/>
  <c r="E509" i="7"/>
  <c r="B510" i="7"/>
  <c r="C510" i="7"/>
  <c r="D510" i="7"/>
  <c r="E510" i="7"/>
  <c r="B511" i="7"/>
  <c r="C511" i="7"/>
  <c r="D511" i="7"/>
  <c r="E511" i="7"/>
  <c r="B512" i="7"/>
  <c r="C512" i="7"/>
  <c r="D512" i="7"/>
  <c r="E512" i="7"/>
  <c r="B513" i="7"/>
  <c r="C513" i="7"/>
  <c r="D513" i="7"/>
  <c r="E513" i="7"/>
  <c r="B514" i="7"/>
  <c r="C514" i="7"/>
  <c r="D514" i="7"/>
  <c r="E514" i="7"/>
  <c r="B515" i="7"/>
  <c r="C515" i="7"/>
  <c r="D515" i="7"/>
  <c r="E515" i="7"/>
  <c r="B516" i="7"/>
  <c r="C516" i="7"/>
  <c r="D516" i="7"/>
  <c r="E516" i="7"/>
  <c r="B517" i="7"/>
  <c r="C517" i="7"/>
  <c r="D517" i="7"/>
  <c r="E517" i="7"/>
  <c r="B518" i="7"/>
  <c r="C518" i="7"/>
  <c r="D518" i="7"/>
  <c r="E518" i="7"/>
  <c r="B519" i="7"/>
  <c r="C519" i="7"/>
  <c r="D519" i="7"/>
  <c r="E519" i="7"/>
  <c r="B520" i="7"/>
  <c r="C520" i="7"/>
  <c r="D520" i="7"/>
  <c r="E520" i="7"/>
  <c r="B521" i="7"/>
  <c r="C521" i="7"/>
  <c r="D521" i="7"/>
  <c r="E521" i="7"/>
  <c r="B522" i="7"/>
  <c r="C522" i="7"/>
  <c r="D522" i="7"/>
  <c r="E522" i="7"/>
  <c r="B523" i="7"/>
  <c r="C523" i="7"/>
  <c r="D523" i="7"/>
  <c r="E523" i="7"/>
  <c r="B524" i="7"/>
  <c r="C524" i="7"/>
  <c r="D524" i="7"/>
  <c r="E524" i="7"/>
  <c r="B525" i="7"/>
  <c r="C525" i="7"/>
  <c r="D525" i="7"/>
  <c r="E525" i="7"/>
  <c r="B526" i="7"/>
  <c r="C526" i="7"/>
  <c r="D526" i="7"/>
  <c r="E526" i="7"/>
  <c r="B527" i="7"/>
  <c r="C527" i="7"/>
  <c r="D527" i="7"/>
  <c r="E527" i="7"/>
  <c r="B528" i="7"/>
  <c r="C528" i="7"/>
  <c r="D528" i="7"/>
  <c r="E528" i="7"/>
  <c r="B529" i="7"/>
  <c r="C529" i="7"/>
  <c r="D529" i="7"/>
  <c r="E529" i="7"/>
  <c r="B530" i="7"/>
  <c r="C530" i="7"/>
  <c r="D530" i="7"/>
  <c r="E530" i="7"/>
  <c r="B531" i="7"/>
  <c r="C531" i="7"/>
  <c r="D531" i="7"/>
  <c r="E531" i="7"/>
  <c r="B532" i="7"/>
  <c r="C532" i="7"/>
  <c r="D532" i="7"/>
  <c r="E532" i="7"/>
  <c r="B533" i="7"/>
  <c r="C533" i="7"/>
  <c r="D533" i="7"/>
  <c r="E533" i="7"/>
  <c r="B534" i="7"/>
  <c r="C534" i="7"/>
  <c r="D534" i="7"/>
  <c r="E534" i="7"/>
  <c r="B535" i="7"/>
  <c r="C535" i="7"/>
  <c r="D535" i="7"/>
  <c r="E535" i="7"/>
  <c r="B536" i="7"/>
  <c r="C536" i="7"/>
  <c r="D536" i="7"/>
  <c r="E536" i="7"/>
  <c r="B537" i="7"/>
  <c r="C537" i="7"/>
  <c r="D537" i="7"/>
  <c r="E537" i="7"/>
  <c r="B538" i="7"/>
  <c r="C538" i="7"/>
  <c r="D538" i="7"/>
  <c r="E538" i="7"/>
  <c r="B539" i="7"/>
  <c r="C539" i="7"/>
  <c r="D539" i="7"/>
  <c r="E539" i="7"/>
  <c r="B540" i="7"/>
  <c r="C540" i="7"/>
  <c r="D540" i="7"/>
  <c r="E540" i="7"/>
  <c r="B541" i="7"/>
  <c r="C541" i="7"/>
  <c r="D541" i="7"/>
  <c r="E541" i="7"/>
  <c r="B542" i="7"/>
  <c r="C542" i="7"/>
  <c r="D542" i="7"/>
  <c r="E542" i="7"/>
  <c r="B543" i="7"/>
  <c r="C543" i="7"/>
  <c r="D543" i="7"/>
  <c r="E543" i="7"/>
  <c r="B544" i="7"/>
  <c r="C544" i="7"/>
  <c r="D544" i="7"/>
  <c r="E544" i="7"/>
  <c r="B545" i="7"/>
  <c r="C545" i="7"/>
  <c r="D545" i="7"/>
  <c r="E545" i="7"/>
  <c r="B546" i="7"/>
  <c r="C546" i="7"/>
  <c r="D546" i="7"/>
  <c r="E546" i="7"/>
  <c r="B547" i="7"/>
  <c r="C547" i="7"/>
  <c r="D547" i="7"/>
  <c r="E547" i="7"/>
  <c r="B548" i="7"/>
  <c r="C548" i="7"/>
  <c r="D548" i="7"/>
  <c r="E548" i="7"/>
  <c r="B549" i="7"/>
  <c r="C549" i="7"/>
  <c r="D549" i="7"/>
  <c r="E549" i="7"/>
  <c r="B550" i="7"/>
  <c r="C550" i="7"/>
  <c r="D550" i="7"/>
  <c r="E550" i="7"/>
  <c r="B551" i="7"/>
  <c r="C551" i="7"/>
  <c r="D551" i="7"/>
  <c r="E551" i="7"/>
  <c r="B552" i="7"/>
  <c r="C552" i="7"/>
  <c r="D552" i="7"/>
  <c r="E552" i="7"/>
  <c r="B553" i="7"/>
  <c r="C553" i="7"/>
  <c r="D553" i="7"/>
  <c r="E553" i="7"/>
  <c r="B554" i="7"/>
  <c r="C554" i="7"/>
  <c r="D554" i="7"/>
  <c r="E554" i="7"/>
  <c r="B555" i="7"/>
  <c r="C555" i="7"/>
  <c r="D555" i="7"/>
  <c r="E555" i="7"/>
  <c r="B556" i="7"/>
  <c r="C556" i="7"/>
  <c r="D556" i="7"/>
  <c r="E556" i="7"/>
  <c r="B557" i="7"/>
  <c r="C557" i="7"/>
  <c r="D557" i="7"/>
  <c r="E557" i="7"/>
  <c r="B558" i="7"/>
  <c r="C558" i="7"/>
  <c r="D558" i="7"/>
  <c r="E558" i="7"/>
  <c r="B559" i="7"/>
  <c r="C559" i="7"/>
  <c r="D559" i="7"/>
  <c r="E559" i="7"/>
  <c r="B560" i="7"/>
  <c r="C560" i="7"/>
  <c r="D560" i="7"/>
  <c r="E560" i="7"/>
  <c r="B561" i="7"/>
  <c r="C561" i="7"/>
  <c r="D561" i="7"/>
  <c r="E561" i="7"/>
  <c r="B562" i="7"/>
  <c r="C562" i="7"/>
  <c r="D562" i="7"/>
  <c r="E562" i="7"/>
  <c r="B563" i="7"/>
  <c r="C563" i="7"/>
  <c r="D563" i="7"/>
  <c r="E563" i="7"/>
  <c r="B564" i="7"/>
  <c r="C564" i="7"/>
  <c r="D564" i="7"/>
  <c r="E564" i="7"/>
  <c r="B565" i="7"/>
  <c r="C565" i="7"/>
  <c r="D565" i="7"/>
  <c r="E565" i="7"/>
  <c r="B566" i="7"/>
  <c r="C566" i="7"/>
  <c r="D566" i="7"/>
  <c r="E566" i="7"/>
  <c r="B567" i="7"/>
  <c r="C567" i="7"/>
  <c r="D567" i="7"/>
  <c r="E567" i="7"/>
  <c r="B568" i="7"/>
  <c r="C568" i="7"/>
  <c r="D568" i="7"/>
  <c r="E568" i="7"/>
  <c r="B569" i="7"/>
  <c r="C569" i="7"/>
  <c r="D569" i="7"/>
  <c r="E569" i="7"/>
  <c r="B570" i="7"/>
  <c r="C570" i="7"/>
  <c r="D570" i="7"/>
  <c r="E570" i="7"/>
  <c r="B571" i="7"/>
  <c r="C571" i="7"/>
  <c r="D571" i="7"/>
  <c r="E571" i="7"/>
  <c r="B572" i="7"/>
  <c r="C572" i="7"/>
  <c r="D572" i="7"/>
  <c r="E572" i="7"/>
  <c r="B573" i="7"/>
  <c r="C573" i="7"/>
  <c r="D573" i="7"/>
  <c r="E573" i="7"/>
  <c r="B574" i="7"/>
  <c r="C574" i="7"/>
  <c r="D574" i="7"/>
  <c r="E574" i="7"/>
  <c r="B575" i="7"/>
  <c r="C575" i="7"/>
  <c r="D575" i="7"/>
  <c r="E575" i="7"/>
  <c r="B576" i="7"/>
  <c r="C576" i="7"/>
  <c r="D576" i="7"/>
  <c r="E576" i="7"/>
  <c r="B577" i="7"/>
  <c r="C577" i="7"/>
  <c r="D577" i="7"/>
  <c r="E577" i="7"/>
  <c r="B578" i="7"/>
  <c r="C578" i="7"/>
  <c r="D578" i="7"/>
  <c r="E578" i="7"/>
  <c r="B579" i="7"/>
  <c r="C579" i="7"/>
  <c r="D579" i="7"/>
  <c r="E579" i="7"/>
  <c r="B580" i="7"/>
  <c r="C580" i="7"/>
  <c r="D580" i="7"/>
  <c r="E580" i="7"/>
  <c r="B581" i="7"/>
  <c r="C581" i="7"/>
  <c r="D581" i="7"/>
  <c r="E581" i="7"/>
  <c r="B582" i="7"/>
  <c r="C582" i="7"/>
  <c r="D582" i="7"/>
  <c r="E582" i="7"/>
  <c r="B583" i="7"/>
  <c r="C583" i="7"/>
  <c r="D583" i="7"/>
  <c r="E583" i="7"/>
  <c r="B584" i="7"/>
  <c r="C584" i="7"/>
  <c r="D584" i="7"/>
  <c r="E584" i="7"/>
  <c r="B585" i="7"/>
  <c r="C585" i="7"/>
  <c r="D585" i="7"/>
  <c r="E585" i="7"/>
  <c r="B586" i="7"/>
  <c r="C586" i="7"/>
  <c r="D586" i="7"/>
  <c r="E586" i="7"/>
  <c r="B587" i="7"/>
  <c r="C587" i="7"/>
  <c r="D587" i="7"/>
  <c r="E587" i="7"/>
  <c r="B588" i="7"/>
  <c r="C588" i="7"/>
  <c r="D588" i="7"/>
  <c r="E588" i="7"/>
  <c r="B589" i="7"/>
  <c r="C589" i="7"/>
  <c r="D589" i="7"/>
  <c r="E589" i="7"/>
  <c r="B590" i="7"/>
  <c r="C590" i="7"/>
  <c r="D590" i="7"/>
  <c r="E590" i="7"/>
  <c r="B591" i="7"/>
  <c r="C591" i="7"/>
  <c r="D591" i="7"/>
  <c r="E591" i="7"/>
  <c r="B592" i="7"/>
  <c r="C592" i="7"/>
  <c r="D592" i="7"/>
  <c r="E592" i="7"/>
  <c r="B593" i="7"/>
  <c r="C593" i="7"/>
  <c r="D593" i="7"/>
  <c r="E593" i="7"/>
  <c r="B594" i="7"/>
  <c r="C594" i="7"/>
  <c r="D594" i="7"/>
  <c r="E594" i="7"/>
  <c r="B595" i="7"/>
  <c r="C595" i="7"/>
  <c r="D595" i="7"/>
  <c r="E595" i="7"/>
  <c r="B596" i="7"/>
  <c r="C596" i="7"/>
  <c r="D596" i="7"/>
  <c r="E596" i="7"/>
  <c r="B597" i="7"/>
  <c r="C597" i="7"/>
  <c r="D597" i="7"/>
  <c r="E597" i="7"/>
  <c r="B598" i="7"/>
  <c r="C598" i="7"/>
  <c r="D598" i="7"/>
  <c r="E598" i="7"/>
  <c r="B599" i="7"/>
  <c r="C599" i="7"/>
  <c r="D599" i="7"/>
  <c r="E599" i="7"/>
  <c r="B600" i="7"/>
  <c r="C600" i="7"/>
  <c r="D600" i="7"/>
  <c r="E600" i="7"/>
  <c r="B601" i="7"/>
  <c r="C601" i="7"/>
  <c r="D601" i="7"/>
  <c r="E601" i="7"/>
  <c r="B602" i="7"/>
  <c r="C602" i="7"/>
  <c r="D602" i="7"/>
  <c r="E602" i="7"/>
  <c r="B603" i="7"/>
  <c r="C603" i="7"/>
  <c r="D603" i="7"/>
  <c r="E603" i="7"/>
  <c r="B604" i="7"/>
  <c r="C604" i="7"/>
  <c r="D604" i="7"/>
  <c r="E604" i="7"/>
  <c r="B605" i="7"/>
  <c r="C605" i="7"/>
  <c r="D605" i="7"/>
  <c r="E605" i="7"/>
  <c r="B606" i="7"/>
  <c r="C606" i="7"/>
  <c r="D606" i="7"/>
  <c r="E606" i="7"/>
  <c r="B607" i="7"/>
  <c r="C607" i="7"/>
  <c r="D607" i="7"/>
  <c r="E607" i="7"/>
  <c r="B608" i="7"/>
  <c r="C608" i="7"/>
  <c r="D608" i="7"/>
  <c r="E608" i="7"/>
  <c r="B609" i="7"/>
  <c r="C609" i="7"/>
  <c r="D609" i="7"/>
  <c r="E609" i="7"/>
  <c r="B610" i="7"/>
  <c r="C610" i="7"/>
  <c r="D610" i="7"/>
  <c r="E610" i="7"/>
  <c r="B611" i="7"/>
  <c r="C611" i="7"/>
  <c r="D611" i="7"/>
  <c r="E611" i="7"/>
  <c r="B612" i="7"/>
  <c r="C612" i="7"/>
  <c r="D612" i="7"/>
  <c r="E612" i="7"/>
  <c r="B613" i="7"/>
  <c r="C613" i="7"/>
  <c r="D613" i="7"/>
  <c r="E613" i="7"/>
  <c r="B614" i="7"/>
  <c r="C614" i="7"/>
  <c r="D614" i="7"/>
  <c r="E614" i="7"/>
  <c r="B615" i="7"/>
  <c r="C615" i="7"/>
  <c r="D615" i="7"/>
  <c r="E615" i="7"/>
  <c r="B616" i="7"/>
  <c r="C616" i="7"/>
  <c r="D616" i="7"/>
  <c r="E616" i="7"/>
  <c r="B617" i="7"/>
  <c r="C617" i="7"/>
  <c r="D617" i="7"/>
  <c r="E617" i="7"/>
  <c r="B618" i="7"/>
  <c r="C618" i="7"/>
  <c r="D618" i="7"/>
  <c r="E618" i="7"/>
  <c r="B619" i="7"/>
  <c r="C619" i="7"/>
  <c r="D619" i="7"/>
  <c r="E619" i="7"/>
  <c r="B620" i="7"/>
  <c r="C620" i="7"/>
  <c r="D620" i="7"/>
  <c r="E620" i="7"/>
  <c r="B621" i="7"/>
  <c r="C621" i="7"/>
  <c r="D621" i="7"/>
  <c r="E621" i="7"/>
  <c r="B622" i="7"/>
  <c r="C622" i="7"/>
  <c r="D622" i="7"/>
  <c r="E622" i="7"/>
  <c r="B623" i="7"/>
  <c r="C623" i="7"/>
  <c r="D623" i="7"/>
  <c r="E623" i="7"/>
  <c r="B624" i="7"/>
  <c r="C624" i="7"/>
  <c r="D624" i="7"/>
  <c r="E624" i="7"/>
  <c r="B625" i="7"/>
  <c r="C625" i="7"/>
  <c r="D625" i="7"/>
  <c r="E625" i="7"/>
  <c r="B626" i="7"/>
  <c r="C626" i="7"/>
  <c r="D626" i="7"/>
  <c r="E626" i="7"/>
  <c r="B627" i="7"/>
  <c r="C627" i="7"/>
  <c r="D627" i="7"/>
  <c r="E627" i="7"/>
  <c r="B628" i="7"/>
  <c r="C628" i="7"/>
  <c r="D628" i="7"/>
  <c r="E628" i="7"/>
  <c r="B629" i="7"/>
  <c r="C629" i="7"/>
  <c r="D629" i="7"/>
  <c r="E629" i="7"/>
  <c r="B630" i="7"/>
  <c r="C630" i="7"/>
  <c r="D630" i="7"/>
  <c r="E630" i="7"/>
  <c r="B631" i="7"/>
  <c r="C631" i="7"/>
  <c r="D631" i="7"/>
  <c r="E631" i="7"/>
  <c r="B632" i="7"/>
  <c r="C632" i="7"/>
  <c r="D632" i="7"/>
  <c r="E632" i="7"/>
  <c r="B633" i="7"/>
  <c r="C633" i="7"/>
  <c r="D633" i="7"/>
  <c r="E633" i="7"/>
  <c r="B634" i="7"/>
  <c r="C634" i="7"/>
  <c r="D634" i="7"/>
  <c r="E634" i="7"/>
  <c r="B635" i="7"/>
  <c r="C635" i="7"/>
  <c r="D635" i="7"/>
  <c r="E635" i="7"/>
  <c r="B636" i="7"/>
  <c r="C636" i="7"/>
  <c r="D636" i="7"/>
  <c r="E636" i="7"/>
  <c r="B637" i="7"/>
  <c r="C637" i="7"/>
  <c r="D637" i="7"/>
  <c r="E637" i="7"/>
  <c r="B638" i="7"/>
  <c r="C638" i="7"/>
  <c r="D638" i="7"/>
  <c r="E638" i="7"/>
  <c r="B639" i="7"/>
  <c r="C639" i="7"/>
  <c r="D639" i="7"/>
  <c r="E639" i="7"/>
  <c r="B640" i="7"/>
  <c r="C640" i="7"/>
  <c r="D640" i="7"/>
  <c r="E640" i="7"/>
  <c r="B641" i="7"/>
  <c r="C641" i="7"/>
  <c r="D641" i="7"/>
  <c r="E641" i="7"/>
  <c r="B642" i="7"/>
  <c r="C642" i="7"/>
  <c r="D642" i="7"/>
  <c r="E642" i="7"/>
  <c r="B643" i="7"/>
  <c r="C643" i="7"/>
  <c r="D643" i="7"/>
  <c r="E643" i="7"/>
  <c r="B644" i="7"/>
  <c r="C644" i="7"/>
  <c r="D644" i="7"/>
  <c r="E644" i="7"/>
  <c r="B645" i="7"/>
  <c r="C645" i="7"/>
  <c r="D645" i="7"/>
  <c r="E645" i="7"/>
  <c r="B646" i="7"/>
  <c r="C646" i="7"/>
  <c r="D646" i="7"/>
  <c r="E646" i="7"/>
  <c r="B647" i="7"/>
  <c r="C647" i="7"/>
  <c r="D647" i="7"/>
  <c r="E647" i="7"/>
  <c r="B648" i="7"/>
  <c r="C648" i="7"/>
  <c r="D648" i="7"/>
  <c r="E648" i="7"/>
  <c r="B649" i="7"/>
  <c r="C649" i="7"/>
  <c r="D649" i="7"/>
  <c r="E649" i="7"/>
  <c r="B650" i="7"/>
  <c r="C650" i="7"/>
  <c r="D650" i="7"/>
  <c r="E650" i="7"/>
  <c r="B651" i="7"/>
  <c r="C651" i="7"/>
  <c r="D651" i="7"/>
  <c r="E651" i="7"/>
  <c r="B652" i="7"/>
  <c r="C652" i="7"/>
  <c r="D652" i="7"/>
  <c r="E652" i="7"/>
  <c r="B653" i="7"/>
  <c r="C653" i="7"/>
  <c r="D653" i="7"/>
  <c r="E653" i="7"/>
  <c r="B654" i="7"/>
  <c r="C654" i="7"/>
  <c r="D654" i="7"/>
  <c r="E654" i="7"/>
  <c r="B655" i="7"/>
  <c r="C655" i="7"/>
  <c r="D655" i="7"/>
  <c r="E655" i="7"/>
  <c r="B656" i="7"/>
  <c r="C656" i="7"/>
  <c r="D656" i="7"/>
  <c r="E656" i="7"/>
  <c r="B657" i="7"/>
  <c r="C657" i="7"/>
  <c r="D657" i="7"/>
  <c r="E657" i="7"/>
  <c r="B658" i="7"/>
  <c r="C658" i="7"/>
  <c r="D658" i="7"/>
  <c r="E658" i="7"/>
  <c r="B659" i="7"/>
  <c r="C659" i="7"/>
  <c r="D659" i="7"/>
  <c r="E659" i="7"/>
  <c r="B660" i="7"/>
  <c r="C660" i="7"/>
  <c r="D660" i="7"/>
  <c r="E660" i="7"/>
  <c r="B661" i="7"/>
  <c r="C661" i="7"/>
  <c r="D661" i="7"/>
  <c r="E661" i="7"/>
  <c r="B662" i="7"/>
  <c r="C662" i="7"/>
  <c r="D662" i="7"/>
  <c r="E662" i="7"/>
  <c r="B663" i="7"/>
  <c r="C663" i="7"/>
  <c r="D663" i="7"/>
  <c r="E663" i="7"/>
  <c r="B664" i="7"/>
  <c r="C664" i="7"/>
  <c r="D664" i="7"/>
  <c r="E664" i="7"/>
  <c r="B665" i="7"/>
  <c r="C665" i="7"/>
  <c r="D665" i="7"/>
  <c r="E665" i="7"/>
  <c r="B666" i="7"/>
  <c r="C666" i="7"/>
  <c r="D666" i="7"/>
  <c r="E666" i="7"/>
  <c r="B667" i="7"/>
  <c r="C667" i="7"/>
  <c r="D667" i="7"/>
  <c r="E667" i="7"/>
  <c r="B668" i="7"/>
  <c r="C668" i="7"/>
  <c r="D668" i="7"/>
  <c r="E668" i="7"/>
  <c r="B669" i="7"/>
  <c r="C669" i="7"/>
  <c r="D669" i="7"/>
  <c r="E669" i="7"/>
  <c r="B670" i="7"/>
  <c r="C670" i="7"/>
  <c r="D670" i="7"/>
  <c r="E670" i="7"/>
  <c r="B671" i="7"/>
  <c r="C671" i="7"/>
  <c r="D671" i="7"/>
  <c r="E671" i="7"/>
  <c r="B672" i="7"/>
  <c r="C672" i="7"/>
  <c r="D672" i="7"/>
  <c r="E672" i="7"/>
  <c r="B673" i="7"/>
  <c r="C673" i="7"/>
  <c r="D673" i="7"/>
  <c r="E673" i="7"/>
  <c r="B674" i="7"/>
  <c r="C674" i="7"/>
  <c r="D674" i="7"/>
  <c r="E674" i="7"/>
  <c r="B675" i="7"/>
  <c r="C675" i="7"/>
  <c r="D675" i="7"/>
  <c r="E675" i="7"/>
  <c r="B676" i="7"/>
  <c r="C676" i="7"/>
  <c r="D676" i="7"/>
  <c r="E676" i="7"/>
  <c r="B677" i="7"/>
  <c r="C677" i="7"/>
  <c r="D677" i="7"/>
  <c r="E677" i="7"/>
  <c r="B678" i="7"/>
  <c r="C678" i="7"/>
  <c r="D678" i="7"/>
  <c r="E678" i="7"/>
  <c r="B679" i="7"/>
  <c r="C679" i="7"/>
  <c r="D679" i="7"/>
  <c r="E679" i="7"/>
  <c r="B680" i="7"/>
  <c r="C680" i="7"/>
  <c r="D680" i="7"/>
  <c r="E680" i="7"/>
  <c r="B681" i="7"/>
  <c r="C681" i="7"/>
  <c r="D681" i="7"/>
  <c r="E681" i="7"/>
  <c r="B682" i="7"/>
  <c r="C682" i="7"/>
  <c r="D682" i="7"/>
  <c r="E682" i="7"/>
  <c r="B683" i="7"/>
  <c r="C683" i="7"/>
  <c r="D683" i="7"/>
  <c r="E683" i="7"/>
  <c r="B684" i="7"/>
  <c r="C684" i="7"/>
  <c r="D684" i="7"/>
  <c r="E684" i="7"/>
  <c r="B685" i="7"/>
  <c r="C685" i="7"/>
  <c r="D685" i="7"/>
  <c r="E685" i="7"/>
  <c r="B686" i="7"/>
  <c r="C686" i="7"/>
  <c r="D686" i="7"/>
  <c r="E686" i="7"/>
  <c r="B687" i="7"/>
  <c r="C687" i="7"/>
  <c r="D687" i="7"/>
  <c r="E687" i="7"/>
  <c r="B688" i="7"/>
  <c r="C688" i="7"/>
  <c r="D688" i="7"/>
  <c r="E688" i="7"/>
  <c r="B689" i="7"/>
  <c r="C689" i="7"/>
  <c r="D689" i="7"/>
  <c r="E689" i="7"/>
  <c r="B690" i="7"/>
  <c r="C690" i="7"/>
  <c r="D690" i="7"/>
  <c r="E690" i="7"/>
  <c r="B691" i="7"/>
  <c r="C691" i="7"/>
  <c r="D691" i="7"/>
  <c r="E691" i="7"/>
  <c r="B692" i="7"/>
  <c r="C692" i="7"/>
  <c r="D692" i="7"/>
  <c r="E692" i="7"/>
  <c r="B693" i="7"/>
  <c r="C693" i="7"/>
  <c r="D693" i="7"/>
  <c r="E693" i="7"/>
  <c r="B694" i="7"/>
  <c r="C694" i="7"/>
  <c r="D694" i="7"/>
  <c r="E694" i="7"/>
  <c r="B695" i="7"/>
  <c r="C695" i="7"/>
  <c r="D695" i="7"/>
  <c r="E695" i="7"/>
  <c r="B696" i="7"/>
  <c r="C696" i="7"/>
  <c r="D696" i="7"/>
  <c r="E696" i="7"/>
  <c r="B697" i="7"/>
  <c r="C697" i="7"/>
  <c r="D697" i="7"/>
  <c r="E697" i="7"/>
  <c r="B698" i="7"/>
  <c r="C698" i="7"/>
  <c r="D698" i="7"/>
  <c r="E698" i="7"/>
  <c r="B699" i="7"/>
  <c r="C699" i="7"/>
  <c r="D699" i="7"/>
  <c r="E699" i="7"/>
  <c r="B700" i="7"/>
  <c r="C700" i="7"/>
  <c r="D700" i="7"/>
  <c r="E700" i="7"/>
  <c r="B701" i="7"/>
  <c r="C701" i="7"/>
  <c r="D701" i="7"/>
  <c r="E701" i="7"/>
  <c r="B702" i="7"/>
  <c r="C702" i="7"/>
  <c r="D702" i="7"/>
  <c r="E702" i="7"/>
  <c r="B703" i="7"/>
  <c r="C703" i="7"/>
  <c r="D703" i="7"/>
  <c r="E703" i="7"/>
  <c r="B704" i="7"/>
  <c r="C704" i="7"/>
  <c r="D704" i="7"/>
  <c r="E704" i="7"/>
  <c r="B705" i="7"/>
  <c r="C705" i="7"/>
  <c r="D705" i="7"/>
  <c r="E705" i="7"/>
  <c r="B706" i="7"/>
  <c r="C706" i="7"/>
  <c r="D706" i="7"/>
  <c r="E706" i="7"/>
  <c r="B707" i="7"/>
  <c r="C707" i="7"/>
  <c r="D707" i="7"/>
  <c r="E707" i="7"/>
  <c r="B708" i="7"/>
  <c r="C708" i="7"/>
  <c r="D708" i="7"/>
  <c r="E708" i="7"/>
  <c r="B709" i="7"/>
  <c r="C709" i="7"/>
  <c r="D709" i="7"/>
  <c r="E709" i="7"/>
  <c r="B710" i="7"/>
  <c r="C710" i="7"/>
  <c r="D710" i="7"/>
  <c r="E710" i="7"/>
  <c r="B711" i="7"/>
  <c r="C711" i="7"/>
  <c r="D711" i="7"/>
  <c r="E711" i="7"/>
  <c r="B712" i="7"/>
  <c r="C712" i="7"/>
  <c r="D712" i="7"/>
  <c r="E712" i="7"/>
  <c r="B713" i="7"/>
  <c r="C713" i="7"/>
  <c r="D713" i="7"/>
  <c r="E713" i="7"/>
  <c r="B714" i="7"/>
  <c r="C714" i="7"/>
  <c r="D714" i="7"/>
  <c r="E714" i="7"/>
  <c r="B715" i="7"/>
  <c r="C715" i="7"/>
  <c r="D715" i="7"/>
  <c r="E715" i="7"/>
  <c r="B716" i="7"/>
  <c r="C716" i="7"/>
  <c r="D716" i="7"/>
  <c r="E716" i="7"/>
  <c r="B717" i="7"/>
  <c r="C717" i="7"/>
  <c r="D717" i="7"/>
  <c r="E717" i="7"/>
  <c r="B718" i="7"/>
  <c r="C718" i="7"/>
  <c r="D718" i="7"/>
  <c r="E718" i="7"/>
  <c r="B719" i="7"/>
  <c r="C719" i="7"/>
  <c r="D719" i="7"/>
  <c r="E719" i="7"/>
  <c r="B720" i="7"/>
  <c r="C720" i="7"/>
  <c r="D720" i="7"/>
  <c r="E720" i="7"/>
  <c r="B721" i="7"/>
  <c r="C721" i="7"/>
  <c r="D721" i="7"/>
  <c r="E721" i="7"/>
  <c r="B722" i="7"/>
  <c r="C722" i="7"/>
  <c r="D722" i="7"/>
  <c r="E722" i="7"/>
  <c r="B723" i="7"/>
  <c r="C723" i="7"/>
  <c r="D723" i="7"/>
  <c r="E723" i="7"/>
  <c r="B724" i="7"/>
  <c r="C724" i="7"/>
  <c r="D724" i="7"/>
  <c r="E724" i="7"/>
  <c r="B725" i="7"/>
  <c r="C725" i="7"/>
  <c r="D725" i="7"/>
  <c r="E725" i="7"/>
  <c r="B726" i="7"/>
  <c r="C726" i="7"/>
  <c r="D726" i="7"/>
  <c r="E726" i="7"/>
  <c r="B727" i="7"/>
  <c r="C727" i="7"/>
  <c r="D727" i="7"/>
  <c r="E727" i="7"/>
  <c r="B728" i="7"/>
  <c r="C728" i="7"/>
  <c r="D728" i="7"/>
  <c r="E728" i="7"/>
  <c r="B729" i="7"/>
  <c r="C729" i="7"/>
  <c r="D729" i="7"/>
  <c r="E729" i="7"/>
  <c r="B730" i="7"/>
  <c r="C730" i="7"/>
  <c r="D730" i="7"/>
  <c r="E730" i="7"/>
  <c r="B731" i="7"/>
  <c r="C731" i="7"/>
  <c r="D731" i="7"/>
  <c r="E731" i="7"/>
  <c r="B732" i="7"/>
  <c r="C732" i="7"/>
  <c r="D732" i="7"/>
  <c r="E732" i="7"/>
  <c r="B733" i="7"/>
  <c r="C733" i="7"/>
  <c r="D733" i="7"/>
  <c r="E733" i="7"/>
  <c r="B734" i="7"/>
  <c r="C734" i="7"/>
  <c r="D734" i="7"/>
  <c r="E734" i="7"/>
  <c r="B735" i="7"/>
  <c r="C735" i="7"/>
  <c r="D735" i="7"/>
  <c r="E735" i="7"/>
  <c r="B736" i="7"/>
  <c r="C736" i="7"/>
  <c r="D736" i="7"/>
  <c r="E736" i="7"/>
  <c r="B737" i="7"/>
  <c r="C737" i="7"/>
  <c r="D737" i="7"/>
  <c r="E737" i="7"/>
  <c r="B738" i="7"/>
  <c r="C738" i="7"/>
  <c r="D738" i="7"/>
  <c r="E738" i="7"/>
  <c r="B739" i="7"/>
  <c r="C739" i="7"/>
  <c r="D739" i="7"/>
  <c r="E739" i="7"/>
  <c r="B740" i="7"/>
  <c r="C740" i="7"/>
  <c r="D740" i="7"/>
  <c r="E740" i="7"/>
  <c r="B741" i="7"/>
  <c r="C741" i="7"/>
  <c r="D741" i="7"/>
  <c r="E741" i="7"/>
  <c r="B742" i="7"/>
  <c r="C742" i="7"/>
  <c r="D742" i="7"/>
  <c r="E742" i="7"/>
  <c r="B743" i="7"/>
  <c r="C743" i="7"/>
  <c r="D743" i="7"/>
  <c r="E743" i="7"/>
  <c r="B744" i="7"/>
  <c r="C744" i="7"/>
  <c r="D744" i="7"/>
  <c r="E744" i="7"/>
  <c r="B745" i="7"/>
  <c r="C745" i="7"/>
  <c r="D745" i="7"/>
  <c r="E745" i="7"/>
  <c r="B746" i="7"/>
  <c r="C746" i="7"/>
  <c r="D746" i="7"/>
  <c r="E746" i="7"/>
  <c r="B747" i="7"/>
  <c r="C747" i="7"/>
  <c r="D747" i="7"/>
  <c r="E747" i="7"/>
  <c r="B748" i="7"/>
  <c r="C748" i="7"/>
  <c r="D748" i="7"/>
  <c r="E748" i="7"/>
  <c r="B749" i="7"/>
  <c r="C749" i="7"/>
  <c r="D749" i="7"/>
  <c r="E749" i="7"/>
  <c r="B750" i="7"/>
  <c r="C750" i="7"/>
  <c r="D750" i="7"/>
  <c r="E750" i="7"/>
  <c r="B751" i="7"/>
  <c r="C751" i="7"/>
  <c r="D751" i="7"/>
  <c r="E751" i="7"/>
  <c r="B752" i="7"/>
  <c r="C752" i="7"/>
  <c r="D752" i="7"/>
  <c r="E752" i="7"/>
  <c r="B753" i="7"/>
  <c r="C753" i="7"/>
  <c r="D753" i="7"/>
  <c r="E753" i="7"/>
  <c r="B754" i="7"/>
  <c r="C754" i="7"/>
  <c r="D754" i="7"/>
  <c r="E754" i="7"/>
  <c r="B755" i="7"/>
  <c r="C755" i="7"/>
  <c r="D755" i="7"/>
  <c r="E755" i="7"/>
  <c r="B756" i="7"/>
  <c r="C756" i="7"/>
  <c r="D756" i="7"/>
  <c r="E756" i="7"/>
  <c r="B757" i="7"/>
  <c r="C757" i="7"/>
  <c r="D757" i="7"/>
  <c r="E757" i="7"/>
  <c r="B758" i="7"/>
  <c r="C758" i="7"/>
  <c r="D758" i="7"/>
  <c r="E758" i="7"/>
  <c r="B759" i="7"/>
  <c r="C759" i="7"/>
  <c r="D759" i="7"/>
  <c r="E759" i="7"/>
  <c r="B760" i="7"/>
  <c r="C760" i="7"/>
  <c r="D760" i="7"/>
  <c r="E760" i="7"/>
  <c r="B761" i="7"/>
  <c r="C761" i="7"/>
  <c r="D761" i="7"/>
  <c r="E761" i="7"/>
  <c r="B762" i="7"/>
  <c r="C762" i="7"/>
  <c r="D762" i="7"/>
  <c r="E762" i="7"/>
  <c r="B763" i="7"/>
  <c r="C763" i="7"/>
  <c r="D763" i="7"/>
  <c r="E763" i="7"/>
  <c r="B764" i="7"/>
  <c r="C764" i="7"/>
  <c r="D764" i="7"/>
  <c r="E764" i="7"/>
  <c r="B765" i="7"/>
  <c r="C765" i="7"/>
  <c r="D765" i="7"/>
  <c r="E765" i="7"/>
  <c r="B766" i="7"/>
  <c r="C766" i="7"/>
  <c r="D766" i="7"/>
  <c r="E766" i="7"/>
  <c r="B767" i="7"/>
  <c r="C767" i="7"/>
  <c r="D767" i="7"/>
  <c r="E767" i="7"/>
  <c r="B768" i="7"/>
  <c r="C768" i="7"/>
  <c r="D768" i="7"/>
  <c r="E768" i="7"/>
  <c r="B769" i="7"/>
  <c r="C769" i="7"/>
  <c r="D769" i="7"/>
  <c r="E769" i="7"/>
  <c r="B770" i="7"/>
  <c r="C770" i="7"/>
  <c r="D770" i="7"/>
  <c r="E770" i="7"/>
  <c r="B771" i="7"/>
  <c r="C771" i="7"/>
  <c r="D771" i="7"/>
  <c r="E771" i="7"/>
  <c r="B772" i="7"/>
  <c r="C772" i="7"/>
  <c r="D772" i="7"/>
  <c r="E772" i="7"/>
  <c r="B773" i="7"/>
  <c r="C773" i="7"/>
  <c r="D773" i="7"/>
  <c r="E773" i="7"/>
  <c r="B774" i="7"/>
  <c r="C774" i="7"/>
  <c r="D774" i="7"/>
  <c r="E774" i="7"/>
  <c r="B775" i="7"/>
  <c r="C775" i="7"/>
  <c r="D775" i="7"/>
  <c r="E775" i="7"/>
  <c r="B776" i="7"/>
  <c r="C776" i="7"/>
  <c r="D776" i="7"/>
  <c r="E776" i="7"/>
  <c r="B777" i="7"/>
  <c r="C777" i="7"/>
  <c r="D777" i="7"/>
  <c r="E777" i="7"/>
  <c r="B778" i="7"/>
  <c r="C778" i="7"/>
  <c r="D778" i="7"/>
  <c r="E778" i="7"/>
  <c r="B779" i="7"/>
  <c r="C779" i="7"/>
  <c r="D779" i="7"/>
  <c r="E779" i="7"/>
  <c r="B780" i="7"/>
  <c r="C780" i="7"/>
  <c r="D780" i="7"/>
  <c r="E780" i="7"/>
  <c r="B781" i="7"/>
  <c r="C781" i="7"/>
  <c r="D781" i="7"/>
  <c r="E781" i="7"/>
  <c r="B782" i="7"/>
  <c r="C782" i="7"/>
  <c r="D782" i="7"/>
  <c r="E782" i="7"/>
  <c r="B783" i="7"/>
  <c r="C783" i="7"/>
  <c r="D783" i="7"/>
  <c r="E783" i="7"/>
  <c r="B784" i="7"/>
  <c r="C784" i="7"/>
  <c r="D784" i="7"/>
  <c r="E784" i="7"/>
  <c r="B785" i="7"/>
  <c r="C785" i="7"/>
  <c r="D785" i="7"/>
  <c r="E785" i="7"/>
  <c r="B786" i="7"/>
  <c r="C786" i="7"/>
  <c r="D786" i="7"/>
  <c r="E786" i="7"/>
  <c r="B787" i="7"/>
  <c r="C787" i="7"/>
  <c r="D787" i="7"/>
  <c r="E787" i="7"/>
  <c r="B788" i="7"/>
  <c r="C788" i="7"/>
  <c r="D788" i="7"/>
  <c r="E788" i="7"/>
  <c r="B789" i="7"/>
  <c r="C789" i="7"/>
  <c r="D789" i="7"/>
  <c r="E789" i="7"/>
  <c r="B790" i="7"/>
  <c r="C790" i="7"/>
  <c r="D790" i="7"/>
  <c r="E790" i="7"/>
  <c r="B791" i="7"/>
  <c r="C791" i="7"/>
  <c r="D791" i="7"/>
  <c r="E791" i="7"/>
  <c r="B792" i="7"/>
  <c r="C792" i="7"/>
  <c r="D792" i="7"/>
  <c r="E792" i="7"/>
  <c r="B793" i="7"/>
  <c r="C793" i="7"/>
  <c r="D793" i="7"/>
  <c r="E793" i="7"/>
  <c r="B794" i="7"/>
  <c r="C794" i="7"/>
  <c r="D794" i="7"/>
  <c r="E794" i="7"/>
  <c r="B795" i="7"/>
  <c r="C795" i="7"/>
  <c r="D795" i="7"/>
  <c r="E795" i="7"/>
  <c r="B796" i="7"/>
  <c r="C796" i="7"/>
  <c r="D796" i="7"/>
  <c r="E796" i="7"/>
  <c r="B797" i="7"/>
  <c r="C797" i="7"/>
  <c r="D797" i="7"/>
  <c r="E797" i="7"/>
  <c r="B798" i="7"/>
  <c r="C798" i="7"/>
  <c r="D798" i="7"/>
  <c r="E798" i="7"/>
  <c r="B799" i="7"/>
  <c r="C799" i="7"/>
  <c r="D799" i="7"/>
  <c r="E799" i="7"/>
  <c r="B800" i="7"/>
  <c r="C800" i="7"/>
  <c r="D800" i="7"/>
  <c r="E800" i="7"/>
  <c r="B801" i="7"/>
  <c r="C801" i="7"/>
  <c r="D801" i="7"/>
  <c r="E801" i="7"/>
  <c r="B802" i="7"/>
  <c r="C802" i="7"/>
  <c r="D802" i="7"/>
  <c r="E802" i="7"/>
  <c r="B803" i="7"/>
  <c r="C803" i="7"/>
  <c r="D803" i="7"/>
  <c r="E803" i="7"/>
  <c r="B804" i="7"/>
  <c r="C804" i="7"/>
  <c r="D804" i="7"/>
  <c r="E804" i="7"/>
  <c r="B805" i="7"/>
  <c r="C805" i="7"/>
  <c r="D805" i="7"/>
  <c r="E805" i="7"/>
  <c r="B806" i="7"/>
  <c r="C806" i="7"/>
  <c r="D806" i="7"/>
  <c r="E806" i="7"/>
  <c r="B807" i="7"/>
  <c r="C807" i="7"/>
  <c r="D807" i="7"/>
  <c r="E807" i="7"/>
  <c r="B808" i="7"/>
  <c r="C808" i="7"/>
  <c r="D808" i="7"/>
  <c r="E808" i="7"/>
  <c r="B809" i="7"/>
  <c r="C809" i="7"/>
  <c r="D809" i="7"/>
  <c r="E809" i="7"/>
  <c r="B810" i="7"/>
  <c r="C810" i="7"/>
  <c r="D810" i="7"/>
  <c r="E810" i="7"/>
  <c r="B811" i="7"/>
  <c r="C811" i="7"/>
  <c r="D811" i="7"/>
  <c r="E811" i="7"/>
  <c r="B812" i="7"/>
  <c r="C812" i="7"/>
  <c r="D812" i="7"/>
  <c r="E812" i="7"/>
  <c r="B813" i="7"/>
  <c r="C813" i="7"/>
  <c r="D813" i="7"/>
  <c r="E813" i="7"/>
  <c r="B814" i="7"/>
  <c r="C814" i="7"/>
  <c r="D814" i="7"/>
  <c r="E814" i="7"/>
  <c r="B815" i="7"/>
  <c r="C815" i="7"/>
  <c r="D815" i="7"/>
  <c r="E815" i="7"/>
  <c r="B816" i="7"/>
  <c r="C816" i="7"/>
  <c r="D816" i="7"/>
  <c r="E816" i="7"/>
  <c r="B817" i="7"/>
  <c r="C817" i="7"/>
  <c r="D817" i="7"/>
  <c r="E817" i="7"/>
  <c r="B818" i="7"/>
  <c r="C818" i="7"/>
  <c r="D818" i="7"/>
  <c r="E818" i="7"/>
  <c r="B819" i="7"/>
  <c r="C819" i="7"/>
  <c r="D819" i="7"/>
  <c r="E819" i="7"/>
  <c r="B820" i="7"/>
  <c r="C820" i="7"/>
  <c r="D820" i="7"/>
  <c r="E820" i="7"/>
  <c r="B821" i="7"/>
  <c r="C821" i="7"/>
  <c r="D821" i="7"/>
  <c r="E821" i="7"/>
  <c r="B822" i="7"/>
  <c r="C822" i="7"/>
  <c r="D822" i="7"/>
  <c r="E822" i="7"/>
  <c r="B823" i="7"/>
  <c r="C823" i="7"/>
  <c r="D823" i="7"/>
  <c r="E823" i="7"/>
  <c r="B824" i="7"/>
  <c r="C824" i="7"/>
  <c r="D824" i="7"/>
  <c r="E824" i="7"/>
  <c r="B825" i="7"/>
  <c r="C825" i="7"/>
  <c r="D825" i="7"/>
  <c r="E825" i="7"/>
  <c r="B826" i="7"/>
  <c r="C826" i="7"/>
  <c r="D826" i="7"/>
  <c r="E826" i="7"/>
  <c r="B827" i="7"/>
  <c r="C827" i="7"/>
  <c r="D827" i="7"/>
  <c r="E827" i="7"/>
  <c r="B828" i="7"/>
  <c r="C828" i="7"/>
  <c r="D828" i="7"/>
  <c r="E828" i="7"/>
  <c r="B829" i="7"/>
  <c r="C829" i="7"/>
  <c r="D829" i="7"/>
  <c r="E829" i="7"/>
  <c r="B830" i="7"/>
  <c r="C830" i="7"/>
  <c r="D830" i="7"/>
  <c r="E830" i="7"/>
  <c r="B831" i="7"/>
  <c r="C831" i="7"/>
  <c r="D831" i="7"/>
  <c r="E831" i="7"/>
  <c r="B832" i="7"/>
  <c r="C832" i="7"/>
  <c r="D832" i="7"/>
  <c r="E832" i="7"/>
  <c r="B833" i="7"/>
  <c r="C833" i="7"/>
  <c r="D833" i="7"/>
  <c r="E833" i="7"/>
  <c r="B834" i="7"/>
  <c r="C834" i="7"/>
  <c r="D834" i="7"/>
  <c r="E834" i="7"/>
  <c r="B835" i="7"/>
  <c r="C835" i="7"/>
  <c r="D835" i="7"/>
  <c r="E835" i="7"/>
  <c r="B836" i="7"/>
  <c r="C836" i="7"/>
  <c r="D836" i="7"/>
  <c r="E836" i="7"/>
  <c r="B837" i="7"/>
  <c r="C837" i="7"/>
  <c r="D837" i="7"/>
  <c r="E837" i="7"/>
  <c r="B838" i="7"/>
  <c r="C838" i="7"/>
  <c r="D838" i="7"/>
  <c r="E838" i="7"/>
  <c r="B839" i="7"/>
  <c r="C839" i="7"/>
  <c r="D839" i="7"/>
  <c r="E839" i="7"/>
  <c r="B840" i="7"/>
  <c r="C840" i="7"/>
  <c r="D840" i="7"/>
  <c r="E840" i="7"/>
  <c r="B841" i="7"/>
  <c r="C841" i="7"/>
  <c r="D841" i="7"/>
  <c r="E841" i="7"/>
  <c r="B842" i="7"/>
  <c r="C842" i="7"/>
  <c r="D842" i="7"/>
  <c r="E842" i="7"/>
  <c r="B843" i="7"/>
  <c r="C843" i="7"/>
  <c r="D843" i="7"/>
  <c r="E843" i="7"/>
  <c r="B844" i="7"/>
  <c r="C844" i="7"/>
  <c r="D844" i="7"/>
  <c r="E844" i="7"/>
  <c r="B845" i="7"/>
  <c r="C845" i="7"/>
  <c r="D845" i="7"/>
  <c r="E845" i="7"/>
  <c r="B846" i="7"/>
  <c r="C846" i="7"/>
  <c r="D846" i="7"/>
  <c r="E846" i="7"/>
  <c r="B847" i="7"/>
  <c r="C847" i="7"/>
  <c r="D847" i="7"/>
  <c r="E847" i="7"/>
  <c r="B848" i="7"/>
  <c r="C848" i="7"/>
  <c r="D848" i="7"/>
  <c r="E848" i="7"/>
  <c r="B849" i="7"/>
  <c r="C849" i="7"/>
  <c r="D849" i="7"/>
  <c r="E849" i="7"/>
  <c r="B850" i="7"/>
  <c r="C850" i="7"/>
  <c r="D850" i="7"/>
  <c r="E850" i="7"/>
  <c r="B851" i="7"/>
  <c r="C851" i="7"/>
  <c r="D851" i="7"/>
  <c r="E851" i="7"/>
  <c r="B852" i="7"/>
  <c r="C852" i="7"/>
  <c r="D852" i="7"/>
  <c r="E852" i="7"/>
  <c r="B853" i="7"/>
  <c r="C853" i="7"/>
  <c r="D853" i="7"/>
  <c r="E853" i="7"/>
  <c r="B854" i="7"/>
  <c r="C854" i="7"/>
  <c r="D854" i="7"/>
  <c r="E854" i="7"/>
  <c r="B855" i="7"/>
  <c r="C855" i="7"/>
  <c r="D855" i="7"/>
  <c r="E855" i="7"/>
  <c r="B856" i="7"/>
  <c r="C856" i="7"/>
  <c r="D856" i="7"/>
  <c r="E856" i="7"/>
  <c r="B857" i="7"/>
  <c r="C857" i="7"/>
  <c r="D857" i="7"/>
  <c r="E857" i="7"/>
  <c r="B858" i="7"/>
  <c r="C858" i="7"/>
  <c r="D858" i="7"/>
  <c r="E858" i="7"/>
  <c r="B859" i="7"/>
  <c r="C859" i="7"/>
  <c r="D859" i="7"/>
  <c r="E859" i="7"/>
  <c r="B860" i="7"/>
  <c r="C860" i="7"/>
  <c r="D860" i="7"/>
  <c r="E860" i="7"/>
  <c r="B861" i="7"/>
  <c r="C861" i="7"/>
  <c r="D861" i="7"/>
  <c r="E861" i="7"/>
  <c r="B862" i="7"/>
  <c r="C862" i="7"/>
  <c r="D862" i="7"/>
  <c r="E862" i="7"/>
  <c r="B863" i="7"/>
  <c r="C863" i="7"/>
  <c r="D863" i="7"/>
  <c r="E863" i="7"/>
  <c r="B864" i="7"/>
  <c r="C864" i="7"/>
  <c r="D864" i="7"/>
  <c r="E864" i="7"/>
  <c r="B865" i="7"/>
  <c r="C865" i="7"/>
  <c r="D865" i="7"/>
  <c r="E865" i="7"/>
  <c r="B866" i="7"/>
  <c r="C866" i="7"/>
  <c r="D866" i="7"/>
  <c r="E866" i="7"/>
  <c r="B867" i="7"/>
  <c r="C867" i="7"/>
  <c r="D867" i="7"/>
  <c r="E867" i="7"/>
  <c r="B868" i="7"/>
  <c r="C868" i="7"/>
  <c r="D868" i="7"/>
  <c r="E868" i="7"/>
  <c r="B869" i="7"/>
  <c r="C869" i="7"/>
  <c r="D869" i="7"/>
  <c r="E869" i="7"/>
  <c r="B870" i="7"/>
  <c r="C870" i="7"/>
  <c r="D870" i="7"/>
  <c r="E870" i="7"/>
  <c r="B871" i="7"/>
  <c r="C871" i="7"/>
  <c r="D871" i="7"/>
  <c r="E871" i="7"/>
  <c r="B872" i="7"/>
  <c r="C872" i="7"/>
  <c r="D872" i="7"/>
  <c r="E872" i="7"/>
  <c r="B873" i="7"/>
  <c r="C873" i="7"/>
  <c r="D873" i="7"/>
  <c r="E873" i="7"/>
  <c r="B874" i="7"/>
  <c r="C874" i="7"/>
  <c r="D874" i="7"/>
  <c r="E874" i="7"/>
  <c r="B875" i="7"/>
  <c r="C875" i="7"/>
  <c r="D875" i="7"/>
  <c r="E875" i="7"/>
  <c r="B876" i="7"/>
  <c r="C876" i="7"/>
  <c r="D876" i="7"/>
  <c r="E876" i="7"/>
  <c r="B877" i="7"/>
  <c r="C877" i="7"/>
  <c r="D877" i="7"/>
  <c r="E877" i="7"/>
  <c r="B878" i="7"/>
  <c r="C878" i="7"/>
  <c r="D878" i="7"/>
  <c r="E878" i="7"/>
  <c r="B879" i="7"/>
  <c r="C879" i="7"/>
  <c r="D879" i="7"/>
  <c r="E879" i="7"/>
  <c r="B880" i="7"/>
  <c r="C880" i="7"/>
  <c r="D880" i="7"/>
  <c r="E880" i="7"/>
  <c r="B881" i="7"/>
  <c r="C881" i="7"/>
  <c r="D881" i="7"/>
  <c r="E881" i="7"/>
  <c r="B882" i="7"/>
  <c r="C882" i="7"/>
  <c r="D882" i="7"/>
  <c r="E882" i="7"/>
  <c r="B883" i="7"/>
  <c r="C883" i="7"/>
  <c r="D883" i="7"/>
  <c r="E883" i="7"/>
  <c r="B884" i="7"/>
  <c r="C884" i="7"/>
  <c r="D884" i="7"/>
  <c r="E884" i="7"/>
  <c r="B885" i="7"/>
  <c r="C885" i="7"/>
  <c r="D885" i="7"/>
  <c r="E885" i="7"/>
  <c r="B886" i="7"/>
  <c r="C886" i="7"/>
  <c r="D886" i="7"/>
  <c r="E886" i="7"/>
  <c r="B887" i="7"/>
  <c r="C887" i="7"/>
  <c r="D887" i="7"/>
  <c r="E887" i="7"/>
  <c r="B888" i="7"/>
  <c r="C888" i="7"/>
  <c r="D888" i="7"/>
  <c r="E888" i="7"/>
  <c r="B889" i="7"/>
  <c r="C889" i="7"/>
  <c r="D889" i="7"/>
  <c r="E889" i="7"/>
  <c r="B890" i="7"/>
  <c r="C890" i="7"/>
  <c r="D890" i="7"/>
  <c r="E890" i="7"/>
  <c r="B891" i="7"/>
  <c r="C891" i="7"/>
  <c r="D891" i="7"/>
  <c r="E891" i="7"/>
  <c r="B892" i="7"/>
  <c r="C892" i="7"/>
  <c r="D892" i="7"/>
  <c r="E892" i="7"/>
  <c r="B893" i="7"/>
  <c r="C893" i="7"/>
  <c r="D893" i="7"/>
  <c r="E893" i="7"/>
  <c r="B894" i="7"/>
  <c r="C894" i="7"/>
  <c r="D894" i="7"/>
  <c r="E894" i="7"/>
  <c r="B895" i="7"/>
  <c r="C895" i="7"/>
  <c r="D895" i="7"/>
  <c r="E895" i="7"/>
  <c r="B896" i="7"/>
  <c r="C896" i="7"/>
  <c r="D896" i="7"/>
  <c r="E896" i="7"/>
  <c r="B897" i="7"/>
  <c r="C897" i="7"/>
  <c r="D897" i="7"/>
  <c r="E897" i="7"/>
  <c r="B898" i="7"/>
  <c r="C898" i="7"/>
  <c r="D898" i="7"/>
  <c r="E898" i="7"/>
  <c r="B899" i="7"/>
  <c r="C899" i="7"/>
  <c r="D899" i="7"/>
  <c r="E899" i="7"/>
  <c r="B900" i="7"/>
  <c r="C900" i="7"/>
  <c r="D900" i="7"/>
  <c r="E900" i="7"/>
  <c r="B901" i="7"/>
  <c r="C901" i="7"/>
  <c r="D901" i="7"/>
  <c r="E901" i="7"/>
  <c r="B902" i="7"/>
  <c r="C902" i="7"/>
  <c r="D902" i="7"/>
  <c r="E902" i="7"/>
  <c r="B903" i="7"/>
  <c r="C903" i="7"/>
  <c r="D903" i="7"/>
  <c r="E903" i="7"/>
  <c r="B904" i="7"/>
  <c r="C904" i="7"/>
  <c r="D904" i="7"/>
  <c r="E904" i="7"/>
  <c r="B905" i="7"/>
  <c r="C905" i="7"/>
  <c r="D905" i="7"/>
  <c r="E905" i="7"/>
  <c r="B906" i="7"/>
  <c r="C906" i="7"/>
  <c r="D906" i="7"/>
  <c r="E906" i="7"/>
  <c r="B907" i="7"/>
  <c r="C907" i="7"/>
  <c r="D907" i="7"/>
  <c r="E907" i="7"/>
  <c r="B908" i="7"/>
  <c r="C908" i="7"/>
  <c r="D908" i="7"/>
  <c r="E908" i="7"/>
  <c r="B909" i="7"/>
  <c r="C909" i="7"/>
  <c r="D909" i="7"/>
  <c r="E909" i="7"/>
  <c r="B910" i="7"/>
  <c r="C910" i="7"/>
  <c r="D910" i="7"/>
  <c r="E910" i="7"/>
  <c r="B911" i="7"/>
  <c r="C911" i="7"/>
  <c r="D911" i="7"/>
  <c r="E911" i="7"/>
  <c r="B912" i="7"/>
  <c r="C912" i="7"/>
  <c r="D912" i="7"/>
  <c r="E912" i="7"/>
  <c r="B913" i="7"/>
  <c r="C913" i="7"/>
  <c r="D913" i="7"/>
  <c r="E913" i="7"/>
  <c r="B914" i="7"/>
  <c r="C914" i="7"/>
  <c r="D914" i="7"/>
  <c r="E914" i="7"/>
  <c r="B915" i="7"/>
  <c r="C915" i="7"/>
  <c r="D915" i="7"/>
  <c r="E915" i="7"/>
  <c r="B916" i="7"/>
  <c r="C916" i="7"/>
  <c r="D916" i="7"/>
  <c r="E916" i="7"/>
  <c r="B917" i="7"/>
  <c r="C917" i="7"/>
  <c r="D917" i="7"/>
  <c r="E917" i="7"/>
  <c r="B918" i="7"/>
  <c r="C918" i="7"/>
  <c r="D918" i="7"/>
  <c r="E918" i="7"/>
  <c r="B919" i="7"/>
  <c r="C919" i="7"/>
  <c r="D919" i="7"/>
  <c r="E919" i="7"/>
  <c r="B920" i="7"/>
  <c r="C920" i="7"/>
  <c r="D920" i="7"/>
  <c r="E920" i="7"/>
  <c r="B921" i="7"/>
  <c r="C921" i="7"/>
  <c r="D921" i="7"/>
  <c r="E921" i="7"/>
  <c r="B922" i="7"/>
  <c r="C922" i="7"/>
  <c r="D922" i="7"/>
  <c r="E922" i="7"/>
  <c r="B923" i="7"/>
  <c r="C923" i="7"/>
  <c r="D923" i="7"/>
  <c r="E923" i="7"/>
  <c r="B924" i="7"/>
  <c r="C924" i="7"/>
  <c r="D924" i="7"/>
  <c r="E924" i="7"/>
  <c r="B925" i="7"/>
  <c r="C925" i="7"/>
  <c r="D925" i="7"/>
  <c r="E925" i="7"/>
  <c r="B926" i="7"/>
  <c r="C926" i="7"/>
  <c r="D926" i="7"/>
  <c r="E926" i="7"/>
  <c r="B927" i="7"/>
  <c r="C927" i="7"/>
  <c r="D927" i="7"/>
  <c r="E927" i="7"/>
  <c r="B928" i="7"/>
  <c r="C928" i="7"/>
  <c r="D928" i="7"/>
  <c r="E928" i="7"/>
  <c r="B929" i="7"/>
  <c r="C929" i="7"/>
  <c r="D929" i="7"/>
  <c r="E929" i="7"/>
  <c r="B930" i="7"/>
  <c r="C930" i="7"/>
  <c r="D930" i="7"/>
  <c r="E930" i="7"/>
  <c r="B931" i="7"/>
  <c r="C931" i="7"/>
  <c r="D931" i="7"/>
  <c r="E931" i="7"/>
  <c r="B932" i="7"/>
  <c r="C932" i="7"/>
  <c r="D932" i="7"/>
  <c r="E932" i="7"/>
  <c r="B933" i="7"/>
  <c r="C933" i="7"/>
  <c r="D933" i="7"/>
  <c r="E933" i="7"/>
  <c r="B934" i="7"/>
  <c r="C934" i="7"/>
  <c r="D934" i="7"/>
  <c r="E934" i="7"/>
  <c r="B935" i="7"/>
  <c r="C935" i="7"/>
  <c r="D935" i="7"/>
  <c r="E935" i="7"/>
  <c r="B936" i="7"/>
  <c r="C936" i="7"/>
  <c r="D936" i="7"/>
  <c r="E936" i="7"/>
  <c r="B937" i="7"/>
  <c r="C937" i="7"/>
  <c r="D937" i="7"/>
  <c r="E937" i="7"/>
  <c r="B938" i="7"/>
  <c r="C938" i="7"/>
  <c r="D938" i="7"/>
  <c r="E938" i="7"/>
  <c r="B939" i="7"/>
  <c r="C939" i="7"/>
  <c r="D939" i="7"/>
  <c r="E939" i="7"/>
  <c r="B940" i="7"/>
  <c r="C940" i="7"/>
  <c r="D940" i="7"/>
  <c r="E940" i="7"/>
  <c r="B941" i="7"/>
  <c r="C941" i="7"/>
  <c r="D941" i="7"/>
  <c r="E941" i="7"/>
  <c r="B942" i="7"/>
  <c r="C942" i="7"/>
  <c r="D942" i="7"/>
  <c r="E942" i="7"/>
  <c r="B943" i="7"/>
  <c r="C943" i="7"/>
  <c r="D943" i="7"/>
  <c r="E943" i="7"/>
  <c r="B944" i="7"/>
  <c r="C944" i="7"/>
  <c r="D944" i="7"/>
  <c r="E944" i="7"/>
  <c r="B945" i="7"/>
  <c r="C945" i="7"/>
  <c r="D945" i="7"/>
  <c r="E945" i="7"/>
  <c r="B946" i="7"/>
  <c r="C946" i="7"/>
  <c r="D946" i="7"/>
  <c r="E946" i="7"/>
  <c r="B947" i="7"/>
  <c r="C947" i="7"/>
  <c r="D947" i="7"/>
  <c r="E947" i="7"/>
  <c r="B948" i="7"/>
  <c r="C948" i="7"/>
  <c r="D948" i="7"/>
  <c r="E948" i="7"/>
  <c r="B949" i="7"/>
  <c r="C949" i="7"/>
  <c r="D949" i="7"/>
  <c r="E949" i="7"/>
  <c r="B950" i="7"/>
  <c r="C950" i="7"/>
  <c r="D950" i="7"/>
  <c r="E950" i="7"/>
  <c r="B951" i="7"/>
  <c r="C951" i="7"/>
  <c r="D951" i="7"/>
  <c r="E951" i="7"/>
  <c r="B952" i="7"/>
  <c r="C952" i="7"/>
  <c r="D952" i="7"/>
  <c r="E952" i="7"/>
  <c r="B953" i="7"/>
  <c r="C953" i="7"/>
  <c r="D953" i="7"/>
  <c r="E953" i="7"/>
  <c r="B954" i="7"/>
  <c r="C954" i="7"/>
  <c r="D954" i="7"/>
  <c r="E954" i="7"/>
  <c r="B955" i="7"/>
  <c r="C955" i="7"/>
  <c r="D955" i="7"/>
  <c r="E955" i="7"/>
  <c r="B956" i="7"/>
  <c r="C956" i="7"/>
  <c r="D956" i="7"/>
  <c r="E956" i="7"/>
  <c r="B957" i="7"/>
  <c r="C957" i="7"/>
  <c r="D957" i="7"/>
  <c r="E957" i="7"/>
  <c r="B958" i="7"/>
  <c r="C958" i="7"/>
  <c r="D958" i="7"/>
  <c r="E958" i="7"/>
  <c r="B959" i="7"/>
  <c r="C959" i="7"/>
  <c r="D959" i="7"/>
  <c r="E959" i="7"/>
  <c r="B960" i="7"/>
  <c r="C960" i="7"/>
  <c r="D960" i="7"/>
  <c r="E960" i="7"/>
  <c r="B961" i="7"/>
  <c r="C961" i="7"/>
  <c r="D961" i="7"/>
  <c r="E961" i="7"/>
  <c r="B962" i="7"/>
  <c r="C962" i="7"/>
  <c r="D962" i="7"/>
  <c r="E962" i="7"/>
  <c r="B963" i="7"/>
  <c r="C963" i="7"/>
  <c r="D963" i="7"/>
  <c r="E963" i="7"/>
  <c r="B964" i="7"/>
  <c r="C964" i="7"/>
  <c r="D964" i="7"/>
  <c r="E964" i="7"/>
  <c r="B965" i="7"/>
  <c r="C965" i="7"/>
  <c r="D965" i="7"/>
  <c r="E965" i="7"/>
  <c r="B966" i="7"/>
  <c r="C966" i="7"/>
  <c r="D966" i="7"/>
  <c r="E966" i="7"/>
  <c r="B967" i="7"/>
  <c r="C967" i="7"/>
  <c r="D967" i="7"/>
  <c r="E967" i="7"/>
  <c r="B968" i="7"/>
  <c r="C968" i="7"/>
  <c r="D968" i="7"/>
  <c r="E968" i="7"/>
  <c r="B969" i="7"/>
  <c r="C969" i="7"/>
  <c r="D969" i="7"/>
  <c r="E969" i="7"/>
  <c r="B970" i="7"/>
  <c r="C970" i="7"/>
  <c r="D970" i="7"/>
  <c r="E970" i="7"/>
  <c r="B971" i="7"/>
  <c r="C971" i="7"/>
  <c r="D971" i="7"/>
  <c r="E971" i="7"/>
  <c r="B972" i="7"/>
  <c r="C972" i="7"/>
  <c r="D972" i="7"/>
  <c r="E972" i="7"/>
  <c r="B973" i="7"/>
  <c r="C973" i="7"/>
  <c r="D973" i="7"/>
  <c r="E973" i="7"/>
  <c r="B974" i="7"/>
  <c r="C974" i="7"/>
  <c r="D974" i="7"/>
  <c r="E974" i="7"/>
  <c r="B975" i="7"/>
  <c r="C975" i="7"/>
  <c r="D975" i="7"/>
  <c r="E975" i="7"/>
  <c r="B976" i="7"/>
  <c r="C976" i="7"/>
  <c r="D976" i="7"/>
  <c r="E976" i="7"/>
  <c r="B977" i="7"/>
  <c r="C977" i="7"/>
  <c r="D977" i="7"/>
  <c r="E977" i="7"/>
  <c r="B978" i="7"/>
  <c r="C978" i="7"/>
  <c r="D978" i="7"/>
  <c r="E978" i="7"/>
  <c r="B979" i="7"/>
  <c r="C979" i="7"/>
  <c r="D979" i="7"/>
  <c r="E979" i="7"/>
  <c r="B980" i="7"/>
  <c r="C980" i="7"/>
  <c r="D980" i="7"/>
  <c r="E980" i="7"/>
  <c r="B981" i="7"/>
  <c r="C981" i="7"/>
  <c r="D981" i="7"/>
  <c r="E981" i="7"/>
  <c r="B982" i="7"/>
  <c r="C982" i="7"/>
  <c r="D982" i="7"/>
  <c r="E982" i="7"/>
  <c r="B983" i="7"/>
  <c r="C983" i="7"/>
  <c r="D983" i="7"/>
  <c r="E983" i="7"/>
  <c r="B984" i="7"/>
  <c r="C984" i="7"/>
  <c r="D984" i="7"/>
  <c r="E984" i="7"/>
  <c r="B985" i="7"/>
  <c r="C985" i="7"/>
  <c r="D985" i="7"/>
  <c r="E985" i="7"/>
  <c r="B986" i="7"/>
  <c r="C986" i="7"/>
  <c r="D986" i="7"/>
  <c r="E986" i="7"/>
  <c r="B987" i="7"/>
  <c r="C987" i="7"/>
  <c r="D987" i="7"/>
  <c r="E987" i="7"/>
  <c r="B988" i="7"/>
  <c r="C988" i="7"/>
  <c r="D988" i="7"/>
  <c r="E988" i="7"/>
  <c r="B989" i="7"/>
  <c r="C989" i="7"/>
  <c r="D989" i="7"/>
  <c r="E989" i="7"/>
  <c r="B990" i="7"/>
  <c r="C990" i="7"/>
  <c r="D990" i="7"/>
  <c r="E990" i="7"/>
  <c r="B991" i="7"/>
  <c r="C991" i="7"/>
  <c r="D991" i="7"/>
  <c r="E991" i="7"/>
  <c r="B992" i="7"/>
  <c r="C992" i="7"/>
  <c r="D992" i="7"/>
  <c r="E992" i="7"/>
  <c r="B993" i="7"/>
  <c r="C993" i="7"/>
  <c r="D993" i="7"/>
  <c r="E993" i="7"/>
  <c r="B994" i="7"/>
  <c r="C994" i="7"/>
  <c r="D994" i="7"/>
  <c r="E994" i="7"/>
  <c r="B995" i="7"/>
  <c r="C995" i="7"/>
  <c r="D995" i="7"/>
  <c r="E995" i="7"/>
  <c r="B996" i="7"/>
  <c r="C996" i="7"/>
  <c r="D996" i="7"/>
  <c r="E996" i="7"/>
  <c r="B997" i="7"/>
  <c r="C997" i="7"/>
  <c r="D997" i="7"/>
  <c r="E997" i="7"/>
  <c r="B998" i="7"/>
  <c r="C998" i="7"/>
  <c r="D998" i="7"/>
  <c r="E998" i="7"/>
  <c r="B999" i="7"/>
  <c r="C999" i="7"/>
  <c r="D999" i="7"/>
  <c r="E999" i="7"/>
  <c r="B1000" i="7"/>
  <c r="C1000" i="7"/>
  <c r="D1000" i="7"/>
  <c r="E1000" i="7"/>
  <c r="B1001" i="7"/>
  <c r="C1001" i="7"/>
  <c r="D1001" i="7"/>
  <c r="E1001" i="7"/>
  <c r="B1002" i="7"/>
  <c r="C1002" i="7"/>
  <c r="D1002" i="7"/>
  <c r="E1002" i="7"/>
  <c r="B1003" i="7"/>
  <c r="C1003" i="7"/>
  <c r="D1003" i="7"/>
  <c r="E1003" i="7"/>
  <c r="B1004" i="7"/>
  <c r="C1004" i="7"/>
  <c r="D1004" i="7"/>
  <c r="E1004" i="7"/>
  <c r="A1005" i="7"/>
  <c r="B1005" i="7"/>
  <c r="C1005" i="7"/>
  <c r="D1005" i="7"/>
  <c r="E1005" i="7"/>
  <c r="A1006" i="7"/>
  <c r="B1006" i="7"/>
  <c r="C1006" i="7"/>
  <c r="D1006" i="7"/>
  <c r="E1006" i="7"/>
  <c r="A1007" i="7"/>
  <c r="B1007" i="7"/>
  <c r="C1007" i="7"/>
  <c r="D1007" i="7"/>
  <c r="E1007" i="7"/>
  <c r="E5" i="7"/>
  <c r="D5" i="7"/>
  <c r="C5" i="7"/>
  <c r="B5" i="7"/>
  <c r="D3" i="7"/>
  <c r="D2" i="7"/>
  <c r="F2" i="6" l="1"/>
  <c r="A2" i="6" s="1"/>
  <c r="F3" i="6"/>
  <c r="A3" i="6" s="1"/>
  <c r="F4" i="6"/>
  <c r="A4" i="6" s="1"/>
  <c r="F5" i="6"/>
  <c r="A5" i="6" s="1"/>
  <c r="F6" i="6"/>
  <c r="A6" i="6" s="1"/>
  <c r="F7" i="6"/>
  <c r="A7" i="6" s="1"/>
  <c r="F8" i="6"/>
  <c r="A8" i="6" s="1"/>
  <c r="F9" i="6"/>
  <c r="A9" i="6" s="1"/>
  <c r="F10" i="6"/>
  <c r="A10" i="6" s="1"/>
  <c r="F11" i="6"/>
  <c r="A11" i="6" s="1"/>
  <c r="F12" i="6"/>
  <c r="A12" i="6" s="1"/>
  <c r="F13" i="6"/>
  <c r="A13" i="6" s="1"/>
  <c r="F14" i="6"/>
  <c r="A14" i="6" s="1"/>
  <c r="F15" i="6"/>
  <c r="A15" i="6" s="1"/>
  <c r="F16" i="6"/>
  <c r="A16" i="6" s="1"/>
  <c r="F17" i="6"/>
  <c r="A17" i="6" s="1"/>
  <c r="F18" i="6"/>
  <c r="A18" i="6" s="1"/>
  <c r="F19" i="6"/>
  <c r="A19" i="6" s="1"/>
  <c r="F20" i="6"/>
  <c r="A20" i="6" s="1"/>
  <c r="F21" i="6"/>
  <c r="A21" i="6" s="1"/>
  <c r="D33" i="6" l="1"/>
  <c r="D38" i="6"/>
  <c r="D40" i="6"/>
  <c r="D42" i="6"/>
  <c r="D47" i="6"/>
  <c r="D31" i="6"/>
  <c r="H3" i="6"/>
  <c r="H6" i="6"/>
  <c r="H9" i="6"/>
  <c r="H12" i="6"/>
  <c r="H15" i="6"/>
  <c r="H18" i="6"/>
  <c r="H21" i="6"/>
  <c r="H20" i="6"/>
  <c r="D34" i="6"/>
  <c r="D36" i="6"/>
  <c r="D41" i="6"/>
  <c r="D43" i="6"/>
  <c r="D45" i="6"/>
  <c r="D29" i="6"/>
  <c r="D32" i="6"/>
  <c r="H4" i="6"/>
  <c r="H7" i="6"/>
  <c r="H10" i="6"/>
  <c r="H13" i="6"/>
  <c r="H16" i="6"/>
  <c r="H19" i="6"/>
  <c r="H2" i="6"/>
  <c r="H14" i="6"/>
  <c r="D35" i="6"/>
  <c r="D37" i="6"/>
  <c r="D39" i="6"/>
  <c r="D44" i="6"/>
  <c r="D46" i="6"/>
  <c r="D30" i="6"/>
  <c r="D28" i="6"/>
  <c r="H5" i="6"/>
  <c r="H8" i="6"/>
  <c r="H11" i="6"/>
  <c r="H17" i="6"/>
  <c r="F28" i="6" l="1"/>
  <c r="G28" i="6"/>
  <c r="F44" i="6"/>
  <c r="G44" i="6"/>
  <c r="F35" i="6"/>
  <c r="G35" i="6"/>
  <c r="G32" i="6"/>
  <c r="F32" i="6"/>
  <c r="F43" i="6"/>
  <c r="G43" i="6"/>
  <c r="F34" i="6"/>
  <c r="G34" i="6"/>
  <c r="G31" i="6"/>
  <c r="F31" i="6"/>
  <c r="F40" i="6"/>
  <c r="G40" i="6"/>
  <c r="F30" i="6"/>
  <c r="G30" i="6"/>
  <c r="F39" i="6"/>
  <c r="G39" i="6"/>
  <c r="G29" i="6"/>
  <c r="F29" i="6"/>
  <c r="G41" i="6"/>
  <c r="F41" i="6"/>
  <c r="G47" i="6"/>
  <c r="F47" i="6"/>
  <c r="G38" i="6"/>
  <c r="F38" i="6"/>
  <c r="F46" i="6"/>
  <c r="G46" i="6"/>
  <c r="F37" i="6"/>
  <c r="G37" i="6"/>
  <c r="F45" i="6"/>
  <c r="G45" i="6"/>
  <c r="F36" i="6"/>
  <c r="G36" i="6"/>
  <c r="F42" i="6"/>
  <c r="G42" i="6"/>
  <c r="F33" i="6"/>
  <c r="G33" i="6"/>
  <c r="I38" i="6" l="1"/>
  <c r="H38" i="6"/>
  <c r="I29" i="6"/>
  <c r="AD24" i="5" s="1"/>
  <c r="H29" i="6"/>
  <c r="B24" i="5" s="1"/>
  <c r="I35" i="6"/>
  <c r="AD42" i="5" s="1"/>
  <c r="H35" i="6"/>
  <c r="B42" i="5" s="1"/>
  <c r="H42" i="6"/>
  <c r="I42" i="6"/>
  <c r="H37" i="6"/>
  <c r="I37" i="6"/>
  <c r="I41" i="6"/>
  <c r="H41" i="6"/>
  <c r="H39" i="6"/>
  <c r="I39" i="6"/>
  <c r="H28" i="6"/>
  <c r="B21" i="5" s="1"/>
  <c r="I28" i="6"/>
  <c r="AD21" i="5" s="1"/>
  <c r="H36" i="6"/>
  <c r="I36" i="6"/>
  <c r="H46" i="6"/>
  <c r="I46" i="6"/>
  <c r="H30" i="6"/>
  <c r="B27" i="5" s="1"/>
  <c r="I30" i="6"/>
  <c r="AD27" i="5" s="1"/>
  <c r="H34" i="6"/>
  <c r="B39" i="5" s="1"/>
  <c r="I34" i="6"/>
  <c r="AD39" i="5" s="1"/>
  <c r="H33" i="6"/>
  <c r="B36" i="5" s="1"/>
  <c r="I33" i="6"/>
  <c r="AD36" i="5" s="1"/>
  <c r="H45" i="6"/>
  <c r="I45" i="6"/>
  <c r="I47" i="6"/>
  <c r="H47" i="6"/>
  <c r="H40" i="6"/>
  <c r="I40" i="6"/>
  <c r="H31" i="6"/>
  <c r="B30" i="5" s="1"/>
  <c r="I31" i="6"/>
  <c r="AD30" i="5" s="1"/>
  <c r="H43" i="6"/>
  <c r="I43" i="6"/>
  <c r="I32" i="6"/>
  <c r="AD33" i="5" s="1"/>
  <c r="H32" i="6"/>
  <c r="B33" i="5" s="1"/>
  <c r="I44" i="6"/>
  <c r="H44" i="6"/>
  <c r="C1" i="6" l="1"/>
  <c r="Z8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F74" i="1" s="1"/>
  <c r="F71" i="7" s="1"/>
  <c r="Z75" i="1"/>
  <c r="F75" i="1" s="1"/>
  <c r="F72" i="7" s="1"/>
  <c r="Z76" i="1"/>
  <c r="F76" i="1" s="1"/>
  <c r="F73" i="7" s="1"/>
  <c r="Z77" i="1"/>
  <c r="F77" i="1" s="1"/>
  <c r="F74" i="7" s="1"/>
  <c r="Z78" i="1"/>
  <c r="F78" i="1" s="1"/>
  <c r="F75" i="7" s="1"/>
  <c r="Z79" i="1"/>
  <c r="F79" i="1" s="1"/>
  <c r="F76" i="7" s="1"/>
  <c r="Z80" i="1"/>
  <c r="F80" i="1" s="1"/>
  <c r="F77" i="7" s="1"/>
  <c r="Z81" i="1"/>
  <c r="F81" i="1" s="1"/>
  <c r="F78" i="7" s="1"/>
  <c r="Z82" i="1"/>
  <c r="F82" i="1" s="1"/>
  <c r="F79" i="7" s="1"/>
  <c r="Z83" i="1"/>
  <c r="F83" i="1" s="1"/>
  <c r="F80" i="7" s="1"/>
  <c r="Z84" i="1"/>
  <c r="F84" i="1" s="1"/>
  <c r="F81" i="7" s="1"/>
  <c r="Z85" i="1"/>
  <c r="F85" i="1" s="1"/>
  <c r="F82" i="7" s="1"/>
  <c r="Z86" i="1"/>
  <c r="F86" i="1" s="1"/>
  <c r="F83" i="7" s="1"/>
  <c r="Z87" i="1"/>
  <c r="F87" i="1" s="1"/>
  <c r="F84" i="7" s="1"/>
  <c r="Z88" i="1"/>
  <c r="F88" i="1" s="1"/>
  <c r="F85" i="7" s="1"/>
  <c r="Z89" i="1"/>
  <c r="F89" i="1" s="1"/>
  <c r="F86" i="7" s="1"/>
  <c r="Z90" i="1"/>
  <c r="F90" i="1" s="1"/>
  <c r="F87" i="7" s="1"/>
  <c r="Z91" i="1"/>
  <c r="F91" i="1" s="1"/>
  <c r="F88" i="7" s="1"/>
  <c r="Z92" i="1"/>
  <c r="F92" i="1" s="1"/>
  <c r="F89" i="7" s="1"/>
  <c r="Z93" i="1"/>
  <c r="F93" i="1" s="1"/>
  <c r="F90" i="7" s="1"/>
  <c r="Z94" i="1"/>
  <c r="F94" i="1" s="1"/>
  <c r="F91" i="7" s="1"/>
  <c r="Z95" i="1"/>
  <c r="F95" i="1" s="1"/>
  <c r="F92" i="7" s="1"/>
  <c r="Z96" i="1"/>
  <c r="F96" i="1" s="1"/>
  <c r="F93" i="7" s="1"/>
  <c r="Z97" i="1"/>
  <c r="F97" i="1" s="1"/>
  <c r="F94" i="7" s="1"/>
  <c r="Z98" i="1"/>
  <c r="F98" i="1" s="1"/>
  <c r="F95" i="7" s="1"/>
  <c r="Z99" i="1"/>
  <c r="F99" i="1" s="1"/>
  <c r="F96" i="7" s="1"/>
  <c r="Z100" i="1"/>
  <c r="F100" i="1" s="1"/>
  <c r="F97" i="7" s="1"/>
  <c r="Z101" i="1"/>
  <c r="F101" i="1" s="1"/>
  <c r="F98" i="7" s="1"/>
  <c r="Z102" i="1"/>
  <c r="F102" i="1" s="1"/>
  <c r="F99" i="7" s="1"/>
  <c r="Z103" i="1"/>
  <c r="F103" i="1" s="1"/>
  <c r="F100" i="7" s="1"/>
  <c r="Z104" i="1"/>
  <c r="F104" i="1" s="1"/>
  <c r="F101" i="7" s="1"/>
  <c r="Z105" i="1"/>
  <c r="F105" i="1" s="1"/>
  <c r="F102" i="7" s="1"/>
  <c r="Z106" i="1"/>
  <c r="F106" i="1" s="1"/>
  <c r="F103" i="7" s="1"/>
  <c r="Z107" i="1"/>
  <c r="F107" i="1" s="1"/>
  <c r="F104" i="7" s="1"/>
  <c r="Z108" i="1"/>
  <c r="F108" i="1" s="1"/>
  <c r="F105" i="7" s="1"/>
  <c r="Z109" i="1"/>
  <c r="F109" i="1" s="1"/>
  <c r="F106" i="7" s="1"/>
  <c r="Z110" i="1"/>
  <c r="F110" i="1" s="1"/>
  <c r="F107" i="7" s="1"/>
  <c r="Z111" i="1"/>
  <c r="F111" i="1" s="1"/>
  <c r="F108" i="7" s="1"/>
  <c r="Z112" i="1"/>
  <c r="F112" i="1" s="1"/>
  <c r="F109" i="7" s="1"/>
  <c r="Z113" i="1"/>
  <c r="F113" i="1" s="1"/>
  <c r="F110" i="7" s="1"/>
  <c r="Z114" i="1"/>
  <c r="F114" i="1" s="1"/>
  <c r="F111" i="7" s="1"/>
  <c r="Z115" i="1"/>
  <c r="F115" i="1" s="1"/>
  <c r="F112" i="7" s="1"/>
  <c r="Z116" i="1"/>
  <c r="F116" i="1" s="1"/>
  <c r="F113" i="7" s="1"/>
  <c r="Z117" i="1"/>
  <c r="F117" i="1" s="1"/>
  <c r="F114" i="7" s="1"/>
  <c r="Z118" i="1"/>
  <c r="F118" i="1" s="1"/>
  <c r="F115" i="7" s="1"/>
  <c r="Z119" i="1"/>
  <c r="F119" i="1" s="1"/>
  <c r="F116" i="7" s="1"/>
  <c r="Z120" i="1"/>
  <c r="F120" i="1" s="1"/>
  <c r="F117" i="7" s="1"/>
  <c r="Z121" i="1"/>
  <c r="F121" i="1" s="1"/>
  <c r="F118" i="7" s="1"/>
  <c r="Z122" i="1"/>
  <c r="F122" i="1" s="1"/>
  <c r="F119" i="7" s="1"/>
  <c r="Z123" i="1"/>
  <c r="F123" i="1" s="1"/>
  <c r="F120" i="7" s="1"/>
  <c r="Z124" i="1"/>
  <c r="F124" i="1" s="1"/>
  <c r="F121" i="7" s="1"/>
  <c r="Z125" i="1"/>
  <c r="F125" i="1" s="1"/>
  <c r="F122" i="7" s="1"/>
  <c r="Z126" i="1"/>
  <c r="F126" i="1" s="1"/>
  <c r="F123" i="7" s="1"/>
  <c r="Z127" i="1"/>
  <c r="F127" i="1" s="1"/>
  <c r="F124" i="7" s="1"/>
  <c r="Z128" i="1"/>
  <c r="F128" i="1" s="1"/>
  <c r="F125" i="7" s="1"/>
  <c r="Z129" i="1"/>
  <c r="F129" i="1" s="1"/>
  <c r="F126" i="7" s="1"/>
  <c r="Z130" i="1"/>
  <c r="F130" i="1" s="1"/>
  <c r="F127" i="7" s="1"/>
  <c r="Z131" i="1"/>
  <c r="F131" i="1" s="1"/>
  <c r="F128" i="7" s="1"/>
  <c r="Z132" i="1"/>
  <c r="F132" i="1" s="1"/>
  <c r="F129" i="7" s="1"/>
  <c r="Z133" i="1"/>
  <c r="F133" i="1" s="1"/>
  <c r="F130" i="7" s="1"/>
  <c r="Z134" i="1"/>
  <c r="F134" i="1" s="1"/>
  <c r="F131" i="7" s="1"/>
  <c r="Z135" i="1"/>
  <c r="F135" i="1" s="1"/>
  <c r="F132" i="7" s="1"/>
  <c r="Z136" i="1"/>
  <c r="F136" i="1" s="1"/>
  <c r="F133" i="7" s="1"/>
  <c r="Z137" i="1"/>
  <c r="F137" i="1" s="1"/>
  <c r="F134" i="7" s="1"/>
  <c r="Z138" i="1"/>
  <c r="F138" i="1" s="1"/>
  <c r="F135" i="7" s="1"/>
  <c r="Z139" i="1"/>
  <c r="F139" i="1" s="1"/>
  <c r="F136" i="7" s="1"/>
  <c r="Z140" i="1"/>
  <c r="F140" i="1" s="1"/>
  <c r="F137" i="7" s="1"/>
  <c r="Z141" i="1"/>
  <c r="F141" i="1" s="1"/>
  <c r="F138" i="7" s="1"/>
  <c r="Z142" i="1"/>
  <c r="F142" i="1" s="1"/>
  <c r="F139" i="7" s="1"/>
  <c r="Z143" i="1"/>
  <c r="F143" i="1" s="1"/>
  <c r="F140" i="7" s="1"/>
  <c r="Z144" i="1"/>
  <c r="F144" i="1" s="1"/>
  <c r="F141" i="7" s="1"/>
  <c r="Z145" i="1"/>
  <c r="F145" i="1" s="1"/>
  <c r="F142" i="7" s="1"/>
  <c r="Z146" i="1"/>
  <c r="F146" i="1" s="1"/>
  <c r="F143" i="7" s="1"/>
  <c r="Z147" i="1"/>
  <c r="F147" i="1" s="1"/>
  <c r="F144" i="7" s="1"/>
  <c r="Z148" i="1"/>
  <c r="F148" i="1" s="1"/>
  <c r="F145" i="7" s="1"/>
  <c r="Z149" i="1"/>
  <c r="F149" i="1" s="1"/>
  <c r="F146" i="7" s="1"/>
  <c r="Z150" i="1"/>
  <c r="F150" i="1" s="1"/>
  <c r="F147" i="7" s="1"/>
  <c r="Z151" i="1"/>
  <c r="F151" i="1" s="1"/>
  <c r="F148" i="7" s="1"/>
  <c r="Z152" i="1"/>
  <c r="F152" i="1" s="1"/>
  <c r="F149" i="7" s="1"/>
  <c r="Z153" i="1"/>
  <c r="F153" i="1" s="1"/>
  <c r="F150" i="7" s="1"/>
  <c r="Z154" i="1"/>
  <c r="F154" i="1" s="1"/>
  <c r="F151" i="7" s="1"/>
  <c r="Z155" i="1"/>
  <c r="F155" i="1" s="1"/>
  <c r="F152" i="7" s="1"/>
  <c r="Z156" i="1"/>
  <c r="F156" i="1" s="1"/>
  <c r="F153" i="7" s="1"/>
  <c r="Z157" i="1"/>
  <c r="F157" i="1" s="1"/>
  <c r="F154" i="7" s="1"/>
  <c r="Z158" i="1"/>
  <c r="F158" i="1" s="1"/>
  <c r="F155" i="7" s="1"/>
  <c r="Z159" i="1"/>
  <c r="F159" i="1" s="1"/>
  <c r="F156" i="7" s="1"/>
  <c r="Z160" i="1"/>
  <c r="F160" i="1" s="1"/>
  <c r="F157" i="7" s="1"/>
  <c r="Z161" i="1"/>
  <c r="F161" i="1" s="1"/>
  <c r="F158" i="7" s="1"/>
  <c r="Z162" i="1"/>
  <c r="F162" i="1" s="1"/>
  <c r="F159" i="7" s="1"/>
  <c r="Z163" i="1"/>
  <c r="F163" i="1" s="1"/>
  <c r="F160" i="7" s="1"/>
  <c r="Z164" i="1"/>
  <c r="F164" i="1" s="1"/>
  <c r="F161" i="7" s="1"/>
  <c r="Z165" i="1"/>
  <c r="F165" i="1" s="1"/>
  <c r="F162" i="7" s="1"/>
  <c r="Z166" i="1"/>
  <c r="F166" i="1" s="1"/>
  <c r="F163" i="7" s="1"/>
  <c r="Z167" i="1"/>
  <c r="F167" i="1" s="1"/>
  <c r="F164" i="7" s="1"/>
  <c r="Z168" i="1"/>
  <c r="F168" i="1" s="1"/>
  <c r="F165" i="7" s="1"/>
  <c r="Z169" i="1"/>
  <c r="F169" i="1" s="1"/>
  <c r="F166" i="7" s="1"/>
  <c r="Z170" i="1"/>
  <c r="F170" i="1" s="1"/>
  <c r="F167" i="7" s="1"/>
  <c r="Z171" i="1"/>
  <c r="F171" i="1" s="1"/>
  <c r="F168" i="7" s="1"/>
  <c r="Z172" i="1"/>
  <c r="F172" i="1" s="1"/>
  <c r="F169" i="7" s="1"/>
  <c r="Z173" i="1"/>
  <c r="F173" i="1" s="1"/>
  <c r="F170" i="7" s="1"/>
  <c r="Z174" i="1"/>
  <c r="F174" i="1" s="1"/>
  <c r="F171" i="7" s="1"/>
  <c r="Z175" i="1"/>
  <c r="F175" i="1" s="1"/>
  <c r="F172" i="7" s="1"/>
  <c r="Z176" i="1"/>
  <c r="F176" i="1" s="1"/>
  <c r="F173" i="7" s="1"/>
  <c r="Z177" i="1"/>
  <c r="F177" i="1" s="1"/>
  <c r="F174" i="7" s="1"/>
  <c r="Z178" i="1"/>
  <c r="F178" i="1" s="1"/>
  <c r="F175" i="7" s="1"/>
  <c r="Z179" i="1"/>
  <c r="F179" i="1" s="1"/>
  <c r="F176" i="7" s="1"/>
  <c r="Z180" i="1"/>
  <c r="F180" i="1" s="1"/>
  <c r="F177" i="7" s="1"/>
  <c r="Z181" i="1"/>
  <c r="F181" i="1" s="1"/>
  <c r="F178" i="7" s="1"/>
  <c r="Z182" i="1"/>
  <c r="F182" i="1" s="1"/>
  <c r="F179" i="7" s="1"/>
  <c r="Z183" i="1"/>
  <c r="F183" i="1" s="1"/>
  <c r="F180" i="7" s="1"/>
  <c r="Z184" i="1"/>
  <c r="F184" i="1" s="1"/>
  <c r="F181" i="7" s="1"/>
  <c r="Z185" i="1"/>
  <c r="F185" i="1" s="1"/>
  <c r="F182" i="7" s="1"/>
  <c r="Z186" i="1"/>
  <c r="F186" i="1" s="1"/>
  <c r="F183" i="7" s="1"/>
  <c r="Z187" i="1"/>
  <c r="F187" i="1" s="1"/>
  <c r="F184" i="7" s="1"/>
  <c r="Z188" i="1"/>
  <c r="F188" i="1" s="1"/>
  <c r="F185" i="7" s="1"/>
  <c r="Z189" i="1"/>
  <c r="F189" i="1" s="1"/>
  <c r="F186" i="7" s="1"/>
  <c r="Z190" i="1"/>
  <c r="F190" i="1" s="1"/>
  <c r="F187" i="7" s="1"/>
  <c r="Z191" i="1"/>
  <c r="F191" i="1" s="1"/>
  <c r="F188" i="7" s="1"/>
  <c r="Z192" i="1"/>
  <c r="F192" i="1" s="1"/>
  <c r="F189" i="7" s="1"/>
  <c r="Z193" i="1"/>
  <c r="F193" i="1" s="1"/>
  <c r="F190" i="7" s="1"/>
  <c r="Z194" i="1"/>
  <c r="F194" i="1" s="1"/>
  <c r="F191" i="7" s="1"/>
  <c r="Z195" i="1"/>
  <c r="F195" i="1" s="1"/>
  <c r="F192" i="7" s="1"/>
  <c r="Z196" i="1"/>
  <c r="F196" i="1" s="1"/>
  <c r="F193" i="7" s="1"/>
  <c r="Z197" i="1"/>
  <c r="F197" i="1" s="1"/>
  <c r="F194" i="7" s="1"/>
  <c r="Z198" i="1"/>
  <c r="F198" i="1" s="1"/>
  <c r="F195" i="7" s="1"/>
  <c r="Z199" i="1"/>
  <c r="F199" i="1" s="1"/>
  <c r="F196" i="7" s="1"/>
  <c r="Z200" i="1"/>
  <c r="F200" i="1" s="1"/>
  <c r="F197" i="7" s="1"/>
  <c r="Z201" i="1"/>
  <c r="F201" i="1" s="1"/>
  <c r="F198" i="7" s="1"/>
  <c r="Z202" i="1"/>
  <c r="F202" i="1" s="1"/>
  <c r="F199" i="7" s="1"/>
  <c r="Z203" i="1"/>
  <c r="F203" i="1" s="1"/>
  <c r="F200" i="7" s="1"/>
  <c r="Z204" i="1"/>
  <c r="F204" i="1" s="1"/>
  <c r="F201" i="7" s="1"/>
  <c r="Z205" i="1"/>
  <c r="F205" i="1" s="1"/>
  <c r="F202" i="7" s="1"/>
  <c r="Z206" i="1"/>
  <c r="F206" i="1" s="1"/>
  <c r="F203" i="7" s="1"/>
  <c r="Z207" i="1"/>
  <c r="F207" i="1" s="1"/>
  <c r="F204" i="7" s="1"/>
  <c r="Z208" i="1"/>
  <c r="F208" i="1" s="1"/>
  <c r="F205" i="7" s="1"/>
  <c r="Z209" i="1"/>
  <c r="F209" i="1" s="1"/>
  <c r="F206" i="7" s="1"/>
  <c r="Z210" i="1"/>
  <c r="F210" i="1" s="1"/>
  <c r="F207" i="7" s="1"/>
  <c r="Z211" i="1"/>
  <c r="F211" i="1" s="1"/>
  <c r="F208" i="7" s="1"/>
  <c r="Z212" i="1"/>
  <c r="F212" i="1" s="1"/>
  <c r="F209" i="7" s="1"/>
  <c r="Z213" i="1"/>
  <c r="F213" i="1" s="1"/>
  <c r="F210" i="7" s="1"/>
  <c r="Z214" i="1"/>
  <c r="F214" i="1" s="1"/>
  <c r="F211" i="7" s="1"/>
  <c r="Z215" i="1"/>
  <c r="F215" i="1" s="1"/>
  <c r="F212" i="7" s="1"/>
  <c r="Z216" i="1"/>
  <c r="F216" i="1" s="1"/>
  <c r="F213" i="7" s="1"/>
  <c r="Z217" i="1"/>
  <c r="F217" i="1" s="1"/>
  <c r="F214" i="7" s="1"/>
  <c r="Z218" i="1"/>
  <c r="F218" i="1" s="1"/>
  <c r="F215" i="7" s="1"/>
  <c r="Z219" i="1"/>
  <c r="F219" i="1" s="1"/>
  <c r="F216" i="7" s="1"/>
  <c r="Z220" i="1"/>
  <c r="F220" i="1" s="1"/>
  <c r="F217" i="7" s="1"/>
  <c r="Z221" i="1"/>
  <c r="F221" i="1" s="1"/>
  <c r="F218" i="7" s="1"/>
  <c r="Z222" i="1"/>
  <c r="F222" i="1" s="1"/>
  <c r="F219" i="7" s="1"/>
  <c r="Z223" i="1"/>
  <c r="F223" i="1" s="1"/>
  <c r="F220" i="7" s="1"/>
  <c r="Z224" i="1"/>
  <c r="F224" i="1" s="1"/>
  <c r="F221" i="7" s="1"/>
  <c r="Z225" i="1"/>
  <c r="F225" i="1" s="1"/>
  <c r="F222" i="7" s="1"/>
  <c r="Z226" i="1"/>
  <c r="F226" i="1" s="1"/>
  <c r="F223" i="7" s="1"/>
  <c r="Z227" i="1"/>
  <c r="F227" i="1" s="1"/>
  <c r="F224" i="7" s="1"/>
  <c r="Z228" i="1"/>
  <c r="F228" i="1" s="1"/>
  <c r="F225" i="7" s="1"/>
  <c r="Z229" i="1"/>
  <c r="F229" i="1" s="1"/>
  <c r="F226" i="7" s="1"/>
  <c r="Z230" i="1"/>
  <c r="F230" i="1" s="1"/>
  <c r="F227" i="7" s="1"/>
  <c r="Z231" i="1"/>
  <c r="F231" i="1" s="1"/>
  <c r="F228" i="7" s="1"/>
  <c r="Z232" i="1"/>
  <c r="F232" i="1" s="1"/>
  <c r="F229" i="7" s="1"/>
  <c r="Z233" i="1"/>
  <c r="F233" i="1" s="1"/>
  <c r="F230" i="7" s="1"/>
  <c r="Z234" i="1"/>
  <c r="F234" i="1" s="1"/>
  <c r="F231" i="7" s="1"/>
  <c r="Z235" i="1"/>
  <c r="F235" i="1" s="1"/>
  <c r="F232" i="7" s="1"/>
  <c r="Z236" i="1"/>
  <c r="F236" i="1" s="1"/>
  <c r="F233" i="7" s="1"/>
  <c r="Z237" i="1"/>
  <c r="F237" i="1" s="1"/>
  <c r="F234" i="7" s="1"/>
  <c r="Z238" i="1"/>
  <c r="F238" i="1" s="1"/>
  <c r="F235" i="7" s="1"/>
  <c r="Z239" i="1"/>
  <c r="F239" i="1" s="1"/>
  <c r="F236" i="7" s="1"/>
  <c r="Z240" i="1"/>
  <c r="F240" i="1" s="1"/>
  <c r="F237" i="7" s="1"/>
  <c r="Z241" i="1"/>
  <c r="F241" i="1" s="1"/>
  <c r="F238" i="7" s="1"/>
  <c r="Z242" i="1"/>
  <c r="F242" i="1" s="1"/>
  <c r="F239" i="7" s="1"/>
  <c r="Z243" i="1"/>
  <c r="F243" i="1" s="1"/>
  <c r="F240" i="7" s="1"/>
  <c r="Z244" i="1"/>
  <c r="F244" i="1" s="1"/>
  <c r="F241" i="7" s="1"/>
  <c r="Z245" i="1"/>
  <c r="F245" i="1" s="1"/>
  <c r="F242" i="7" s="1"/>
  <c r="Z246" i="1"/>
  <c r="F246" i="1" s="1"/>
  <c r="F243" i="7" s="1"/>
  <c r="Z247" i="1"/>
  <c r="F247" i="1" s="1"/>
  <c r="F244" i="7" s="1"/>
  <c r="Z248" i="1"/>
  <c r="F248" i="1" s="1"/>
  <c r="F245" i="7" s="1"/>
  <c r="Z249" i="1"/>
  <c r="F249" i="1" s="1"/>
  <c r="F246" i="7" s="1"/>
  <c r="Z250" i="1"/>
  <c r="F250" i="1" s="1"/>
  <c r="F247" i="7" s="1"/>
  <c r="Z251" i="1"/>
  <c r="F251" i="1" s="1"/>
  <c r="F248" i="7" s="1"/>
  <c r="Z252" i="1"/>
  <c r="F252" i="1" s="1"/>
  <c r="F249" i="7" s="1"/>
  <c r="Z253" i="1"/>
  <c r="F253" i="1" s="1"/>
  <c r="F250" i="7" s="1"/>
  <c r="Z254" i="1"/>
  <c r="F254" i="1" s="1"/>
  <c r="F251" i="7" s="1"/>
  <c r="Z255" i="1"/>
  <c r="F255" i="1" s="1"/>
  <c r="F252" i="7" s="1"/>
  <c r="Z256" i="1"/>
  <c r="F256" i="1" s="1"/>
  <c r="F253" i="7" s="1"/>
  <c r="Z257" i="1"/>
  <c r="F257" i="1" s="1"/>
  <c r="F254" i="7" s="1"/>
  <c r="Z258" i="1"/>
  <c r="F258" i="1" s="1"/>
  <c r="F255" i="7" s="1"/>
  <c r="Z259" i="1"/>
  <c r="F259" i="1" s="1"/>
  <c r="F256" i="7" s="1"/>
  <c r="Z260" i="1"/>
  <c r="F260" i="1" s="1"/>
  <c r="F257" i="7" s="1"/>
  <c r="Z261" i="1"/>
  <c r="F261" i="1" s="1"/>
  <c r="F258" i="7" s="1"/>
  <c r="Z262" i="1"/>
  <c r="F262" i="1" s="1"/>
  <c r="F259" i="7" s="1"/>
  <c r="Z263" i="1"/>
  <c r="F263" i="1" s="1"/>
  <c r="F260" i="7" s="1"/>
  <c r="Z264" i="1"/>
  <c r="F264" i="1" s="1"/>
  <c r="F261" i="7" s="1"/>
  <c r="Z265" i="1"/>
  <c r="F265" i="1" s="1"/>
  <c r="F262" i="7" s="1"/>
  <c r="Z266" i="1"/>
  <c r="F266" i="1" s="1"/>
  <c r="F263" i="7" s="1"/>
  <c r="Z267" i="1"/>
  <c r="F267" i="1" s="1"/>
  <c r="F264" i="7" s="1"/>
  <c r="Z268" i="1"/>
  <c r="F268" i="1" s="1"/>
  <c r="F265" i="7" s="1"/>
  <c r="Z269" i="1"/>
  <c r="F269" i="1" s="1"/>
  <c r="F266" i="7" s="1"/>
  <c r="Z270" i="1"/>
  <c r="F270" i="1" s="1"/>
  <c r="F267" i="7" s="1"/>
  <c r="Z271" i="1"/>
  <c r="F271" i="1" s="1"/>
  <c r="F268" i="7" s="1"/>
  <c r="Z272" i="1"/>
  <c r="F272" i="1" s="1"/>
  <c r="F269" i="7" s="1"/>
  <c r="Z273" i="1"/>
  <c r="F273" i="1" s="1"/>
  <c r="F270" i="7" s="1"/>
  <c r="Z274" i="1"/>
  <c r="F274" i="1" s="1"/>
  <c r="F271" i="7" s="1"/>
  <c r="Z275" i="1"/>
  <c r="F275" i="1" s="1"/>
  <c r="F272" i="7" s="1"/>
  <c r="Z276" i="1"/>
  <c r="F276" i="1" s="1"/>
  <c r="F273" i="7" s="1"/>
  <c r="Z277" i="1"/>
  <c r="F277" i="1" s="1"/>
  <c r="F274" i="7" s="1"/>
  <c r="Z278" i="1"/>
  <c r="F278" i="1" s="1"/>
  <c r="F275" i="7" s="1"/>
  <c r="Z279" i="1"/>
  <c r="F279" i="1" s="1"/>
  <c r="F276" i="7" s="1"/>
  <c r="Z280" i="1"/>
  <c r="F280" i="1" s="1"/>
  <c r="F277" i="7" s="1"/>
  <c r="Z281" i="1"/>
  <c r="F281" i="1" s="1"/>
  <c r="F278" i="7" s="1"/>
  <c r="Z282" i="1"/>
  <c r="F282" i="1" s="1"/>
  <c r="F279" i="7" s="1"/>
  <c r="Z283" i="1"/>
  <c r="F283" i="1" s="1"/>
  <c r="F280" i="7" s="1"/>
  <c r="Z284" i="1"/>
  <c r="F284" i="1" s="1"/>
  <c r="F281" i="7" s="1"/>
  <c r="Z285" i="1"/>
  <c r="F285" i="1" s="1"/>
  <c r="F282" i="7" s="1"/>
  <c r="Z286" i="1"/>
  <c r="F286" i="1" s="1"/>
  <c r="F283" i="7" s="1"/>
  <c r="Z287" i="1"/>
  <c r="F287" i="1" s="1"/>
  <c r="F284" i="7" s="1"/>
  <c r="Z288" i="1"/>
  <c r="F288" i="1" s="1"/>
  <c r="F285" i="7" s="1"/>
  <c r="Z289" i="1"/>
  <c r="F289" i="1" s="1"/>
  <c r="F286" i="7" s="1"/>
  <c r="Z290" i="1"/>
  <c r="F290" i="1" s="1"/>
  <c r="F287" i="7" s="1"/>
  <c r="Z291" i="1"/>
  <c r="F291" i="1" s="1"/>
  <c r="F288" i="7" s="1"/>
  <c r="Z292" i="1"/>
  <c r="F292" i="1" s="1"/>
  <c r="F289" i="7" s="1"/>
  <c r="Z293" i="1"/>
  <c r="F293" i="1" s="1"/>
  <c r="F290" i="7" s="1"/>
  <c r="Z294" i="1"/>
  <c r="F294" i="1" s="1"/>
  <c r="F291" i="7" s="1"/>
  <c r="Z295" i="1"/>
  <c r="F295" i="1" s="1"/>
  <c r="F292" i="7" s="1"/>
  <c r="Z296" i="1"/>
  <c r="F296" i="1" s="1"/>
  <c r="F293" i="7" s="1"/>
  <c r="Z297" i="1"/>
  <c r="F297" i="1" s="1"/>
  <c r="F294" i="7" s="1"/>
  <c r="Z298" i="1"/>
  <c r="F298" i="1" s="1"/>
  <c r="F295" i="7" s="1"/>
  <c r="Z299" i="1"/>
  <c r="F299" i="1" s="1"/>
  <c r="F296" i="7" s="1"/>
  <c r="Z300" i="1"/>
  <c r="F300" i="1" s="1"/>
  <c r="F297" i="7" s="1"/>
  <c r="Z301" i="1"/>
  <c r="F301" i="1" s="1"/>
  <c r="F298" i="7" s="1"/>
  <c r="Z302" i="1"/>
  <c r="F302" i="1" s="1"/>
  <c r="F299" i="7" s="1"/>
  <c r="Z303" i="1"/>
  <c r="F303" i="1" s="1"/>
  <c r="F300" i="7" s="1"/>
  <c r="Z304" i="1"/>
  <c r="F304" i="1" s="1"/>
  <c r="F301" i="7" s="1"/>
  <c r="Z305" i="1"/>
  <c r="F305" i="1" s="1"/>
  <c r="F302" i="7" s="1"/>
  <c r="Z306" i="1"/>
  <c r="F306" i="1" s="1"/>
  <c r="F303" i="7" s="1"/>
  <c r="Z307" i="1"/>
  <c r="F307" i="1" s="1"/>
  <c r="F304" i="7" s="1"/>
  <c r="Z308" i="1"/>
  <c r="F308" i="1" s="1"/>
  <c r="F305" i="7" s="1"/>
  <c r="Z309" i="1"/>
  <c r="F309" i="1" s="1"/>
  <c r="F306" i="7" s="1"/>
  <c r="Z310" i="1"/>
  <c r="F310" i="1" s="1"/>
  <c r="F307" i="7" s="1"/>
  <c r="Z311" i="1"/>
  <c r="F311" i="1" s="1"/>
  <c r="F308" i="7" s="1"/>
  <c r="Z312" i="1"/>
  <c r="F312" i="1" s="1"/>
  <c r="F309" i="7" s="1"/>
  <c r="Z313" i="1"/>
  <c r="F313" i="1" s="1"/>
  <c r="F310" i="7" s="1"/>
  <c r="Z314" i="1"/>
  <c r="F314" i="1" s="1"/>
  <c r="F311" i="7" s="1"/>
  <c r="Z315" i="1"/>
  <c r="F315" i="1" s="1"/>
  <c r="F312" i="7" s="1"/>
  <c r="Z316" i="1"/>
  <c r="F316" i="1" s="1"/>
  <c r="F313" i="7" s="1"/>
  <c r="Z317" i="1"/>
  <c r="F317" i="1" s="1"/>
  <c r="F314" i="7" s="1"/>
  <c r="Z318" i="1"/>
  <c r="F318" i="1" s="1"/>
  <c r="F315" i="7" s="1"/>
  <c r="Z319" i="1"/>
  <c r="F319" i="1" s="1"/>
  <c r="F316" i="7" s="1"/>
  <c r="Z320" i="1"/>
  <c r="F320" i="1" s="1"/>
  <c r="F317" i="7" s="1"/>
  <c r="Z321" i="1"/>
  <c r="F321" i="1" s="1"/>
  <c r="F318" i="7" s="1"/>
  <c r="Z322" i="1"/>
  <c r="F322" i="1" s="1"/>
  <c r="F319" i="7" s="1"/>
  <c r="Z323" i="1"/>
  <c r="F323" i="1" s="1"/>
  <c r="F320" i="7" s="1"/>
  <c r="Z324" i="1"/>
  <c r="F324" i="1" s="1"/>
  <c r="F321" i="7" s="1"/>
  <c r="Z325" i="1"/>
  <c r="F325" i="1" s="1"/>
  <c r="F322" i="7" s="1"/>
  <c r="Z326" i="1"/>
  <c r="F326" i="1" s="1"/>
  <c r="F323" i="7" s="1"/>
  <c r="Z327" i="1"/>
  <c r="F327" i="1" s="1"/>
  <c r="F324" i="7" s="1"/>
  <c r="Z328" i="1"/>
  <c r="F328" i="1" s="1"/>
  <c r="F325" i="7" s="1"/>
  <c r="Z329" i="1"/>
  <c r="F329" i="1" s="1"/>
  <c r="F326" i="7" s="1"/>
  <c r="Z330" i="1"/>
  <c r="F330" i="1" s="1"/>
  <c r="F327" i="7" s="1"/>
  <c r="Z331" i="1"/>
  <c r="F331" i="1" s="1"/>
  <c r="F328" i="7" s="1"/>
  <c r="Z332" i="1"/>
  <c r="F332" i="1" s="1"/>
  <c r="F329" i="7" s="1"/>
  <c r="Z333" i="1"/>
  <c r="F333" i="1" s="1"/>
  <c r="F330" i="7" s="1"/>
  <c r="Z334" i="1"/>
  <c r="F334" i="1" s="1"/>
  <c r="F331" i="7" s="1"/>
  <c r="Z335" i="1"/>
  <c r="F335" i="1" s="1"/>
  <c r="F332" i="7" s="1"/>
  <c r="Z336" i="1"/>
  <c r="F336" i="1" s="1"/>
  <c r="F333" i="7" s="1"/>
  <c r="Z337" i="1"/>
  <c r="F337" i="1" s="1"/>
  <c r="F334" i="7" s="1"/>
  <c r="Z338" i="1"/>
  <c r="F338" i="1" s="1"/>
  <c r="F335" i="7" s="1"/>
  <c r="Z339" i="1"/>
  <c r="F339" i="1" s="1"/>
  <c r="F336" i="7" s="1"/>
  <c r="Z340" i="1"/>
  <c r="F340" i="1" s="1"/>
  <c r="F337" i="7" s="1"/>
  <c r="Z341" i="1"/>
  <c r="F341" i="1" s="1"/>
  <c r="F338" i="7" s="1"/>
  <c r="Z342" i="1"/>
  <c r="F342" i="1" s="1"/>
  <c r="F339" i="7" s="1"/>
  <c r="Z343" i="1"/>
  <c r="F343" i="1" s="1"/>
  <c r="F340" i="7" s="1"/>
  <c r="Z344" i="1"/>
  <c r="F344" i="1" s="1"/>
  <c r="F341" i="7" s="1"/>
  <c r="Z345" i="1"/>
  <c r="F345" i="1" s="1"/>
  <c r="F342" i="7" s="1"/>
  <c r="Z346" i="1"/>
  <c r="F346" i="1" s="1"/>
  <c r="F343" i="7" s="1"/>
  <c r="Z347" i="1"/>
  <c r="F347" i="1" s="1"/>
  <c r="F344" i="7" s="1"/>
  <c r="Z348" i="1"/>
  <c r="F348" i="1" s="1"/>
  <c r="F345" i="7" s="1"/>
  <c r="Z349" i="1"/>
  <c r="F349" i="1" s="1"/>
  <c r="F346" i="7" s="1"/>
  <c r="Z350" i="1"/>
  <c r="F350" i="1" s="1"/>
  <c r="F347" i="7" s="1"/>
  <c r="Z351" i="1"/>
  <c r="F351" i="1" s="1"/>
  <c r="F348" i="7" s="1"/>
  <c r="Z352" i="1"/>
  <c r="F352" i="1" s="1"/>
  <c r="F349" i="7" s="1"/>
  <c r="Z353" i="1"/>
  <c r="F353" i="1" s="1"/>
  <c r="F350" i="7" s="1"/>
  <c r="Z354" i="1"/>
  <c r="F354" i="1" s="1"/>
  <c r="F351" i="7" s="1"/>
  <c r="Z355" i="1"/>
  <c r="F355" i="1" s="1"/>
  <c r="F352" i="7" s="1"/>
  <c r="Z356" i="1"/>
  <c r="F356" i="1" s="1"/>
  <c r="F353" i="7" s="1"/>
  <c r="Z357" i="1"/>
  <c r="F357" i="1" s="1"/>
  <c r="F354" i="7" s="1"/>
  <c r="Z358" i="1"/>
  <c r="F358" i="1" s="1"/>
  <c r="F355" i="7" s="1"/>
  <c r="Z359" i="1"/>
  <c r="F359" i="1" s="1"/>
  <c r="F356" i="7" s="1"/>
  <c r="Z360" i="1"/>
  <c r="F360" i="1" s="1"/>
  <c r="F357" i="7" s="1"/>
  <c r="Z361" i="1"/>
  <c r="F361" i="1" s="1"/>
  <c r="F358" i="7" s="1"/>
  <c r="Z362" i="1"/>
  <c r="F362" i="1" s="1"/>
  <c r="F359" i="7" s="1"/>
  <c r="Z363" i="1"/>
  <c r="F363" i="1" s="1"/>
  <c r="F360" i="7" s="1"/>
  <c r="Z364" i="1"/>
  <c r="F364" i="1" s="1"/>
  <c r="F361" i="7" s="1"/>
  <c r="Z365" i="1"/>
  <c r="F365" i="1" s="1"/>
  <c r="F362" i="7" s="1"/>
  <c r="Z366" i="1"/>
  <c r="F366" i="1" s="1"/>
  <c r="F363" i="7" s="1"/>
  <c r="Z367" i="1"/>
  <c r="F367" i="1" s="1"/>
  <c r="F364" i="7" s="1"/>
  <c r="Z368" i="1"/>
  <c r="F368" i="1" s="1"/>
  <c r="F365" i="7" s="1"/>
  <c r="Z369" i="1"/>
  <c r="F369" i="1" s="1"/>
  <c r="F366" i="7" s="1"/>
  <c r="Z370" i="1"/>
  <c r="F370" i="1" s="1"/>
  <c r="F367" i="7" s="1"/>
  <c r="Z371" i="1"/>
  <c r="F371" i="1" s="1"/>
  <c r="F368" i="7" s="1"/>
  <c r="Z372" i="1"/>
  <c r="F372" i="1" s="1"/>
  <c r="F369" i="7" s="1"/>
  <c r="Z373" i="1"/>
  <c r="F373" i="1" s="1"/>
  <c r="F370" i="7" s="1"/>
  <c r="Z374" i="1"/>
  <c r="F374" i="1" s="1"/>
  <c r="F371" i="7" s="1"/>
  <c r="Z375" i="1"/>
  <c r="F375" i="1" s="1"/>
  <c r="F372" i="7" s="1"/>
  <c r="Z376" i="1"/>
  <c r="F376" i="1" s="1"/>
  <c r="F373" i="7" s="1"/>
  <c r="Z377" i="1"/>
  <c r="F377" i="1" s="1"/>
  <c r="F374" i="7" s="1"/>
  <c r="Z378" i="1"/>
  <c r="F378" i="1" s="1"/>
  <c r="F375" i="7" s="1"/>
  <c r="Z379" i="1"/>
  <c r="F379" i="1" s="1"/>
  <c r="F376" i="7" s="1"/>
  <c r="Z380" i="1"/>
  <c r="F380" i="1" s="1"/>
  <c r="F377" i="7" s="1"/>
  <c r="Z381" i="1"/>
  <c r="F381" i="1" s="1"/>
  <c r="F378" i="7" s="1"/>
  <c r="Z382" i="1"/>
  <c r="F382" i="1" s="1"/>
  <c r="F379" i="7" s="1"/>
  <c r="Z383" i="1"/>
  <c r="F383" i="1" s="1"/>
  <c r="F380" i="7" s="1"/>
  <c r="Z384" i="1"/>
  <c r="F384" i="1" s="1"/>
  <c r="F381" i="7" s="1"/>
  <c r="Z385" i="1"/>
  <c r="F385" i="1" s="1"/>
  <c r="F382" i="7" s="1"/>
  <c r="Z386" i="1"/>
  <c r="F386" i="1" s="1"/>
  <c r="F383" i="7" s="1"/>
  <c r="Z387" i="1"/>
  <c r="F387" i="1" s="1"/>
  <c r="F384" i="7" s="1"/>
  <c r="Z388" i="1"/>
  <c r="F388" i="1" s="1"/>
  <c r="F385" i="7" s="1"/>
  <c r="Z389" i="1"/>
  <c r="F389" i="1" s="1"/>
  <c r="F386" i="7" s="1"/>
  <c r="Z390" i="1"/>
  <c r="F390" i="1" s="1"/>
  <c r="F387" i="7" s="1"/>
  <c r="Z391" i="1"/>
  <c r="F391" i="1" s="1"/>
  <c r="F388" i="7" s="1"/>
  <c r="Z392" i="1"/>
  <c r="F392" i="1" s="1"/>
  <c r="F389" i="7" s="1"/>
  <c r="Z393" i="1"/>
  <c r="F393" i="1" s="1"/>
  <c r="F390" i="7" s="1"/>
  <c r="Z394" i="1"/>
  <c r="F394" i="1" s="1"/>
  <c r="F391" i="7" s="1"/>
  <c r="Z395" i="1"/>
  <c r="F395" i="1" s="1"/>
  <c r="F392" i="7" s="1"/>
  <c r="Z396" i="1"/>
  <c r="F396" i="1" s="1"/>
  <c r="F393" i="7" s="1"/>
  <c r="Z397" i="1"/>
  <c r="F397" i="1" s="1"/>
  <c r="F394" i="7" s="1"/>
  <c r="Z398" i="1"/>
  <c r="F398" i="1" s="1"/>
  <c r="F395" i="7" s="1"/>
  <c r="Z399" i="1"/>
  <c r="F399" i="1" s="1"/>
  <c r="F396" i="7" s="1"/>
  <c r="Z400" i="1"/>
  <c r="F400" i="1" s="1"/>
  <c r="F397" i="7" s="1"/>
  <c r="Z401" i="1"/>
  <c r="F401" i="1" s="1"/>
  <c r="F398" i="7" s="1"/>
  <c r="Z402" i="1"/>
  <c r="F402" i="1" s="1"/>
  <c r="F399" i="7" s="1"/>
  <c r="Z403" i="1"/>
  <c r="F403" i="1" s="1"/>
  <c r="F400" i="7" s="1"/>
  <c r="Z404" i="1"/>
  <c r="F404" i="1" s="1"/>
  <c r="F401" i="7" s="1"/>
  <c r="Z405" i="1"/>
  <c r="F405" i="1" s="1"/>
  <c r="F402" i="7" s="1"/>
  <c r="Z406" i="1"/>
  <c r="F406" i="1" s="1"/>
  <c r="F403" i="7" s="1"/>
  <c r="Z407" i="1"/>
  <c r="F407" i="1" s="1"/>
  <c r="F404" i="7" s="1"/>
  <c r="Z408" i="1"/>
  <c r="F408" i="1" s="1"/>
  <c r="F405" i="7" s="1"/>
  <c r="Z409" i="1"/>
  <c r="F409" i="1" s="1"/>
  <c r="F406" i="7" s="1"/>
  <c r="Z410" i="1"/>
  <c r="F410" i="1" s="1"/>
  <c r="F407" i="7" s="1"/>
  <c r="Z411" i="1"/>
  <c r="F411" i="1" s="1"/>
  <c r="F408" i="7" s="1"/>
  <c r="Z412" i="1"/>
  <c r="F412" i="1" s="1"/>
  <c r="F409" i="7" s="1"/>
  <c r="Z413" i="1"/>
  <c r="F413" i="1" s="1"/>
  <c r="F410" i="7" s="1"/>
  <c r="Z414" i="1"/>
  <c r="F414" i="1" s="1"/>
  <c r="F411" i="7" s="1"/>
  <c r="Z415" i="1"/>
  <c r="F415" i="1" s="1"/>
  <c r="F412" i="7" s="1"/>
  <c r="Z416" i="1"/>
  <c r="F416" i="1" s="1"/>
  <c r="F413" i="7" s="1"/>
  <c r="Z417" i="1"/>
  <c r="F417" i="1" s="1"/>
  <c r="F414" i="7" s="1"/>
  <c r="Z418" i="1"/>
  <c r="F418" i="1" s="1"/>
  <c r="F415" i="7" s="1"/>
  <c r="Z419" i="1"/>
  <c r="F419" i="1" s="1"/>
  <c r="F416" i="7" s="1"/>
  <c r="Z420" i="1"/>
  <c r="F420" i="1" s="1"/>
  <c r="F417" i="7" s="1"/>
  <c r="Z421" i="1"/>
  <c r="F421" i="1" s="1"/>
  <c r="F418" i="7" s="1"/>
  <c r="Z422" i="1"/>
  <c r="F422" i="1" s="1"/>
  <c r="F419" i="7" s="1"/>
  <c r="Z423" i="1"/>
  <c r="F423" i="1" s="1"/>
  <c r="F420" i="7" s="1"/>
  <c r="Z424" i="1"/>
  <c r="F424" i="1" s="1"/>
  <c r="F421" i="7" s="1"/>
  <c r="Z425" i="1"/>
  <c r="F425" i="1" s="1"/>
  <c r="F422" i="7" s="1"/>
  <c r="Z426" i="1"/>
  <c r="F426" i="1" s="1"/>
  <c r="F423" i="7" s="1"/>
  <c r="Z427" i="1"/>
  <c r="F427" i="1" s="1"/>
  <c r="F424" i="7" s="1"/>
  <c r="Z428" i="1"/>
  <c r="F428" i="1" s="1"/>
  <c r="F425" i="7" s="1"/>
  <c r="Z429" i="1"/>
  <c r="F429" i="1" s="1"/>
  <c r="F426" i="7" s="1"/>
  <c r="Z430" i="1"/>
  <c r="F430" i="1" s="1"/>
  <c r="F427" i="7" s="1"/>
  <c r="Z431" i="1"/>
  <c r="F431" i="1" s="1"/>
  <c r="F428" i="7" s="1"/>
  <c r="Z432" i="1"/>
  <c r="F432" i="1" s="1"/>
  <c r="F429" i="7" s="1"/>
  <c r="Z433" i="1"/>
  <c r="F433" i="1" s="1"/>
  <c r="F430" i="7" s="1"/>
  <c r="Z434" i="1"/>
  <c r="F434" i="1" s="1"/>
  <c r="F431" i="7" s="1"/>
  <c r="Z435" i="1"/>
  <c r="F435" i="1" s="1"/>
  <c r="F432" i="7" s="1"/>
  <c r="Z436" i="1"/>
  <c r="F436" i="1" s="1"/>
  <c r="F433" i="7" s="1"/>
  <c r="Z437" i="1"/>
  <c r="F437" i="1" s="1"/>
  <c r="F434" i="7" s="1"/>
  <c r="Z438" i="1"/>
  <c r="F438" i="1" s="1"/>
  <c r="F435" i="7" s="1"/>
  <c r="Z439" i="1"/>
  <c r="F439" i="1" s="1"/>
  <c r="F436" i="7" s="1"/>
  <c r="Z440" i="1"/>
  <c r="F440" i="1" s="1"/>
  <c r="F437" i="7" s="1"/>
  <c r="Z441" i="1"/>
  <c r="F441" i="1" s="1"/>
  <c r="F438" i="7" s="1"/>
  <c r="Z442" i="1"/>
  <c r="F442" i="1" s="1"/>
  <c r="F439" i="7" s="1"/>
  <c r="Z443" i="1"/>
  <c r="F443" i="1" s="1"/>
  <c r="F440" i="7" s="1"/>
  <c r="Z444" i="1"/>
  <c r="F444" i="1" s="1"/>
  <c r="F441" i="7" s="1"/>
  <c r="Z445" i="1"/>
  <c r="F445" i="1" s="1"/>
  <c r="F442" i="7" s="1"/>
  <c r="Z446" i="1"/>
  <c r="F446" i="1" s="1"/>
  <c r="F443" i="7" s="1"/>
  <c r="Z447" i="1"/>
  <c r="F447" i="1" s="1"/>
  <c r="F444" i="7" s="1"/>
  <c r="Z448" i="1"/>
  <c r="F448" i="1" s="1"/>
  <c r="F445" i="7" s="1"/>
  <c r="Z449" i="1"/>
  <c r="F449" i="1" s="1"/>
  <c r="F446" i="7" s="1"/>
  <c r="Z450" i="1"/>
  <c r="F450" i="1" s="1"/>
  <c r="F447" i="7" s="1"/>
  <c r="Z451" i="1"/>
  <c r="F451" i="1" s="1"/>
  <c r="F448" i="7" s="1"/>
  <c r="Z452" i="1"/>
  <c r="F452" i="1" s="1"/>
  <c r="F449" i="7" s="1"/>
  <c r="Z453" i="1"/>
  <c r="F453" i="1" s="1"/>
  <c r="F450" i="7" s="1"/>
  <c r="Z454" i="1"/>
  <c r="F454" i="1" s="1"/>
  <c r="F451" i="7" s="1"/>
  <c r="Z455" i="1"/>
  <c r="F455" i="1" s="1"/>
  <c r="F452" i="7" s="1"/>
  <c r="Z456" i="1"/>
  <c r="F456" i="1" s="1"/>
  <c r="F453" i="7" s="1"/>
  <c r="Z457" i="1"/>
  <c r="F457" i="1" s="1"/>
  <c r="F454" i="7" s="1"/>
  <c r="Z458" i="1"/>
  <c r="F458" i="1" s="1"/>
  <c r="F455" i="7" s="1"/>
  <c r="Z459" i="1"/>
  <c r="F459" i="1" s="1"/>
  <c r="F456" i="7" s="1"/>
  <c r="Z460" i="1"/>
  <c r="F460" i="1" s="1"/>
  <c r="F457" i="7" s="1"/>
  <c r="Z461" i="1"/>
  <c r="F461" i="1" s="1"/>
  <c r="F458" i="7" s="1"/>
  <c r="Z462" i="1"/>
  <c r="F462" i="1" s="1"/>
  <c r="F459" i="7" s="1"/>
  <c r="Z463" i="1"/>
  <c r="F463" i="1" s="1"/>
  <c r="F460" i="7" s="1"/>
  <c r="Z464" i="1"/>
  <c r="F464" i="1" s="1"/>
  <c r="F461" i="7" s="1"/>
  <c r="Z465" i="1"/>
  <c r="F465" i="1" s="1"/>
  <c r="F462" i="7" s="1"/>
  <c r="Z466" i="1"/>
  <c r="F466" i="1" s="1"/>
  <c r="F463" i="7" s="1"/>
  <c r="Z467" i="1"/>
  <c r="F467" i="1" s="1"/>
  <c r="F464" i="7" s="1"/>
  <c r="Z468" i="1"/>
  <c r="F468" i="1" s="1"/>
  <c r="F465" i="7" s="1"/>
  <c r="Z469" i="1"/>
  <c r="F469" i="1" s="1"/>
  <c r="F466" i="7" s="1"/>
  <c r="Z470" i="1"/>
  <c r="F470" i="1" s="1"/>
  <c r="F467" i="7" s="1"/>
  <c r="Z471" i="1"/>
  <c r="F471" i="1" s="1"/>
  <c r="F468" i="7" s="1"/>
  <c r="Z472" i="1"/>
  <c r="F472" i="1" s="1"/>
  <c r="F469" i="7" s="1"/>
  <c r="Z473" i="1"/>
  <c r="F473" i="1" s="1"/>
  <c r="F470" i="7" s="1"/>
  <c r="Z474" i="1"/>
  <c r="F474" i="1" s="1"/>
  <c r="F471" i="7" s="1"/>
  <c r="Z475" i="1"/>
  <c r="F475" i="1" s="1"/>
  <c r="F472" i="7" s="1"/>
  <c r="Z476" i="1"/>
  <c r="F476" i="1" s="1"/>
  <c r="F473" i="7" s="1"/>
  <c r="Z477" i="1"/>
  <c r="F477" i="1" s="1"/>
  <c r="F474" i="7" s="1"/>
  <c r="Z478" i="1"/>
  <c r="F478" i="1" s="1"/>
  <c r="F475" i="7" s="1"/>
  <c r="Z479" i="1"/>
  <c r="F479" i="1" s="1"/>
  <c r="F476" i="7" s="1"/>
  <c r="Z480" i="1"/>
  <c r="F480" i="1" s="1"/>
  <c r="F477" i="7" s="1"/>
  <c r="Z481" i="1"/>
  <c r="F481" i="1" s="1"/>
  <c r="F478" i="7" s="1"/>
  <c r="Z482" i="1"/>
  <c r="F482" i="1" s="1"/>
  <c r="F479" i="7" s="1"/>
  <c r="Z483" i="1"/>
  <c r="F483" i="1" s="1"/>
  <c r="F480" i="7" s="1"/>
  <c r="Z484" i="1"/>
  <c r="F484" i="1" s="1"/>
  <c r="F481" i="7" s="1"/>
  <c r="Z485" i="1"/>
  <c r="F485" i="1" s="1"/>
  <c r="F482" i="7" s="1"/>
  <c r="Z486" i="1"/>
  <c r="F486" i="1" s="1"/>
  <c r="F483" i="7" s="1"/>
  <c r="Z487" i="1"/>
  <c r="F487" i="1" s="1"/>
  <c r="F484" i="7" s="1"/>
  <c r="Z488" i="1"/>
  <c r="F488" i="1" s="1"/>
  <c r="F485" i="7" s="1"/>
  <c r="Z489" i="1"/>
  <c r="F489" i="1" s="1"/>
  <c r="F486" i="7" s="1"/>
  <c r="Z490" i="1"/>
  <c r="F490" i="1" s="1"/>
  <c r="F487" i="7" s="1"/>
  <c r="Z491" i="1"/>
  <c r="F491" i="1" s="1"/>
  <c r="F488" i="7" s="1"/>
  <c r="Z492" i="1"/>
  <c r="F492" i="1" s="1"/>
  <c r="F489" i="7" s="1"/>
  <c r="Z493" i="1"/>
  <c r="F493" i="1" s="1"/>
  <c r="F490" i="7" s="1"/>
  <c r="Z494" i="1"/>
  <c r="F494" i="1" s="1"/>
  <c r="F491" i="7" s="1"/>
  <c r="Z495" i="1"/>
  <c r="F495" i="1" s="1"/>
  <c r="F492" i="7" s="1"/>
  <c r="Z496" i="1"/>
  <c r="F496" i="1" s="1"/>
  <c r="F493" i="7" s="1"/>
  <c r="Z497" i="1"/>
  <c r="F497" i="1" s="1"/>
  <c r="F494" i="7" s="1"/>
  <c r="Z498" i="1"/>
  <c r="F498" i="1" s="1"/>
  <c r="F495" i="7" s="1"/>
  <c r="Z499" i="1"/>
  <c r="F499" i="1" s="1"/>
  <c r="F496" i="7" s="1"/>
  <c r="Z500" i="1"/>
  <c r="F500" i="1" s="1"/>
  <c r="F497" i="7" s="1"/>
  <c r="Z501" i="1"/>
  <c r="F501" i="1" s="1"/>
  <c r="F498" i="7" s="1"/>
  <c r="Z502" i="1"/>
  <c r="F502" i="1" s="1"/>
  <c r="F499" i="7" s="1"/>
  <c r="Z503" i="1"/>
  <c r="F503" i="1" s="1"/>
  <c r="F500" i="7" s="1"/>
  <c r="Z504" i="1"/>
  <c r="F504" i="1" s="1"/>
  <c r="F501" i="7" s="1"/>
  <c r="Z505" i="1"/>
  <c r="F505" i="1" s="1"/>
  <c r="F502" i="7" s="1"/>
  <c r="Z506" i="1"/>
  <c r="F506" i="1" s="1"/>
  <c r="F503" i="7" s="1"/>
  <c r="Z507" i="1"/>
  <c r="F507" i="1" s="1"/>
  <c r="F504" i="7" s="1"/>
  <c r="Z508" i="1"/>
  <c r="F508" i="1" s="1"/>
  <c r="F505" i="7" s="1"/>
  <c r="Z509" i="1"/>
  <c r="F509" i="1" s="1"/>
  <c r="F506" i="7" s="1"/>
  <c r="Z510" i="1"/>
  <c r="F510" i="1" s="1"/>
  <c r="F507" i="7" s="1"/>
  <c r="Z511" i="1"/>
  <c r="F511" i="1" s="1"/>
  <c r="F508" i="7" s="1"/>
  <c r="Z512" i="1"/>
  <c r="F512" i="1" s="1"/>
  <c r="F509" i="7" s="1"/>
  <c r="Z513" i="1"/>
  <c r="F513" i="1" s="1"/>
  <c r="F510" i="7" s="1"/>
  <c r="Z514" i="1"/>
  <c r="F514" i="1" s="1"/>
  <c r="F511" i="7" s="1"/>
  <c r="Z515" i="1"/>
  <c r="F515" i="1" s="1"/>
  <c r="F512" i="7" s="1"/>
  <c r="Z516" i="1"/>
  <c r="F516" i="1" s="1"/>
  <c r="F513" i="7" s="1"/>
  <c r="Z517" i="1"/>
  <c r="F517" i="1" s="1"/>
  <c r="F514" i="7" s="1"/>
  <c r="Z518" i="1"/>
  <c r="F518" i="1" s="1"/>
  <c r="F515" i="7" s="1"/>
  <c r="Z519" i="1"/>
  <c r="F519" i="1" s="1"/>
  <c r="F516" i="7" s="1"/>
  <c r="Z520" i="1"/>
  <c r="F520" i="1" s="1"/>
  <c r="F517" i="7" s="1"/>
  <c r="Z521" i="1"/>
  <c r="F521" i="1" s="1"/>
  <c r="F518" i="7" s="1"/>
  <c r="Z522" i="1"/>
  <c r="F522" i="1" s="1"/>
  <c r="F519" i="7" s="1"/>
  <c r="Z523" i="1"/>
  <c r="F523" i="1" s="1"/>
  <c r="F520" i="7" s="1"/>
  <c r="Z524" i="1"/>
  <c r="F524" i="1" s="1"/>
  <c r="F521" i="7" s="1"/>
  <c r="Z525" i="1"/>
  <c r="F525" i="1" s="1"/>
  <c r="F522" i="7" s="1"/>
  <c r="Z526" i="1"/>
  <c r="F526" i="1" s="1"/>
  <c r="F523" i="7" s="1"/>
  <c r="Z527" i="1"/>
  <c r="F527" i="1" s="1"/>
  <c r="F524" i="7" s="1"/>
  <c r="Z528" i="1"/>
  <c r="F528" i="1" s="1"/>
  <c r="F525" i="7" s="1"/>
  <c r="Z529" i="1"/>
  <c r="F529" i="1" s="1"/>
  <c r="F526" i="7" s="1"/>
  <c r="Z530" i="1"/>
  <c r="F530" i="1" s="1"/>
  <c r="F527" i="7" s="1"/>
  <c r="Z531" i="1"/>
  <c r="F531" i="1" s="1"/>
  <c r="F528" i="7" s="1"/>
  <c r="Z532" i="1"/>
  <c r="F532" i="1" s="1"/>
  <c r="F529" i="7" s="1"/>
  <c r="Z533" i="1"/>
  <c r="F533" i="1" s="1"/>
  <c r="F530" i="7" s="1"/>
  <c r="Z534" i="1"/>
  <c r="F534" i="1" s="1"/>
  <c r="F531" i="7" s="1"/>
  <c r="Z535" i="1"/>
  <c r="F535" i="1" s="1"/>
  <c r="F532" i="7" s="1"/>
  <c r="Z536" i="1"/>
  <c r="F536" i="1" s="1"/>
  <c r="F533" i="7" s="1"/>
  <c r="Z537" i="1"/>
  <c r="F537" i="1" s="1"/>
  <c r="F534" i="7" s="1"/>
  <c r="Z538" i="1"/>
  <c r="F538" i="1" s="1"/>
  <c r="F535" i="7" s="1"/>
  <c r="Z539" i="1"/>
  <c r="F539" i="1" s="1"/>
  <c r="F536" i="7" s="1"/>
  <c r="Z540" i="1"/>
  <c r="F540" i="1" s="1"/>
  <c r="F537" i="7" s="1"/>
  <c r="Z541" i="1"/>
  <c r="F541" i="1" s="1"/>
  <c r="F538" i="7" s="1"/>
  <c r="Z542" i="1"/>
  <c r="F542" i="1" s="1"/>
  <c r="F539" i="7" s="1"/>
  <c r="Z543" i="1"/>
  <c r="F543" i="1" s="1"/>
  <c r="F540" i="7" s="1"/>
  <c r="Z544" i="1"/>
  <c r="F544" i="1" s="1"/>
  <c r="F541" i="7" s="1"/>
  <c r="Z545" i="1"/>
  <c r="F545" i="1" s="1"/>
  <c r="F542" i="7" s="1"/>
  <c r="Z546" i="1"/>
  <c r="F546" i="1" s="1"/>
  <c r="F543" i="7" s="1"/>
  <c r="Z547" i="1"/>
  <c r="F547" i="1" s="1"/>
  <c r="F544" i="7" s="1"/>
  <c r="Z548" i="1"/>
  <c r="F548" i="1" s="1"/>
  <c r="F545" i="7" s="1"/>
  <c r="Z549" i="1"/>
  <c r="F549" i="1" s="1"/>
  <c r="F546" i="7" s="1"/>
  <c r="Z550" i="1"/>
  <c r="F550" i="1" s="1"/>
  <c r="F547" i="7" s="1"/>
  <c r="Z551" i="1"/>
  <c r="F551" i="1" s="1"/>
  <c r="F548" i="7" s="1"/>
  <c r="Z552" i="1"/>
  <c r="F552" i="1" s="1"/>
  <c r="F549" i="7" s="1"/>
  <c r="Z553" i="1"/>
  <c r="F553" i="1" s="1"/>
  <c r="F550" i="7" s="1"/>
  <c r="Z554" i="1"/>
  <c r="F554" i="1" s="1"/>
  <c r="F551" i="7" s="1"/>
  <c r="Z555" i="1"/>
  <c r="F555" i="1" s="1"/>
  <c r="F552" i="7" s="1"/>
  <c r="Z556" i="1"/>
  <c r="F556" i="1" s="1"/>
  <c r="F553" i="7" s="1"/>
  <c r="Z557" i="1"/>
  <c r="F557" i="1" s="1"/>
  <c r="F554" i="7" s="1"/>
  <c r="Z558" i="1"/>
  <c r="F558" i="1" s="1"/>
  <c r="F555" i="7" s="1"/>
  <c r="Z559" i="1"/>
  <c r="F559" i="1" s="1"/>
  <c r="F556" i="7" s="1"/>
  <c r="Z560" i="1"/>
  <c r="F560" i="1" s="1"/>
  <c r="F557" i="7" s="1"/>
  <c r="Z561" i="1"/>
  <c r="F561" i="1" s="1"/>
  <c r="F558" i="7" s="1"/>
  <c r="Z562" i="1"/>
  <c r="F562" i="1" s="1"/>
  <c r="F559" i="7" s="1"/>
  <c r="Z563" i="1"/>
  <c r="F563" i="1" s="1"/>
  <c r="F560" i="7" s="1"/>
  <c r="Z564" i="1"/>
  <c r="F564" i="1" s="1"/>
  <c r="F561" i="7" s="1"/>
  <c r="Z565" i="1"/>
  <c r="F565" i="1" s="1"/>
  <c r="F562" i="7" s="1"/>
  <c r="Z566" i="1"/>
  <c r="F566" i="1" s="1"/>
  <c r="F563" i="7" s="1"/>
  <c r="Z567" i="1"/>
  <c r="F567" i="1" s="1"/>
  <c r="F564" i="7" s="1"/>
  <c r="Z568" i="1"/>
  <c r="F568" i="1" s="1"/>
  <c r="F565" i="7" s="1"/>
  <c r="Z569" i="1"/>
  <c r="F569" i="1" s="1"/>
  <c r="F566" i="7" s="1"/>
  <c r="Z570" i="1"/>
  <c r="F570" i="1" s="1"/>
  <c r="F567" i="7" s="1"/>
  <c r="Z571" i="1"/>
  <c r="F571" i="1" s="1"/>
  <c r="F568" i="7" s="1"/>
  <c r="Z572" i="1"/>
  <c r="F572" i="1" s="1"/>
  <c r="F569" i="7" s="1"/>
  <c r="Z573" i="1"/>
  <c r="F573" i="1" s="1"/>
  <c r="F570" i="7" s="1"/>
  <c r="Z574" i="1"/>
  <c r="F574" i="1" s="1"/>
  <c r="F571" i="7" s="1"/>
  <c r="Z575" i="1"/>
  <c r="F575" i="1" s="1"/>
  <c r="F572" i="7" s="1"/>
  <c r="Z576" i="1"/>
  <c r="F576" i="1" s="1"/>
  <c r="F573" i="7" s="1"/>
  <c r="Z577" i="1"/>
  <c r="F577" i="1" s="1"/>
  <c r="F574" i="7" s="1"/>
  <c r="Z578" i="1"/>
  <c r="F578" i="1" s="1"/>
  <c r="F575" i="7" s="1"/>
  <c r="Z579" i="1"/>
  <c r="F579" i="1" s="1"/>
  <c r="F576" i="7" s="1"/>
  <c r="Z580" i="1"/>
  <c r="F580" i="1" s="1"/>
  <c r="F577" i="7" s="1"/>
  <c r="Z581" i="1"/>
  <c r="F581" i="1" s="1"/>
  <c r="F578" i="7" s="1"/>
  <c r="Z582" i="1"/>
  <c r="F582" i="1" s="1"/>
  <c r="F579" i="7" s="1"/>
  <c r="Z583" i="1"/>
  <c r="F583" i="1" s="1"/>
  <c r="F580" i="7" s="1"/>
  <c r="Z584" i="1"/>
  <c r="F584" i="1" s="1"/>
  <c r="F581" i="7" s="1"/>
  <c r="Z585" i="1"/>
  <c r="F585" i="1" s="1"/>
  <c r="F582" i="7" s="1"/>
  <c r="Z586" i="1"/>
  <c r="F586" i="1" s="1"/>
  <c r="F583" i="7" s="1"/>
  <c r="Z587" i="1"/>
  <c r="F587" i="1" s="1"/>
  <c r="F584" i="7" s="1"/>
  <c r="Z588" i="1"/>
  <c r="F588" i="1" s="1"/>
  <c r="F585" i="7" s="1"/>
  <c r="Z589" i="1"/>
  <c r="F589" i="1" s="1"/>
  <c r="F586" i="7" s="1"/>
  <c r="Z590" i="1"/>
  <c r="F590" i="1" s="1"/>
  <c r="F587" i="7" s="1"/>
  <c r="Z591" i="1"/>
  <c r="F591" i="1" s="1"/>
  <c r="F588" i="7" s="1"/>
  <c r="Z592" i="1"/>
  <c r="F592" i="1" s="1"/>
  <c r="F589" i="7" s="1"/>
  <c r="Z593" i="1"/>
  <c r="F593" i="1" s="1"/>
  <c r="F590" i="7" s="1"/>
  <c r="Z594" i="1"/>
  <c r="F594" i="1" s="1"/>
  <c r="F591" i="7" s="1"/>
  <c r="Z595" i="1"/>
  <c r="F595" i="1" s="1"/>
  <c r="F592" i="7" s="1"/>
  <c r="Z596" i="1"/>
  <c r="F596" i="1" s="1"/>
  <c r="F593" i="7" s="1"/>
  <c r="Z597" i="1"/>
  <c r="F597" i="1" s="1"/>
  <c r="F594" i="7" s="1"/>
  <c r="Z598" i="1"/>
  <c r="F598" i="1" s="1"/>
  <c r="F595" i="7" s="1"/>
  <c r="Z599" i="1"/>
  <c r="F599" i="1" s="1"/>
  <c r="F596" i="7" s="1"/>
  <c r="Z600" i="1"/>
  <c r="F600" i="1" s="1"/>
  <c r="F597" i="7" s="1"/>
  <c r="Z601" i="1"/>
  <c r="F601" i="1" s="1"/>
  <c r="F598" i="7" s="1"/>
  <c r="Z602" i="1"/>
  <c r="F602" i="1" s="1"/>
  <c r="F599" i="7" s="1"/>
  <c r="Z603" i="1"/>
  <c r="F603" i="1" s="1"/>
  <c r="F600" i="7" s="1"/>
  <c r="Z604" i="1"/>
  <c r="F604" i="1" s="1"/>
  <c r="F601" i="7" s="1"/>
  <c r="Z605" i="1"/>
  <c r="F605" i="1" s="1"/>
  <c r="F602" i="7" s="1"/>
  <c r="Z606" i="1"/>
  <c r="F606" i="1" s="1"/>
  <c r="F603" i="7" s="1"/>
  <c r="Z607" i="1"/>
  <c r="F607" i="1" s="1"/>
  <c r="F604" i="7" s="1"/>
  <c r="Z608" i="1"/>
  <c r="F608" i="1" s="1"/>
  <c r="F605" i="7" s="1"/>
  <c r="Z609" i="1"/>
  <c r="F609" i="1" s="1"/>
  <c r="F606" i="7" s="1"/>
  <c r="Z610" i="1"/>
  <c r="F610" i="1" s="1"/>
  <c r="F607" i="7" s="1"/>
  <c r="Z611" i="1"/>
  <c r="F611" i="1" s="1"/>
  <c r="F608" i="7" s="1"/>
  <c r="Z612" i="1"/>
  <c r="F612" i="1" s="1"/>
  <c r="F609" i="7" s="1"/>
  <c r="Z613" i="1"/>
  <c r="F613" i="1" s="1"/>
  <c r="F610" i="7" s="1"/>
  <c r="Z614" i="1"/>
  <c r="F614" i="1" s="1"/>
  <c r="F611" i="7" s="1"/>
  <c r="Z615" i="1"/>
  <c r="F615" i="1" s="1"/>
  <c r="F612" i="7" s="1"/>
  <c r="Z616" i="1"/>
  <c r="F616" i="1" s="1"/>
  <c r="F613" i="7" s="1"/>
  <c r="Z617" i="1"/>
  <c r="F617" i="1" s="1"/>
  <c r="F614" i="7" s="1"/>
  <c r="Z618" i="1"/>
  <c r="F618" i="1" s="1"/>
  <c r="F615" i="7" s="1"/>
  <c r="Z619" i="1"/>
  <c r="F619" i="1" s="1"/>
  <c r="F616" i="7" s="1"/>
  <c r="Z620" i="1"/>
  <c r="F620" i="1" s="1"/>
  <c r="F617" i="7" s="1"/>
  <c r="Z621" i="1"/>
  <c r="F621" i="1" s="1"/>
  <c r="F618" i="7" s="1"/>
  <c r="Z622" i="1"/>
  <c r="F622" i="1" s="1"/>
  <c r="F619" i="7" s="1"/>
  <c r="Z623" i="1"/>
  <c r="F623" i="1" s="1"/>
  <c r="F620" i="7" s="1"/>
  <c r="Z624" i="1"/>
  <c r="F624" i="1" s="1"/>
  <c r="F621" i="7" s="1"/>
  <c r="Z625" i="1"/>
  <c r="F625" i="1" s="1"/>
  <c r="F622" i="7" s="1"/>
  <c r="Z626" i="1"/>
  <c r="F626" i="1" s="1"/>
  <c r="F623" i="7" s="1"/>
  <c r="Z627" i="1"/>
  <c r="F627" i="1" s="1"/>
  <c r="F624" i="7" s="1"/>
  <c r="Z628" i="1"/>
  <c r="F628" i="1" s="1"/>
  <c r="F625" i="7" s="1"/>
  <c r="Z629" i="1"/>
  <c r="F629" i="1" s="1"/>
  <c r="F626" i="7" s="1"/>
  <c r="Z630" i="1"/>
  <c r="F630" i="1" s="1"/>
  <c r="F627" i="7" s="1"/>
  <c r="Z631" i="1"/>
  <c r="F631" i="1" s="1"/>
  <c r="F628" i="7" s="1"/>
  <c r="Z632" i="1"/>
  <c r="F632" i="1" s="1"/>
  <c r="F629" i="7" s="1"/>
  <c r="Z633" i="1"/>
  <c r="F633" i="1" s="1"/>
  <c r="F630" i="7" s="1"/>
  <c r="Z634" i="1"/>
  <c r="F634" i="1" s="1"/>
  <c r="F631" i="7" s="1"/>
  <c r="Z635" i="1"/>
  <c r="F635" i="1" s="1"/>
  <c r="F632" i="7" s="1"/>
  <c r="Z636" i="1"/>
  <c r="F636" i="1" s="1"/>
  <c r="F633" i="7" s="1"/>
  <c r="Z637" i="1"/>
  <c r="F637" i="1" s="1"/>
  <c r="F634" i="7" s="1"/>
  <c r="Z638" i="1"/>
  <c r="F638" i="1" s="1"/>
  <c r="F635" i="7" s="1"/>
  <c r="Z639" i="1"/>
  <c r="F639" i="1" s="1"/>
  <c r="F636" i="7" s="1"/>
  <c r="Z640" i="1"/>
  <c r="F640" i="1" s="1"/>
  <c r="F637" i="7" s="1"/>
  <c r="Z641" i="1"/>
  <c r="F641" i="1" s="1"/>
  <c r="F638" i="7" s="1"/>
  <c r="Z642" i="1"/>
  <c r="F642" i="1" s="1"/>
  <c r="F639" i="7" s="1"/>
  <c r="Z643" i="1"/>
  <c r="F643" i="1" s="1"/>
  <c r="F640" i="7" s="1"/>
  <c r="Z644" i="1"/>
  <c r="F644" i="1" s="1"/>
  <c r="F641" i="7" s="1"/>
  <c r="Z645" i="1"/>
  <c r="F645" i="1" s="1"/>
  <c r="F642" i="7" s="1"/>
  <c r="Z646" i="1"/>
  <c r="F646" i="1" s="1"/>
  <c r="F643" i="7" s="1"/>
  <c r="Z647" i="1"/>
  <c r="F647" i="1" s="1"/>
  <c r="F644" i="7" s="1"/>
  <c r="Z648" i="1"/>
  <c r="F648" i="1" s="1"/>
  <c r="F645" i="7" s="1"/>
  <c r="Z649" i="1"/>
  <c r="F649" i="1" s="1"/>
  <c r="F646" i="7" s="1"/>
  <c r="Z650" i="1"/>
  <c r="F650" i="1" s="1"/>
  <c r="F647" i="7" s="1"/>
  <c r="Z651" i="1"/>
  <c r="F651" i="1" s="1"/>
  <c r="F648" i="7" s="1"/>
  <c r="Z652" i="1"/>
  <c r="F652" i="1" s="1"/>
  <c r="F649" i="7" s="1"/>
  <c r="Z653" i="1"/>
  <c r="F653" i="1" s="1"/>
  <c r="F650" i="7" s="1"/>
  <c r="Z654" i="1"/>
  <c r="F654" i="1" s="1"/>
  <c r="F651" i="7" s="1"/>
  <c r="Z655" i="1"/>
  <c r="F655" i="1" s="1"/>
  <c r="F652" i="7" s="1"/>
  <c r="Z656" i="1"/>
  <c r="F656" i="1" s="1"/>
  <c r="F653" i="7" s="1"/>
  <c r="Z657" i="1"/>
  <c r="F657" i="1" s="1"/>
  <c r="F654" i="7" s="1"/>
  <c r="Z658" i="1"/>
  <c r="F658" i="1" s="1"/>
  <c r="F655" i="7" s="1"/>
  <c r="Z659" i="1"/>
  <c r="F659" i="1" s="1"/>
  <c r="F656" i="7" s="1"/>
  <c r="Z660" i="1"/>
  <c r="F660" i="1" s="1"/>
  <c r="F657" i="7" s="1"/>
  <c r="Z661" i="1"/>
  <c r="F661" i="1" s="1"/>
  <c r="F658" i="7" s="1"/>
  <c r="Z662" i="1"/>
  <c r="F662" i="1" s="1"/>
  <c r="F659" i="7" s="1"/>
  <c r="Z663" i="1"/>
  <c r="F663" i="1" s="1"/>
  <c r="F660" i="7" s="1"/>
  <c r="Z664" i="1"/>
  <c r="F664" i="1" s="1"/>
  <c r="F661" i="7" s="1"/>
  <c r="Z665" i="1"/>
  <c r="F665" i="1" s="1"/>
  <c r="F662" i="7" s="1"/>
  <c r="Z666" i="1"/>
  <c r="F666" i="1" s="1"/>
  <c r="F663" i="7" s="1"/>
  <c r="Z667" i="1"/>
  <c r="F667" i="1" s="1"/>
  <c r="F664" i="7" s="1"/>
  <c r="Z668" i="1"/>
  <c r="F668" i="1" s="1"/>
  <c r="F665" i="7" s="1"/>
  <c r="Z669" i="1"/>
  <c r="F669" i="1" s="1"/>
  <c r="F666" i="7" s="1"/>
  <c r="Z670" i="1"/>
  <c r="F670" i="1" s="1"/>
  <c r="F667" i="7" s="1"/>
  <c r="Z671" i="1"/>
  <c r="F671" i="1" s="1"/>
  <c r="F668" i="7" s="1"/>
  <c r="Z672" i="1"/>
  <c r="F672" i="1" s="1"/>
  <c r="F669" i="7" s="1"/>
  <c r="Z673" i="1"/>
  <c r="F673" i="1" s="1"/>
  <c r="F670" i="7" s="1"/>
  <c r="Z674" i="1"/>
  <c r="F674" i="1" s="1"/>
  <c r="F671" i="7" s="1"/>
  <c r="Z675" i="1"/>
  <c r="F675" i="1" s="1"/>
  <c r="F672" i="7" s="1"/>
  <c r="Z676" i="1"/>
  <c r="F676" i="1" s="1"/>
  <c r="F673" i="7" s="1"/>
  <c r="Z677" i="1"/>
  <c r="F677" i="1" s="1"/>
  <c r="F674" i="7" s="1"/>
  <c r="Z678" i="1"/>
  <c r="F678" i="1" s="1"/>
  <c r="F675" i="7" s="1"/>
  <c r="Z679" i="1"/>
  <c r="F679" i="1" s="1"/>
  <c r="F676" i="7" s="1"/>
  <c r="Z680" i="1"/>
  <c r="F680" i="1" s="1"/>
  <c r="F677" i="7" s="1"/>
  <c r="Z681" i="1"/>
  <c r="F681" i="1" s="1"/>
  <c r="F678" i="7" s="1"/>
  <c r="Z682" i="1"/>
  <c r="F682" i="1" s="1"/>
  <c r="F679" i="7" s="1"/>
  <c r="Z683" i="1"/>
  <c r="F683" i="1" s="1"/>
  <c r="F680" i="7" s="1"/>
  <c r="Z684" i="1"/>
  <c r="F684" i="1" s="1"/>
  <c r="F681" i="7" s="1"/>
  <c r="Z685" i="1"/>
  <c r="F685" i="1" s="1"/>
  <c r="F682" i="7" s="1"/>
  <c r="Z686" i="1"/>
  <c r="F686" i="1" s="1"/>
  <c r="F683" i="7" s="1"/>
  <c r="Z687" i="1"/>
  <c r="F687" i="1" s="1"/>
  <c r="F684" i="7" s="1"/>
  <c r="Z688" i="1"/>
  <c r="F688" i="1" s="1"/>
  <c r="F685" i="7" s="1"/>
  <c r="Z689" i="1"/>
  <c r="F689" i="1" s="1"/>
  <c r="F686" i="7" s="1"/>
  <c r="Z690" i="1"/>
  <c r="F690" i="1" s="1"/>
  <c r="F687" i="7" s="1"/>
  <c r="Z691" i="1"/>
  <c r="F691" i="1" s="1"/>
  <c r="F688" i="7" s="1"/>
  <c r="Z692" i="1"/>
  <c r="F692" i="1" s="1"/>
  <c r="F689" i="7" s="1"/>
  <c r="Z693" i="1"/>
  <c r="F693" i="1" s="1"/>
  <c r="F690" i="7" s="1"/>
  <c r="Z694" i="1"/>
  <c r="F694" i="1" s="1"/>
  <c r="F691" i="7" s="1"/>
  <c r="Z695" i="1"/>
  <c r="F695" i="1" s="1"/>
  <c r="F692" i="7" s="1"/>
  <c r="Z696" i="1"/>
  <c r="F696" i="1" s="1"/>
  <c r="F693" i="7" s="1"/>
  <c r="Z697" i="1"/>
  <c r="F697" i="1" s="1"/>
  <c r="F694" i="7" s="1"/>
  <c r="Z698" i="1"/>
  <c r="F698" i="1" s="1"/>
  <c r="F695" i="7" s="1"/>
  <c r="Z699" i="1"/>
  <c r="F699" i="1" s="1"/>
  <c r="F696" i="7" s="1"/>
  <c r="Z700" i="1"/>
  <c r="F700" i="1" s="1"/>
  <c r="F697" i="7" s="1"/>
  <c r="Z701" i="1"/>
  <c r="F701" i="1" s="1"/>
  <c r="F698" i="7" s="1"/>
  <c r="Z702" i="1"/>
  <c r="F702" i="1" s="1"/>
  <c r="F699" i="7" s="1"/>
  <c r="Z703" i="1"/>
  <c r="F703" i="1" s="1"/>
  <c r="F700" i="7" s="1"/>
  <c r="Z704" i="1"/>
  <c r="F704" i="1" s="1"/>
  <c r="F701" i="7" s="1"/>
  <c r="Z705" i="1"/>
  <c r="F705" i="1" s="1"/>
  <c r="F702" i="7" s="1"/>
  <c r="Z706" i="1"/>
  <c r="F706" i="1" s="1"/>
  <c r="F703" i="7" s="1"/>
  <c r="Z707" i="1"/>
  <c r="F707" i="1" s="1"/>
  <c r="F704" i="7" s="1"/>
  <c r="Z708" i="1"/>
  <c r="F708" i="1" s="1"/>
  <c r="F705" i="7" s="1"/>
  <c r="Z709" i="1"/>
  <c r="F709" i="1" s="1"/>
  <c r="F706" i="7" s="1"/>
  <c r="Z710" i="1"/>
  <c r="F710" i="1" s="1"/>
  <c r="F707" i="7" s="1"/>
  <c r="Z711" i="1"/>
  <c r="F711" i="1" s="1"/>
  <c r="F708" i="7" s="1"/>
  <c r="Z712" i="1"/>
  <c r="F712" i="1" s="1"/>
  <c r="F709" i="7" s="1"/>
  <c r="Z713" i="1"/>
  <c r="F713" i="1" s="1"/>
  <c r="F710" i="7" s="1"/>
  <c r="Z714" i="1"/>
  <c r="F714" i="1" s="1"/>
  <c r="F711" i="7" s="1"/>
  <c r="Z715" i="1"/>
  <c r="F715" i="1" s="1"/>
  <c r="F712" i="7" s="1"/>
  <c r="Z716" i="1"/>
  <c r="F716" i="1" s="1"/>
  <c r="F713" i="7" s="1"/>
  <c r="Z717" i="1"/>
  <c r="F717" i="1" s="1"/>
  <c r="F714" i="7" s="1"/>
  <c r="Z718" i="1"/>
  <c r="F718" i="1" s="1"/>
  <c r="F715" i="7" s="1"/>
  <c r="Z719" i="1"/>
  <c r="F719" i="1" s="1"/>
  <c r="F716" i="7" s="1"/>
  <c r="Z720" i="1"/>
  <c r="F720" i="1" s="1"/>
  <c r="F717" i="7" s="1"/>
  <c r="Z721" i="1"/>
  <c r="F721" i="1" s="1"/>
  <c r="F718" i="7" s="1"/>
  <c r="Z722" i="1"/>
  <c r="F722" i="1" s="1"/>
  <c r="F719" i="7" s="1"/>
  <c r="Z723" i="1"/>
  <c r="F723" i="1" s="1"/>
  <c r="F720" i="7" s="1"/>
  <c r="Z724" i="1"/>
  <c r="F724" i="1" s="1"/>
  <c r="F721" i="7" s="1"/>
  <c r="Z725" i="1"/>
  <c r="F725" i="1" s="1"/>
  <c r="F722" i="7" s="1"/>
  <c r="Z726" i="1"/>
  <c r="F726" i="1" s="1"/>
  <c r="F723" i="7" s="1"/>
  <c r="Z727" i="1"/>
  <c r="F727" i="1" s="1"/>
  <c r="F724" i="7" s="1"/>
  <c r="Z728" i="1"/>
  <c r="F728" i="1" s="1"/>
  <c r="F725" i="7" s="1"/>
  <c r="Z729" i="1"/>
  <c r="F729" i="1" s="1"/>
  <c r="F726" i="7" s="1"/>
  <c r="Z730" i="1"/>
  <c r="F730" i="1" s="1"/>
  <c r="F727" i="7" s="1"/>
  <c r="Z731" i="1"/>
  <c r="F731" i="1" s="1"/>
  <c r="F728" i="7" s="1"/>
  <c r="Z732" i="1"/>
  <c r="F732" i="1" s="1"/>
  <c r="F729" i="7" s="1"/>
  <c r="Z733" i="1"/>
  <c r="F733" i="1" s="1"/>
  <c r="F730" i="7" s="1"/>
  <c r="Z734" i="1"/>
  <c r="F734" i="1" s="1"/>
  <c r="F731" i="7" s="1"/>
  <c r="Z735" i="1"/>
  <c r="F735" i="1" s="1"/>
  <c r="F732" i="7" s="1"/>
  <c r="Z736" i="1"/>
  <c r="F736" i="1" s="1"/>
  <c r="F733" i="7" s="1"/>
  <c r="Z737" i="1"/>
  <c r="F737" i="1" s="1"/>
  <c r="F734" i="7" s="1"/>
  <c r="Z738" i="1"/>
  <c r="F738" i="1" s="1"/>
  <c r="F735" i="7" s="1"/>
  <c r="Z739" i="1"/>
  <c r="F739" i="1" s="1"/>
  <c r="F736" i="7" s="1"/>
  <c r="Z740" i="1"/>
  <c r="F740" i="1" s="1"/>
  <c r="F737" i="7" s="1"/>
  <c r="Z741" i="1"/>
  <c r="F741" i="1" s="1"/>
  <c r="F738" i="7" s="1"/>
  <c r="Z742" i="1"/>
  <c r="F742" i="1" s="1"/>
  <c r="F739" i="7" s="1"/>
  <c r="Z743" i="1"/>
  <c r="F743" i="1" s="1"/>
  <c r="F740" i="7" s="1"/>
  <c r="Z744" i="1"/>
  <c r="F744" i="1" s="1"/>
  <c r="F741" i="7" s="1"/>
  <c r="Z745" i="1"/>
  <c r="F745" i="1" s="1"/>
  <c r="F742" i="7" s="1"/>
  <c r="Z746" i="1"/>
  <c r="F746" i="1" s="1"/>
  <c r="F743" i="7" s="1"/>
  <c r="Z747" i="1"/>
  <c r="F747" i="1" s="1"/>
  <c r="F744" i="7" s="1"/>
  <c r="Z748" i="1"/>
  <c r="F748" i="1" s="1"/>
  <c r="F745" i="7" s="1"/>
  <c r="Z749" i="1"/>
  <c r="F749" i="1" s="1"/>
  <c r="F746" i="7" s="1"/>
  <c r="Z750" i="1"/>
  <c r="F750" i="1" s="1"/>
  <c r="F747" i="7" s="1"/>
  <c r="Z751" i="1"/>
  <c r="F751" i="1" s="1"/>
  <c r="F748" i="7" s="1"/>
  <c r="Z752" i="1"/>
  <c r="F752" i="1" s="1"/>
  <c r="F749" i="7" s="1"/>
  <c r="Z753" i="1"/>
  <c r="F753" i="1" s="1"/>
  <c r="F750" i="7" s="1"/>
  <c r="Z754" i="1"/>
  <c r="F754" i="1" s="1"/>
  <c r="F751" i="7" s="1"/>
  <c r="Z755" i="1"/>
  <c r="F755" i="1" s="1"/>
  <c r="F752" i="7" s="1"/>
  <c r="Z756" i="1"/>
  <c r="F756" i="1" s="1"/>
  <c r="F753" i="7" s="1"/>
  <c r="Z757" i="1"/>
  <c r="F757" i="1" s="1"/>
  <c r="F754" i="7" s="1"/>
  <c r="Z758" i="1"/>
  <c r="F758" i="1" s="1"/>
  <c r="F755" i="7" s="1"/>
  <c r="Z759" i="1"/>
  <c r="F759" i="1" s="1"/>
  <c r="F756" i="7" s="1"/>
  <c r="Z760" i="1"/>
  <c r="F760" i="1" s="1"/>
  <c r="F757" i="7" s="1"/>
  <c r="Z761" i="1"/>
  <c r="F761" i="1" s="1"/>
  <c r="F758" i="7" s="1"/>
  <c r="Z762" i="1"/>
  <c r="F762" i="1" s="1"/>
  <c r="F759" i="7" s="1"/>
  <c r="Z763" i="1"/>
  <c r="F763" i="1" s="1"/>
  <c r="F760" i="7" s="1"/>
  <c r="Z764" i="1"/>
  <c r="F764" i="1" s="1"/>
  <c r="F761" i="7" s="1"/>
  <c r="Z765" i="1"/>
  <c r="F765" i="1" s="1"/>
  <c r="F762" i="7" s="1"/>
  <c r="Z766" i="1"/>
  <c r="F766" i="1" s="1"/>
  <c r="F763" i="7" s="1"/>
  <c r="Z767" i="1"/>
  <c r="F767" i="1" s="1"/>
  <c r="F764" i="7" s="1"/>
  <c r="Z768" i="1"/>
  <c r="F768" i="1" s="1"/>
  <c r="F765" i="7" s="1"/>
  <c r="Z769" i="1"/>
  <c r="F769" i="1" s="1"/>
  <c r="F766" i="7" s="1"/>
  <c r="Z770" i="1"/>
  <c r="F770" i="1" s="1"/>
  <c r="F767" i="7" s="1"/>
  <c r="Z771" i="1"/>
  <c r="F771" i="1" s="1"/>
  <c r="F768" i="7" s="1"/>
  <c r="Z772" i="1"/>
  <c r="F772" i="1" s="1"/>
  <c r="F769" i="7" s="1"/>
  <c r="Z773" i="1"/>
  <c r="F773" i="1" s="1"/>
  <c r="F770" i="7" s="1"/>
  <c r="Z774" i="1"/>
  <c r="F774" i="1" s="1"/>
  <c r="F771" i="7" s="1"/>
  <c r="Z775" i="1"/>
  <c r="F775" i="1" s="1"/>
  <c r="F772" i="7" s="1"/>
  <c r="Z776" i="1"/>
  <c r="F776" i="1" s="1"/>
  <c r="F773" i="7" s="1"/>
  <c r="Z777" i="1"/>
  <c r="F777" i="1" s="1"/>
  <c r="F774" i="7" s="1"/>
  <c r="Z778" i="1"/>
  <c r="F778" i="1" s="1"/>
  <c r="F775" i="7" s="1"/>
  <c r="Z779" i="1"/>
  <c r="F779" i="1" s="1"/>
  <c r="F776" i="7" s="1"/>
  <c r="Z780" i="1"/>
  <c r="F780" i="1" s="1"/>
  <c r="F777" i="7" s="1"/>
  <c r="Z781" i="1"/>
  <c r="F781" i="1" s="1"/>
  <c r="F778" i="7" s="1"/>
  <c r="Z782" i="1"/>
  <c r="F782" i="1" s="1"/>
  <c r="F779" i="7" s="1"/>
  <c r="Z783" i="1"/>
  <c r="F783" i="1" s="1"/>
  <c r="F780" i="7" s="1"/>
  <c r="Z784" i="1"/>
  <c r="F784" i="1" s="1"/>
  <c r="F781" i="7" s="1"/>
  <c r="Z785" i="1"/>
  <c r="F785" i="1" s="1"/>
  <c r="F782" i="7" s="1"/>
  <c r="Z786" i="1"/>
  <c r="F786" i="1" s="1"/>
  <c r="F783" i="7" s="1"/>
  <c r="Z787" i="1"/>
  <c r="F787" i="1" s="1"/>
  <c r="F784" i="7" s="1"/>
  <c r="Z788" i="1"/>
  <c r="F788" i="1" s="1"/>
  <c r="F785" i="7" s="1"/>
  <c r="Z789" i="1"/>
  <c r="F789" i="1" s="1"/>
  <c r="F786" i="7" s="1"/>
  <c r="Z790" i="1"/>
  <c r="F790" i="1" s="1"/>
  <c r="F787" i="7" s="1"/>
  <c r="Z791" i="1"/>
  <c r="F791" i="1" s="1"/>
  <c r="F788" i="7" s="1"/>
  <c r="Z792" i="1"/>
  <c r="F792" i="1" s="1"/>
  <c r="F789" i="7" s="1"/>
  <c r="Z793" i="1"/>
  <c r="F793" i="1" s="1"/>
  <c r="F790" i="7" s="1"/>
  <c r="Z794" i="1"/>
  <c r="F794" i="1" s="1"/>
  <c r="F791" i="7" s="1"/>
  <c r="Z795" i="1"/>
  <c r="F795" i="1" s="1"/>
  <c r="F792" i="7" s="1"/>
  <c r="Z796" i="1"/>
  <c r="F796" i="1" s="1"/>
  <c r="F793" i="7" s="1"/>
  <c r="Z797" i="1"/>
  <c r="F797" i="1" s="1"/>
  <c r="F794" i="7" s="1"/>
  <c r="Z798" i="1"/>
  <c r="F798" i="1" s="1"/>
  <c r="F795" i="7" s="1"/>
  <c r="Z799" i="1"/>
  <c r="F799" i="1" s="1"/>
  <c r="F796" i="7" s="1"/>
  <c r="Z800" i="1"/>
  <c r="F800" i="1" s="1"/>
  <c r="F797" i="7" s="1"/>
  <c r="Z801" i="1"/>
  <c r="F801" i="1" s="1"/>
  <c r="F798" i="7" s="1"/>
  <c r="Z802" i="1"/>
  <c r="F802" i="1" s="1"/>
  <c r="F799" i="7" s="1"/>
  <c r="Z803" i="1"/>
  <c r="F803" i="1" s="1"/>
  <c r="F800" i="7" s="1"/>
  <c r="Z804" i="1"/>
  <c r="F804" i="1" s="1"/>
  <c r="F801" i="7" s="1"/>
  <c r="Z805" i="1"/>
  <c r="F805" i="1" s="1"/>
  <c r="F802" i="7" s="1"/>
  <c r="Z806" i="1"/>
  <c r="F806" i="1" s="1"/>
  <c r="F803" i="7" s="1"/>
  <c r="Z807" i="1"/>
  <c r="F807" i="1" s="1"/>
  <c r="F804" i="7" s="1"/>
  <c r="Z808" i="1"/>
  <c r="F808" i="1" s="1"/>
  <c r="F805" i="7" s="1"/>
  <c r="Z809" i="1"/>
  <c r="F809" i="1" s="1"/>
  <c r="F806" i="7" s="1"/>
  <c r="Z810" i="1"/>
  <c r="F810" i="1" s="1"/>
  <c r="F807" i="7" s="1"/>
  <c r="Z811" i="1"/>
  <c r="F811" i="1" s="1"/>
  <c r="F808" i="7" s="1"/>
  <c r="Z812" i="1"/>
  <c r="F812" i="1" s="1"/>
  <c r="F809" i="7" s="1"/>
  <c r="Z813" i="1"/>
  <c r="F813" i="1" s="1"/>
  <c r="F810" i="7" s="1"/>
  <c r="Z814" i="1"/>
  <c r="F814" i="1" s="1"/>
  <c r="F811" i="7" s="1"/>
  <c r="Z815" i="1"/>
  <c r="F815" i="1" s="1"/>
  <c r="F812" i="7" s="1"/>
  <c r="Z816" i="1"/>
  <c r="F816" i="1" s="1"/>
  <c r="F813" i="7" s="1"/>
  <c r="Z817" i="1"/>
  <c r="F817" i="1" s="1"/>
  <c r="F814" i="7" s="1"/>
  <c r="Z818" i="1"/>
  <c r="F818" i="1" s="1"/>
  <c r="F815" i="7" s="1"/>
  <c r="Z819" i="1"/>
  <c r="F819" i="1" s="1"/>
  <c r="F816" i="7" s="1"/>
  <c r="Z820" i="1"/>
  <c r="F820" i="1" s="1"/>
  <c r="F817" i="7" s="1"/>
  <c r="Z821" i="1"/>
  <c r="F821" i="1" s="1"/>
  <c r="F818" i="7" s="1"/>
  <c r="Z822" i="1"/>
  <c r="F822" i="1" s="1"/>
  <c r="F819" i="7" s="1"/>
  <c r="Z823" i="1"/>
  <c r="F823" i="1" s="1"/>
  <c r="F820" i="7" s="1"/>
  <c r="Z824" i="1"/>
  <c r="F824" i="1" s="1"/>
  <c r="F821" i="7" s="1"/>
  <c r="Z825" i="1"/>
  <c r="F825" i="1" s="1"/>
  <c r="F822" i="7" s="1"/>
  <c r="Z826" i="1"/>
  <c r="F826" i="1" s="1"/>
  <c r="F823" i="7" s="1"/>
  <c r="Z827" i="1"/>
  <c r="F827" i="1" s="1"/>
  <c r="F824" i="7" s="1"/>
  <c r="Z828" i="1"/>
  <c r="F828" i="1" s="1"/>
  <c r="F825" i="7" s="1"/>
  <c r="Z829" i="1"/>
  <c r="F829" i="1" s="1"/>
  <c r="F826" i="7" s="1"/>
  <c r="Z830" i="1"/>
  <c r="F830" i="1" s="1"/>
  <c r="F827" i="7" s="1"/>
  <c r="Z831" i="1"/>
  <c r="F831" i="1" s="1"/>
  <c r="F828" i="7" s="1"/>
  <c r="Z832" i="1"/>
  <c r="F832" i="1" s="1"/>
  <c r="F829" i="7" s="1"/>
  <c r="Z833" i="1"/>
  <c r="F833" i="1" s="1"/>
  <c r="F830" i="7" s="1"/>
  <c r="Z834" i="1"/>
  <c r="F834" i="1" s="1"/>
  <c r="F831" i="7" s="1"/>
  <c r="Z835" i="1"/>
  <c r="F835" i="1" s="1"/>
  <c r="F832" i="7" s="1"/>
  <c r="Z836" i="1"/>
  <c r="F836" i="1" s="1"/>
  <c r="F833" i="7" s="1"/>
  <c r="Z837" i="1"/>
  <c r="F837" i="1" s="1"/>
  <c r="F834" i="7" s="1"/>
  <c r="Z838" i="1"/>
  <c r="F838" i="1" s="1"/>
  <c r="F835" i="7" s="1"/>
  <c r="Z839" i="1"/>
  <c r="F839" i="1" s="1"/>
  <c r="F836" i="7" s="1"/>
  <c r="Z840" i="1"/>
  <c r="F840" i="1" s="1"/>
  <c r="F837" i="7" s="1"/>
  <c r="Z841" i="1"/>
  <c r="F841" i="1" s="1"/>
  <c r="F838" i="7" s="1"/>
  <c r="Z842" i="1"/>
  <c r="F842" i="1" s="1"/>
  <c r="F839" i="7" s="1"/>
  <c r="Z843" i="1"/>
  <c r="F843" i="1" s="1"/>
  <c r="F840" i="7" s="1"/>
  <c r="Z844" i="1"/>
  <c r="F844" i="1" s="1"/>
  <c r="F841" i="7" s="1"/>
  <c r="Z845" i="1"/>
  <c r="F845" i="1" s="1"/>
  <c r="F842" i="7" s="1"/>
  <c r="Z846" i="1"/>
  <c r="F846" i="1" s="1"/>
  <c r="F843" i="7" s="1"/>
  <c r="Z847" i="1"/>
  <c r="F847" i="1" s="1"/>
  <c r="F844" i="7" s="1"/>
  <c r="Z848" i="1"/>
  <c r="F848" i="1" s="1"/>
  <c r="F845" i="7" s="1"/>
  <c r="Z849" i="1"/>
  <c r="F849" i="1" s="1"/>
  <c r="F846" i="7" s="1"/>
  <c r="Z850" i="1"/>
  <c r="F850" i="1" s="1"/>
  <c r="F847" i="7" s="1"/>
  <c r="Z851" i="1"/>
  <c r="F851" i="1" s="1"/>
  <c r="F848" i="7" s="1"/>
  <c r="Z852" i="1"/>
  <c r="F852" i="1" s="1"/>
  <c r="F849" i="7" s="1"/>
  <c r="Z853" i="1"/>
  <c r="F853" i="1" s="1"/>
  <c r="F850" i="7" s="1"/>
  <c r="Z854" i="1"/>
  <c r="F854" i="1" s="1"/>
  <c r="F851" i="7" s="1"/>
  <c r="Z855" i="1"/>
  <c r="F855" i="1" s="1"/>
  <c r="F852" i="7" s="1"/>
  <c r="Z856" i="1"/>
  <c r="F856" i="1" s="1"/>
  <c r="F853" i="7" s="1"/>
  <c r="Z857" i="1"/>
  <c r="F857" i="1" s="1"/>
  <c r="F854" i="7" s="1"/>
  <c r="Z858" i="1"/>
  <c r="F858" i="1" s="1"/>
  <c r="F855" i="7" s="1"/>
  <c r="Z859" i="1"/>
  <c r="F859" i="1" s="1"/>
  <c r="F856" i="7" s="1"/>
  <c r="Z860" i="1"/>
  <c r="F860" i="1" s="1"/>
  <c r="F857" i="7" s="1"/>
  <c r="Z861" i="1"/>
  <c r="F861" i="1" s="1"/>
  <c r="F858" i="7" s="1"/>
  <c r="Z862" i="1"/>
  <c r="F862" i="1" s="1"/>
  <c r="F859" i="7" s="1"/>
  <c r="Z863" i="1"/>
  <c r="F863" i="1" s="1"/>
  <c r="F860" i="7" s="1"/>
  <c r="Z864" i="1"/>
  <c r="F864" i="1" s="1"/>
  <c r="F861" i="7" s="1"/>
  <c r="Z865" i="1"/>
  <c r="F865" i="1" s="1"/>
  <c r="F862" i="7" s="1"/>
  <c r="Z866" i="1"/>
  <c r="F866" i="1" s="1"/>
  <c r="F863" i="7" s="1"/>
  <c r="Z867" i="1"/>
  <c r="F867" i="1" s="1"/>
  <c r="F864" i="7" s="1"/>
  <c r="Z868" i="1"/>
  <c r="F868" i="1" s="1"/>
  <c r="F865" i="7" s="1"/>
  <c r="Z869" i="1"/>
  <c r="F869" i="1" s="1"/>
  <c r="F866" i="7" s="1"/>
  <c r="Z870" i="1"/>
  <c r="F870" i="1" s="1"/>
  <c r="F867" i="7" s="1"/>
  <c r="Z871" i="1"/>
  <c r="F871" i="1" s="1"/>
  <c r="F868" i="7" s="1"/>
  <c r="Z872" i="1"/>
  <c r="F872" i="1" s="1"/>
  <c r="F869" i="7" s="1"/>
  <c r="Z873" i="1"/>
  <c r="F873" i="1" s="1"/>
  <c r="F870" i="7" s="1"/>
  <c r="Z874" i="1"/>
  <c r="F874" i="1" s="1"/>
  <c r="F871" i="7" s="1"/>
  <c r="Z875" i="1"/>
  <c r="F875" i="1" s="1"/>
  <c r="F872" i="7" s="1"/>
  <c r="Z876" i="1"/>
  <c r="F876" i="1" s="1"/>
  <c r="F873" i="7" s="1"/>
  <c r="Z877" i="1"/>
  <c r="F877" i="1" s="1"/>
  <c r="F874" i="7" s="1"/>
  <c r="Z878" i="1"/>
  <c r="F878" i="1" s="1"/>
  <c r="F875" i="7" s="1"/>
  <c r="Z879" i="1"/>
  <c r="F879" i="1" s="1"/>
  <c r="F876" i="7" s="1"/>
  <c r="Z880" i="1"/>
  <c r="F880" i="1" s="1"/>
  <c r="F877" i="7" s="1"/>
  <c r="Z881" i="1"/>
  <c r="F881" i="1" s="1"/>
  <c r="F878" i="7" s="1"/>
  <c r="Z882" i="1"/>
  <c r="F882" i="1" s="1"/>
  <c r="F879" i="7" s="1"/>
  <c r="Z883" i="1"/>
  <c r="F883" i="1" s="1"/>
  <c r="F880" i="7" s="1"/>
  <c r="Z884" i="1"/>
  <c r="F884" i="1" s="1"/>
  <c r="F881" i="7" s="1"/>
  <c r="Z885" i="1"/>
  <c r="F885" i="1" s="1"/>
  <c r="F882" i="7" s="1"/>
  <c r="Z886" i="1"/>
  <c r="F886" i="1" s="1"/>
  <c r="F883" i="7" s="1"/>
  <c r="Z887" i="1"/>
  <c r="F887" i="1" s="1"/>
  <c r="F884" i="7" s="1"/>
  <c r="Z888" i="1"/>
  <c r="F888" i="1" s="1"/>
  <c r="F885" i="7" s="1"/>
  <c r="Z889" i="1"/>
  <c r="F889" i="1" s="1"/>
  <c r="F886" i="7" s="1"/>
  <c r="Z890" i="1"/>
  <c r="F890" i="1" s="1"/>
  <c r="F887" i="7" s="1"/>
  <c r="Z891" i="1"/>
  <c r="F891" i="1" s="1"/>
  <c r="F888" i="7" s="1"/>
  <c r="Z892" i="1"/>
  <c r="F892" i="1" s="1"/>
  <c r="F889" i="7" s="1"/>
  <c r="Z893" i="1"/>
  <c r="F893" i="1" s="1"/>
  <c r="F890" i="7" s="1"/>
  <c r="Z894" i="1"/>
  <c r="F894" i="1" s="1"/>
  <c r="F891" i="7" s="1"/>
  <c r="Z895" i="1"/>
  <c r="F895" i="1" s="1"/>
  <c r="F892" i="7" s="1"/>
  <c r="Z896" i="1"/>
  <c r="F896" i="1" s="1"/>
  <c r="F893" i="7" s="1"/>
  <c r="Z897" i="1"/>
  <c r="F897" i="1" s="1"/>
  <c r="F894" i="7" s="1"/>
  <c r="Z898" i="1"/>
  <c r="F898" i="1" s="1"/>
  <c r="F895" i="7" s="1"/>
  <c r="Z899" i="1"/>
  <c r="F899" i="1" s="1"/>
  <c r="F896" i="7" s="1"/>
  <c r="Z900" i="1"/>
  <c r="F900" i="1" s="1"/>
  <c r="F897" i="7" s="1"/>
  <c r="Z901" i="1"/>
  <c r="F901" i="1" s="1"/>
  <c r="F898" i="7" s="1"/>
  <c r="Z902" i="1"/>
  <c r="F902" i="1" s="1"/>
  <c r="F899" i="7" s="1"/>
  <c r="Z903" i="1"/>
  <c r="F903" i="1" s="1"/>
  <c r="F900" i="7" s="1"/>
  <c r="Z904" i="1"/>
  <c r="F904" i="1" s="1"/>
  <c r="F901" i="7" s="1"/>
  <c r="Z905" i="1"/>
  <c r="F905" i="1" s="1"/>
  <c r="F902" i="7" s="1"/>
  <c r="Z906" i="1"/>
  <c r="F906" i="1" s="1"/>
  <c r="F903" i="7" s="1"/>
  <c r="Z907" i="1"/>
  <c r="F907" i="1" s="1"/>
  <c r="F904" i="7" s="1"/>
  <c r="Z908" i="1"/>
  <c r="F908" i="1" s="1"/>
  <c r="F905" i="7" s="1"/>
  <c r="Z909" i="1"/>
  <c r="F909" i="1" s="1"/>
  <c r="F906" i="7" s="1"/>
  <c r="Z910" i="1"/>
  <c r="F910" i="1" s="1"/>
  <c r="F907" i="7" s="1"/>
  <c r="Z911" i="1"/>
  <c r="F911" i="1" s="1"/>
  <c r="F908" i="7" s="1"/>
  <c r="Z912" i="1"/>
  <c r="F912" i="1" s="1"/>
  <c r="F909" i="7" s="1"/>
  <c r="Z913" i="1"/>
  <c r="F913" i="1" s="1"/>
  <c r="F910" i="7" s="1"/>
  <c r="Z914" i="1"/>
  <c r="F914" i="1" s="1"/>
  <c r="F911" i="7" s="1"/>
  <c r="Z915" i="1"/>
  <c r="F915" i="1" s="1"/>
  <c r="F912" i="7" s="1"/>
  <c r="Z916" i="1"/>
  <c r="F916" i="1" s="1"/>
  <c r="F913" i="7" s="1"/>
  <c r="Z917" i="1"/>
  <c r="F917" i="1" s="1"/>
  <c r="F914" i="7" s="1"/>
  <c r="Z918" i="1"/>
  <c r="F918" i="1" s="1"/>
  <c r="F915" i="7" s="1"/>
  <c r="Z919" i="1"/>
  <c r="F919" i="1" s="1"/>
  <c r="F916" i="7" s="1"/>
  <c r="Z920" i="1"/>
  <c r="F920" i="1" s="1"/>
  <c r="F917" i="7" s="1"/>
  <c r="Z921" i="1"/>
  <c r="F921" i="1" s="1"/>
  <c r="F918" i="7" s="1"/>
  <c r="Z922" i="1"/>
  <c r="F922" i="1" s="1"/>
  <c r="F919" i="7" s="1"/>
  <c r="Z923" i="1"/>
  <c r="F923" i="1" s="1"/>
  <c r="F920" i="7" s="1"/>
  <c r="Z924" i="1"/>
  <c r="F924" i="1" s="1"/>
  <c r="F921" i="7" s="1"/>
  <c r="Z925" i="1"/>
  <c r="F925" i="1" s="1"/>
  <c r="F922" i="7" s="1"/>
  <c r="Z926" i="1"/>
  <c r="F926" i="1" s="1"/>
  <c r="F923" i="7" s="1"/>
  <c r="Z927" i="1"/>
  <c r="F927" i="1" s="1"/>
  <c r="F924" i="7" s="1"/>
  <c r="Z928" i="1"/>
  <c r="F928" i="1" s="1"/>
  <c r="F925" i="7" s="1"/>
  <c r="Z929" i="1"/>
  <c r="F929" i="1" s="1"/>
  <c r="F926" i="7" s="1"/>
  <c r="Z930" i="1"/>
  <c r="F930" i="1" s="1"/>
  <c r="F927" i="7" s="1"/>
  <c r="Z931" i="1"/>
  <c r="F931" i="1" s="1"/>
  <c r="F928" i="7" s="1"/>
  <c r="Z932" i="1"/>
  <c r="F932" i="1" s="1"/>
  <c r="F929" i="7" s="1"/>
  <c r="Z933" i="1"/>
  <c r="F933" i="1" s="1"/>
  <c r="F930" i="7" s="1"/>
  <c r="Z934" i="1"/>
  <c r="F934" i="1" s="1"/>
  <c r="F931" i="7" s="1"/>
  <c r="Z935" i="1"/>
  <c r="F935" i="1" s="1"/>
  <c r="F932" i="7" s="1"/>
  <c r="Z936" i="1"/>
  <c r="F936" i="1" s="1"/>
  <c r="F933" i="7" s="1"/>
  <c r="Z937" i="1"/>
  <c r="F937" i="1" s="1"/>
  <c r="F934" i="7" s="1"/>
  <c r="Z938" i="1"/>
  <c r="F938" i="1" s="1"/>
  <c r="F935" i="7" s="1"/>
  <c r="Z939" i="1"/>
  <c r="F939" i="1" s="1"/>
  <c r="F936" i="7" s="1"/>
  <c r="Z940" i="1"/>
  <c r="F940" i="1" s="1"/>
  <c r="F937" i="7" s="1"/>
  <c r="Z941" i="1"/>
  <c r="F941" i="1" s="1"/>
  <c r="F938" i="7" s="1"/>
  <c r="Z942" i="1"/>
  <c r="F942" i="1" s="1"/>
  <c r="F939" i="7" s="1"/>
  <c r="Z943" i="1"/>
  <c r="F943" i="1" s="1"/>
  <c r="F940" i="7" s="1"/>
  <c r="Z944" i="1"/>
  <c r="F944" i="1" s="1"/>
  <c r="F941" i="7" s="1"/>
  <c r="Z945" i="1"/>
  <c r="F945" i="1" s="1"/>
  <c r="F942" i="7" s="1"/>
  <c r="Z946" i="1"/>
  <c r="F946" i="1" s="1"/>
  <c r="F943" i="7" s="1"/>
  <c r="Z947" i="1"/>
  <c r="F947" i="1" s="1"/>
  <c r="F944" i="7" s="1"/>
  <c r="Z948" i="1"/>
  <c r="F948" i="1" s="1"/>
  <c r="F945" i="7" s="1"/>
  <c r="Z949" i="1"/>
  <c r="F949" i="1" s="1"/>
  <c r="F946" i="7" s="1"/>
  <c r="Z950" i="1"/>
  <c r="F950" i="1" s="1"/>
  <c r="F947" i="7" s="1"/>
  <c r="Z951" i="1"/>
  <c r="F951" i="1" s="1"/>
  <c r="F948" i="7" s="1"/>
  <c r="Z952" i="1"/>
  <c r="F952" i="1" s="1"/>
  <c r="F949" i="7" s="1"/>
  <c r="Z953" i="1"/>
  <c r="F953" i="1" s="1"/>
  <c r="F950" i="7" s="1"/>
  <c r="Z954" i="1"/>
  <c r="F954" i="1" s="1"/>
  <c r="F951" i="7" s="1"/>
  <c r="Z955" i="1"/>
  <c r="F955" i="1" s="1"/>
  <c r="F952" i="7" s="1"/>
  <c r="Z956" i="1"/>
  <c r="F956" i="1" s="1"/>
  <c r="F953" i="7" s="1"/>
  <c r="Z957" i="1"/>
  <c r="F957" i="1" s="1"/>
  <c r="F954" i="7" s="1"/>
  <c r="Z958" i="1"/>
  <c r="F958" i="1" s="1"/>
  <c r="F955" i="7" s="1"/>
  <c r="Z959" i="1"/>
  <c r="F959" i="1" s="1"/>
  <c r="F956" i="7" s="1"/>
  <c r="Z960" i="1"/>
  <c r="F960" i="1" s="1"/>
  <c r="F957" i="7" s="1"/>
  <c r="Z961" i="1"/>
  <c r="F961" i="1" s="1"/>
  <c r="F958" i="7" s="1"/>
  <c r="Z962" i="1"/>
  <c r="F962" i="1" s="1"/>
  <c r="F959" i="7" s="1"/>
  <c r="Z963" i="1"/>
  <c r="F963" i="1" s="1"/>
  <c r="F960" i="7" s="1"/>
  <c r="Z964" i="1"/>
  <c r="F964" i="1" s="1"/>
  <c r="F961" i="7" s="1"/>
  <c r="Z965" i="1"/>
  <c r="F965" i="1" s="1"/>
  <c r="F962" i="7" s="1"/>
  <c r="Z966" i="1"/>
  <c r="F966" i="1" s="1"/>
  <c r="F963" i="7" s="1"/>
  <c r="Z967" i="1"/>
  <c r="F967" i="1" s="1"/>
  <c r="F964" i="7" s="1"/>
  <c r="Z968" i="1"/>
  <c r="F968" i="1" s="1"/>
  <c r="F965" i="7" s="1"/>
  <c r="Z969" i="1"/>
  <c r="F969" i="1" s="1"/>
  <c r="F966" i="7" s="1"/>
  <c r="Z970" i="1"/>
  <c r="F970" i="1" s="1"/>
  <c r="F967" i="7" s="1"/>
  <c r="Z971" i="1"/>
  <c r="F971" i="1" s="1"/>
  <c r="F968" i="7" s="1"/>
  <c r="Z972" i="1"/>
  <c r="F972" i="1" s="1"/>
  <c r="F969" i="7" s="1"/>
  <c r="Z973" i="1"/>
  <c r="F973" i="1" s="1"/>
  <c r="F970" i="7" s="1"/>
  <c r="Z974" i="1"/>
  <c r="F974" i="1" s="1"/>
  <c r="F971" i="7" s="1"/>
  <c r="Z975" i="1"/>
  <c r="F975" i="1" s="1"/>
  <c r="F972" i="7" s="1"/>
  <c r="Z976" i="1"/>
  <c r="F976" i="1" s="1"/>
  <c r="F973" i="7" s="1"/>
  <c r="Z977" i="1"/>
  <c r="F977" i="1" s="1"/>
  <c r="F974" i="7" s="1"/>
  <c r="Z978" i="1"/>
  <c r="F978" i="1" s="1"/>
  <c r="F975" i="7" s="1"/>
  <c r="Z979" i="1"/>
  <c r="F979" i="1" s="1"/>
  <c r="F976" i="7" s="1"/>
  <c r="Z980" i="1"/>
  <c r="F980" i="1" s="1"/>
  <c r="F977" i="7" s="1"/>
  <c r="Z981" i="1"/>
  <c r="F981" i="1" s="1"/>
  <c r="F978" i="7" s="1"/>
  <c r="Z982" i="1"/>
  <c r="F982" i="1" s="1"/>
  <c r="F979" i="7" s="1"/>
  <c r="Z983" i="1"/>
  <c r="F983" i="1" s="1"/>
  <c r="F980" i="7" s="1"/>
  <c r="Z984" i="1"/>
  <c r="F984" i="1" s="1"/>
  <c r="F981" i="7" s="1"/>
  <c r="Z985" i="1"/>
  <c r="F985" i="1" s="1"/>
  <c r="F982" i="7" s="1"/>
  <c r="Z986" i="1"/>
  <c r="F986" i="1" s="1"/>
  <c r="F983" i="7" s="1"/>
  <c r="Z987" i="1"/>
  <c r="F987" i="1" s="1"/>
  <c r="F984" i="7" s="1"/>
  <c r="Z988" i="1"/>
  <c r="F988" i="1" s="1"/>
  <c r="F985" i="7" s="1"/>
  <c r="Z989" i="1"/>
  <c r="F989" i="1" s="1"/>
  <c r="F986" i="7" s="1"/>
  <c r="Z990" i="1"/>
  <c r="F990" i="1" s="1"/>
  <c r="F987" i="7" s="1"/>
  <c r="Z991" i="1"/>
  <c r="F991" i="1" s="1"/>
  <c r="F988" i="7" s="1"/>
  <c r="Z992" i="1"/>
  <c r="F992" i="1" s="1"/>
  <c r="F989" i="7" s="1"/>
  <c r="Z993" i="1"/>
  <c r="F993" i="1" s="1"/>
  <c r="F990" i="7" s="1"/>
  <c r="Z994" i="1"/>
  <c r="F994" i="1" s="1"/>
  <c r="F991" i="7" s="1"/>
  <c r="Z995" i="1"/>
  <c r="F995" i="1" s="1"/>
  <c r="F992" i="7" s="1"/>
  <c r="Z996" i="1"/>
  <c r="F996" i="1" s="1"/>
  <c r="F993" i="7" s="1"/>
  <c r="Z997" i="1"/>
  <c r="F997" i="1" s="1"/>
  <c r="F994" i="7" s="1"/>
  <c r="Z998" i="1"/>
  <c r="F998" i="1" s="1"/>
  <c r="F995" i="7" s="1"/>
  <c r="Z999" i="1"/>
  <c r="F999" i="1" s="1"/>
  <c r="F996" i="7" s="1"/>
  <c r="Z1000" i="1"/>
  <c r="F1000" i="1" s="1"/>
  <c r="F997" i="7" s="1"/>
  <c r="Z1001" i="1"/>
  <c r="F1001" i="1" s="1"/>
  <c r="F998" i="7" s="1"/>
  <c r="Z1002" i="1"/>
  <c r="F1002" i="1" s="1"/>
  <c r="F999" i="7" s="1"/>
  <c r="Z1003" i="1"/>
  <c r="F1003" i="1" s="1"/>
  <c r="F1000" i="7" s="1"/>
  <c r="Z1004" i="1"/>
  <c r="F1004" i="1" s="1"/>
  <c r="F1001" i="7" s="1"/>
  <c r="Z1005" i="1"/>
  <c r="F1005" i="1" s="1"/>
  <c r="F1002" i="7" s="1"/>
  <c r="Z1006" i="1"/>
  <c r="F1006" i="1" s="1"/>
  <c r="F1003" i="7" s="1"/>
  <c r="Z1007" i="1"/>
  <c r="F1007" i="1" s="1"/>
  <c r="F1004" i="7" s="1"/>
  <c r="F58" i="1" l="1"/>
  <c r="F55" i="7" s="1"/>
  <c r="F69" i="1"/>
  <c r="F66" i="7" s="1"/>
  <c r="F60" i="1"/>
  <c r="F57" i="7" s="1"/>
  <c r="F51" i="1"/>
  <c r="F48" i="7" s="1"/>
  <c r="F67" i="1"/>
  <c r="F64" i="7" s="1"/>
  <c r="F49" i="1"/>
  <c r="F46" i="7" s="1"/>
  <c r="F43" i="1"/>
  <c r="F40" i="7" s="1"/>
  <c r="F40" i="1"/>
  <c r="F37" i="7" s="1"/>
  <c r="F34" i="1"/>
  <c r="F31" i="7" s="1"/>
  <c r="F31" i="1"/>
  <c r="F28" i="7" s="1"/>
  <c r="F25" i="1"/>
  <c r="F22" i="7" s="1"/>
  <c r="F22" i="1"/>
  <c r="F19" i="7" s="1"/>
  <c r="F16" i="1"/>
  <c r="F13" i="7" s="1"/>
  <c r="F41" i="1"/>
  <c r="F38" i="7" s="1"/>
  <c r="F32" i="1"/>
  <c r="F29" i="7" s="1"/>
  <c r="F23" i="1"/>
  <c r="F20" i="7" s="1"/>
  <c r="F12" i="1"/>
  <c r="F9" i="7" s="1"/>
  <c r="F11" i="1"/>
  <c r="F8" i="7" s="1"/>
  <c r="F8" i="1"/>
  <c r="F5" i="7" s="1"/>
  <c r="F9" i="1"/>
  <c r="F6" i="7" s="1"/>
  <c r="F10" i="1"/>
  <c r="F7" i="7" s="1"/>
  <c r="F13" i="1"/>
  <c r="F10" i="7" s="1"/>
  <c r="F14" i="1"/>
  <c r="F11" i="7" s="1"/>
  <c r="F15" i="1"/>
  <c r="F12" i="7" s="1"/>
  <c r="F17" i="1"/>
  <c r="F14" i="7" s="1"/>
  <c r="F18" i="1"/>
  <c r="F15" i="7" s="1"/>
  <c r="F19" i="1"/>
  <c r="F16" i="7" s="1"/>
  <c r="F20" i="1"/>
  <c r="F17" i="7" s="1"/>
  <c r="F21" i="1"/>
  <c r="F18" i="7" s="1"/>
  <c r="F24" i="1"/>
  <c r="F21" i="7" s="1"/>
  <c r="F26" i="1"/>
  <c r="F23" i="7" s="1"/>
  <c r="F27" i="1"/>
  <c r="F24" i="7" s="1"/>
  <c r="F28" i="1"/>
  <c r="F25" i="7" s="1"/>
  <c r="F29" i="1"/>
  <c r="F26" i="7" s="1"/>
  <c r="F30" i="1"/>
  <c r="F27" i="7" s="1"/>
  <c r="F33" i="1"/>
  <c r="F30" i="7" s="1"/>
  <c r="F35" i="1"/>
  <c r="F32" i="7" s="1"/>
  <c r="F36" i="1"/>
  <c r="F33" i="7" s="1"/>
  <c r="F37" i="1"/>
  <c r="F34" i="7" s="1"/>
  <c r="F38" i="1"/>
  <c r="F35" i="7" s="1"/>
  <c r="F39" i="1"/>
  <c r="F36" i="7" s="1"/>
  <c r="F42" i="1"/>
  <c r="F39" i="7" s="1"/>
  <c r="F44" i="1"/>
  <c r="F41" i="7" s="1"/>
  <c r="F45" i="1"/>
  <c r="F42" i="7" s="1"/>
  <c r="F46" i="1"/>
  <c r="F43" i="7" s="1"/>
  <c r="F47" i="1"/>
  <c r="F44" i="7" s="1"/>
  <c r="F48" i="1"/>
  <c r="F45" i="7" s="1"/>
  <c r="F50" i="1"/>
  <c r="F47" i="7" s="1"/>
  <c r="F52" i="1"/>
  <c r="F49" i="7" s="1"/>
  <c r="F53" i="1"/>
  <c r="F50" i="7" s="1"/>
  <c r="F54" i="1"/>
  <c r="F51" i="7" s="1"/>
  <c r="F55" i="1"/>
  <c r="F52" i="7" s="1"/>
  <c r="F56" i="1"/>
  <c r="F53" i="7" s="1"/>
  <c r="F57" i="1"/>
  <c r="F54" i="7" s="1"/>
  <c r="F59" i="1"/>
  <c r="F56" i="7" s="1"/>
  <c r="F61" i="1"/>
  <c r="F58" i="7" s="1"/>
  <c r="F62" i="1"/>
  <c r="F59" i="7" s="1"/>
  <c r="F63" i="1"/>
  <c r="F60" i="7" s="1"/>
  <c r="F64" i="1"/>
  <c r="F61" i="7" s="1"/>
  <c r="F65" i="1"/>
  <c r="F62" i="7" s="1"/>
  <c r="F66" i="1"/>
  <c r="F63" i="7" s="1"/>
  <c r="F68" i="1"/>
  <c r="F65" i="7" s="1"/>
  <c r="F70" i="1"/>
  <c r="F67" i="7" s="1"/>
  <c r="F71" i="1"/>
  <c r="F68" i="7" s="1"/>
  <c r="F72" i="1"/>
  <c r="F69" i="7" s="1"/>
  <c r="F73" i="1"/>
  <c r="F70" i="7" s="1"/>
  <c r="O11" i="1" l="1"/>
  <c r="G11" i="1" s="1"/>
  <c r="O12" i="1"/>
  <c r="G12" i="1" s="1"/>
  <c r="O13" i="1"/>
  <c r="G13" i="1" s="1"/>
  <c r="O14" i="1"/>
  <c r="G14" i="1" s="1"/>
  <c r="O15" i="1"/>
  <c r="G15" i="1" s="1"/>
  <c r="O16" i="1"/>
  <c r="G16" i="1" s="1"/>
  <c r="O17" i="1"/>
  <c r="G17" i="1" s="1"/>
  <c r="O18" i="1"/>
  <c r="G18" i="1" s="1"/>
  <c r="O19" i="1"/>
  <c r="G19" i="1" s="1"/>
  <c r="O20" i="1"/>
  <c r="G20" i="1" s="1"/>
  <c r="O21" i="1"/>
  <c r="G21" i="1" s="1"/>
  <c r="O22" i="1"/>
  <c r="G22" i="1" s="1"/>
  <c r="O23" i="1"/>
  <c r="G23" i="1" s="1"/>
  <c r="O24" i="1"/>
  <c r="G24" i="1" s="1"/>
  <c r="O25" i="1"/>
  <c r="G25" i="1" s="1"/>
  <c r="O26" i="1"/>
  <c r="G26" i="1" s="1"/>
  <c r="O27" i="1"/>
  <c r="G27" i="1" s="1"/>
  <c r="O28" i="1"/>
  <c r="G28" i="1" s="1"/>
  <c r="O29" i="1"/>
  <c r="G29" i="1" s="1"/>
  <c r="O30" i="1"/>
  <c r="G30" i="1" s="1"/>
  <c r="O31" i="1"/>
  <c r="G31" i="1" s="1"/>
  <c r="O32" i="1"/>
  <c r="G32" i="1" s="1"/>
  <c r="O33" i="1"/>
  <c r="G33" i="1" s="1"/>
  <c r="O34" i="1"/>
  <c r="G34" i="1" s="1"/>
  <c r="O35" i="1"/>
  <c r="G35" i="1" s="1"/>
  <c r="O36" i="1"/>
  <c r="G36" i="1" s="1"/>
  <c r="O37" i="1"/>
  <c r="G37" i="1" s="1"/>
  <c r="O38" i="1"/>
  <c r="G38" i="1" s="1"/>
  <c r="O39" i="1"/>
  <c r="G39" i="1" s="1"/>
  <c r="O40" i="1"/>
  <c r="G40" i="1" s="1"/>
  <c r="O41" i="1"/>
  <c r="G41" i="1" s="1"/>
  <c r="O42" i="1"/>
  <c r="G42" i="1" s="1"/>
  <c r="O43" i="1"/>
  <c r="G43" i="1" s="1"/>
  <c r="O44" i="1"/>
  <c r="G44" i="1" s="1"/>
  <c r="O45" i="1"/>
  <c r="G45" i="1" s="1"/>
  <c r="O46" i="1"/>
  <c r="G46" i="1" s="1"/>
  <c r="O47" i="1"/>
  <c r="G47" i="1" s="1"/>
  <c r="O48" i="1"/>
  <c r="G48" i="1" s="1"/>
  <c r="O49" i="1"/>
  <c r="G49" i="1" s="1"/>
  <c r="O50" i="1"/>
  <c r="G50" i="1" s="1"/>
  <c r="O51" i="1"/>
  <c r="G51" i="1" s="1"/>
  <c r="O52" i="1"/>
  <c r="G52" i="1" s="1"/>
  <c r="O53" i="1"/>
  <c r="G53" i="1" s="1"/>
  <c r="O54" i="1"/>
  <c r="G54" i="1" s="1"/>
  <c r="O55" i="1"/>
  <c r="G55" i="1" s="1"/>
  <c r="O56" i="1"/>
  <c r="G56" i="1" s="1"/>
  <c r="O57" i="1"/>
  <c r="G57" i="1" s="1"/>
  <c r="O58" i="1"/>
  <c r="G58" i="1" s="1"/>
  <c r="O59" i="1"/>
  <c r="G59" i="1" s="1"/>
  <c r="O60" i="1"/>
  <c r="G60" i="1" s="1"/>
  <c r="O61" i="1"/>
  <c r="G61" i="1" s="1"/>
  <c r="O62" i="1"/>
  <c r="G62" i="1" s="1"/>
  <c r="O63" i="1"/>
  <c r="G63" i="1" s="1"/>
  <c r="O64" i="1"/>
  <c r="G64" i="1" s="1"/>
  <c r="O65" i="1"/>
  <c r="G65" i="1" s="1"/>
  <c r="O66" i="1"/>
  <c r="G66" i="1" s="1"/>
  <c r="O67" i="1"/>
  <c r="G67" i="1" s="1"/>
  <c r="O68" i="1"/>
  <c r="G68" i="1" s="1"/>
  <c r="O69" i="1"/>
  <c r="G69" i="1" s="1"/>
  <c r="O70" i="1"/>
  <c r="G70" i="1" s="1"/>
  <c r="O71" i="1"/>
  <c r="G71" i="1" s="1"/>
  <c r="O72" i="1"/>
  <c r="G72" i="1" s="1"/>
  <c r="O73" i="1"/>
  <c r="G73" i="1" s="1"/>
  <c r="O74" i="1"/>
  <c r="G74" i="1" s="1"/>
  <c r="O75" i="1"/>
  <c r="G75" i="1" s="1"/>
  <c r="O76" i="1"/>
  <c r="G76" i="1" s="1"/>
  <c r="O77" i="1"/>
  <c r="G77" i="1" s="1"/>
  <c r="O78" i="1"/>
  <c r="G78" i="1" s="1"/>
  <c r="O79" i="1"/>
  <c r="G79" i="1" s="1"/>
  <c r="O80" i="1"/>
  <c r="G80" i="1" s="1"/>
  <c r="O81" i="1"/>
  <c r="G81" i="1" s="1"/>
  <c r="O82" i="1"/>
  <c r="G82" i="1" s="1"/>
  <c r="O83" i="1"/>
  <c r="G83" i="1" s="1"/>
  <c r="O84" i="1"/>
  <c r="G84" i="1" s="1"/>
  <c r="O85" i="1"/>
  <c r="G85" i="1" s="1"/>
  <c r="O86" i="1"/>
  <c r="G86" i="1" s="1"/>
  <c r="O87" i="1"/>
  <c r="G87" i="1" s="1"/>
  <c r="O88" i="1"/>
  <c r="G88" i="1" s="1"/>
  <c r="O89" i="1"/>
  <c r="G89" i="1" s="1"/>
  <c r="O90" i="1"/>
  <c r="G90" i="1" s="1"/>
  <c r="O91" i="1"/>
  <c r="G91" i="1" s="1"/>
  <c r="O92" i="1"/>
  <c r="G92" i="1" s="1"/>
  <c r="O93" i="1"/>
  <c r="G93" i="1" s="1"/>
  <c r="O94" i="1"/>
  <c r="G94" i="1" s="1"/>
  <c r="O95" i="1"/>
  <c r="G95" i="1" s="1"/>
  <c r="O96" i="1"/>
  <c r="G96" i="1" s="1"/>
  <c r="O97" i="1"/>
  <c r="G97" i="1" s="1"/>
  <c r="O98" i="1"/>
  <c r="G98" i="1" s="1"/>
  <c r="O99" i="1"/>
  <c r="G99" i="1" s="1"/>
  <c r="O100" i="1"/>
  <c r="G100" i="1" s="1"/>
  <c r="O101" i="1"/>
  <c r="G101" i="1" s="1"/>
  <c r="O102" i="1"/>
  <c r="G102" i="1" s="1"/>
  <c r="O103" i="1"/>
  <c r="G103" i="1" s="1"/>
  <c r="O104" i="1"/>
  <c r="G104" i="1" s="1"/>
  <c r="O105" i="1"/>
  <c r="G105" i="1" s="1"/>
  <c r="O106" i="1"/>
  <c r="G106" i="1" s="1"/>
  <c r="O107" i="1"/>
  <c r="G107" i="1" s="1"/>
  <c r="O108" i="1"/>
  <c r="G108" i="1" s="1"/>
  <c r="O109" i="1"/>
  <c r="G109" i="1" s="1"/>
  <c r="O110" i="1"/>
  <c r="G110" i="1" s="1"/>
  <c r="O111" i="1"/>
  <c r="G111" i="1" s="1"/>
  <c r="O112" i="1"/>
  <c r="G112" i="1" s="1"/>
  <c r="O113" i="1"/>
  <c r="G113" i="1" s="1"/>
  <c r="O114" i="1"/>
  <c r="G114" i="1" s="1"/>
  <c r="O115" i="1"/>
  <c r="G115" i="1" s="1"/>
  <c r="O116" i="1"/>
  <c r="G116" i="1" s="1"/>
  <c r="O117" i="1"/>
  <c r="G117" i="1" s="1"/>
  <c r="O118" i="1"/>
  <c r="G118" i="1" s="1"/>
  <c r="O119" i="1"/>
  <c r="G119" i="1" s="1"/>
  <c r="O120" i="1"/>
  <c r="G120" i="1" s="1"/>
  <c r="O121" i="1"/>
  <c r="G121" i="1" s="1"/>
  <c r="O122" i="1"/>
  <c r="G122" i="1" s="1"/>
  <c r="O123" i="1"/>
  <c r="G123" i="1" s="1"/>
  <c r="O124" i="1"/>
  <c r="G124" i="1" s="1"/>
  <c r="O125" i="1"/>
  <c r="G125" i="1" s="1"/>
  <c r="O126" i="1"/>
  <c r="G126" i="1" s="1"/>
  <c r="O127" i="1"/>
  <c r="G127" i="1" s="1"/>
  <c r="O128" i="1"/>
  <c r="G128" i="1" s="1"/>
  <c r="O129" i="1"/>
  <c r="G129" i="1" s="1"/>
  <c r="O130" i="1"/>
  <c r="G130" i="1" s="1"/>
  <c r="O131" i="1"/>
  <c r="G131" i="1" s="1"/>
  <c r="O132" i="1"/>
  <c r="G132" i="1" s="1"/>
  <c r="O133" i="1"/>
  <c r="G133" i="1" s="1"/>
  <c r="O134" i="1"/>
  <c r="G134" i="1" s="1"/>
  <c r="O135" i="1"/>
  <c r="G135" i="1" s="1"/>
  <c r="O136" i="1"/>
  <c r="G136" i="1" s="1"/>
  <c r="O137" i="1"/>
  <c r="G137" i="1" s="1"/>
  <c r="O138" i="1"/>
  <c r="G138" i="1" s="1"/>
  <c r="O139" i="1"/>
  <c r="G139" i="1" s="1"/>
  <c r="O140" i="1"/>
  <c r="G140" i="1" s="1"/>
  <c r="O141" i="1"/>
  <c r="G141" i="1" s="1"/>
  <c r="O142" i="1"/>
  <c r="G142" i="1" s="1"/>
  <c r="O143" i="1"/>
  <c r="G143" i="1" s="1"/>
  <c r="O144" i="1"/>
  <c r="G144" i="1" s="1"/>
  <c r="O145" i="1"/>
  <c r="G145" i="1" s="1"/>
  <c r="O146" i="1"/>
  <c r="G146" i="1" s="1"/>
  <c r="O147" i="1"/>
  <c r="G147" i="1" s="1"/>
  <c r="O148" i="1"/>
  <c r="G148" i="1" s="1"/>
  <c r="O149" i="1"/>
  <c r="G149" i="1" s="1"/>
  <c r="O150" i="1"/>
  <c r="G150" i="1" s="1"/>
  <c r="O151" i="1"/>
  <c r="G151" i="1" s="1"/>
  <c r="O152" i="1"/>
  <c r="G152" i="1" s="1"/>
  <c r="O153" i="1"/>
  <c r="G153" i="1" s="1"/>
  <c r="O154" i="1"/>
  <c r="G154" i="1" s="1"/>
  <c r="O155" i="1"/>
  <c r="G155" i="1" s="1"/>
  <c r="O156" i="1"/>
  <c r="G156" i="1" s="1"/>
  <c r="O157" i="1"/>
  <c r="G157" i="1" s="1"/>
  <c r="O158" i="1"/>
  <c r="G158" i="1" s="1"/>
  <c r="O159" i="1"/>
  <c r="G159" i="1" s="1"/>
  <c r="O160" i="1"/>
  <c r="G160" i="1" s="1"/>
  <c r="O161" i="1"/>
  <c r="G161" i="1" s="1"/>
  <c r="O162" i="1"/>
  <c r="G162" i="1" s="1"/>
  <c r="O163" i="1"/>
  <c r="G163" i="1" s="1"/>
  <c r="O164" i="1"/>
  <c r="G164" i="1" s="1"/>
  <c r="O165" i="1"/>
  <c r="G165" i="1" s="1"/>
  <c r="O166" i="1"/>
  <c r="G166" i="1" s="1"/>
  <c r="O167" i="1"/>
  <c r="G167" i="1" s="1"/>
  <c r="O168" i="1"/>
  <c r="G168" i="1" s="1"/>
  <c r="O169" i="1"/>
  <c r="G169" i="1" s="1"/>
  <c r="O170" i="1"/>
  <c r="G170" i="1" s="1"/>
  <c r="O171" i="1"/>
  <c r="G171" i="1" s="1"/>
  <c r="O172" i="1"/>
  <c r="G172" i="1" s="1"/>
  <c r="O173" i="1"/>
  <c r="G173" i="1" s="1"/>
  <c r="O174" i="1"/>
  <c r="G174" i="1" s="1"/>
  <c r="O175" i="1"/>
  <c r="G175" i="1" s="1"/>
  <c r="O176" i="1"/>
  <c r="G176" i="1" s="1"/>
  <c r="O177" i="1"/>
  <c r="G177" i="1" s="1"/>
  <c r="O178" i="1"/>
  <c r="G178" i="1" s="1"/>
  <c r="O179" i="1"/>
  <c r="G179" i="1" s="1"/>
  <c r="O180" i="1"/>
  <c r="G180" i="1" s="1"/>
  <c r="O181" i="1"/>
  <c r="G181" i="1" s="1"/>
  <c r="O182" i="1"/>
  <c r="G182" i="1" s="1"/>
  <c r="O183" i="1"/>
  <c r="G183" i="1" s="1"/>
  <c r="O184" i="1"/>
  <c r="G184" i="1" s="1"/>
  <c r="O185" i="1"/>
  <c r="G185" i="1" s="1"/>
  <c r="O186" i="1"/>
  <c r="G186" i="1" s="1"/>
  <c r="O187" i="1"/>
  <c r="G187" i="1" s="1"/>
  <c r="O188" i="1"/>
  <c r="G188" i="1" s="1"/>
  <c r="O189" i="1"/>
  <c r="G189" i="1" s="1"/>
  <c r="O190" i="1"/>
  <c r="G190" i="1" s="1"/>
  <c r="O191" i="1"/>
  <c r="G191" i="1" s="1"/>
  <c r="O192" i="1"/>
  <c r="G192" i="1" s="1"/>
  <c r="O193" i="1"/>
  <c r="G193" i="1" s="1"/>
  <c r="O194" i="1"/>
  <c r="G194" i="1" s="1"/>
  <c r="O195" i="1"/>
  <c r="G195" i="1" s="1"/>
  <c r="O196" i="1"/>
  <c r="G196" i="1" s="1"/>
  <c r="O197" i="1"/>
  <c r="G197" i="1" s="1"/>
  <c r="O198" i="1"/>
  <c r="G198" i="1" s="1"/>
  <c r="O199" i="1"/>
  <c r="G199" i="1" s="1"/>
  <c r="O200" i="1"/>
  <c r="G200" i="1" s="1"/>
  <c r="O201" i="1"/>
  <c r="G201" i="1" s="1"/>
  <c r="O202" i="1"/>
  <c r="G202" i="1" s="1"/>
  <c r="O203" i="1"/>
  <c r="G203" i="1" s="1"/>
  <c r="O204" i="1"/>
  <c r="G204" i="1" s="1"/>
  <c r="O205" i="1"/>
  <c r="G205" i="1" s="1"/>
  <c r="O206" i="1"/>
  <c r="G206" i="1" s="1"/>
  <c r="O207" i="1"/>
  <c r="G207" i="1" s="1"/>
  <c r="O208" i="1"/>
  <c r="G208" i="1" s="1"/>
  <c r="O209" i="1"/>
  <c r="G209" i="1" s="1"/>
  <c r="O210" i="1"/>
  <c r="G210" i="1" s="1"/>
  <c r="O211" i="1"/>
  <c r="G211" i="1" s="1"/>
  <c r="O212" i="1"/>
  <c r="G212" i="1" s="1"/>
  <c r="O213" i="1"/>
  <c r="G213" i="1" s="1"/>
  <c r="O214" i="1"/>
  <c r="G214" i="1" s="1"/>
  <c r="O215" i="1"/>
  <c r="G215" i="1" s="1"/>
  <c r="O216" i="1"/>
  <c r="G216" i="1" s="1"/>
  <c r="O217" i="1"/>
  <c r="G217" i="1" s="1"/>
  <c r="O218" i="1"/>
  <c r="G218" i="1" s="1"/>
  <c r="O219" i="1"/>
  <c r="G219" i="1" s="1"/>
  <c r="O220" i="1"/>
  <c r="G220" i="1" s="1"/>
  <c r="O221" i="1"/>
  <c r="G221" i="1" s="1"/>
  <c r="O222" i="1"/>
  <c r="G222" i="1" s="1"/>
  <c r="O223" i="1"/>
  <c r="G223" i="1" s="1"/>
  <c r="O224" i="1"/>
  <c r="G224" i="1" s="1"/>
  <c r="O225" i="1"/>
  <c r="G225" i="1" s="1"/>
  <c r="O226" i="1"/>
  <c r="G226" i="1" s="1"/>
  <c r="O227" i="1"/>
  <c r="G227" i="1" s="1"/>
  <c r="O228" i="1"/>
  <c r="G228" i="1" s="1"/>
  <c r="O229" i="1"/>
  <c r="G229" i="1" s="1"/>
  <c r="O230" i="1"/>
  <c r="G230" i="1" s="1"/>
  <c r="O231" i="1"/>
  <c r="G231" i="1" s="1"/>
  <c r="O232" i="1"/>
  <c r="G232" i="1" s="1"/>
  <c r="O233" i="1"/>
  <c r="G233" i="1" s="1"/>
  <c r="O234" i="1"/>
  <c r="G234" i="1" s="1"/>
  <c r="O235" i="1"/>
  <c r="G235" i="1" s="1"/>
  <c r="O236" i="1"/>
  <c r="G236" i="1" s="1"/>
  <c r="O237" i="1"/>
  <c r="G237" i="1" s="1"/>
  <c r="O238" i="1"/>
  <c r="G238" i="1" s="1"/>
  <c r="O239" i="1"/>
  <c r="G239" i="1" s="1"/>
  <c r="O240" i="1"/>
  <c r="G240" i="1" s="1"/>
  <c r="O241" i="1"/>
  <c r="G241" i="1" s="1"/>
  <c r="O242" i="1"/>
  <c r="G242" i="1" s="1"/>
  <c r="O243" i="1"/>
  <c r="G243" i="1" s="1"/>
  <c r="O244" i="1"/>
  <c r="G244" i="1" s="1"/>
  <c r="O245" i="1"/>
  <c r="G245" i="1" s="1"/>
  <c r="O246" i="1"/>
  <c r="G246" i="1" s="1"/>
  <c r="O247" i="1"/>
  <c r="G247" i="1" s="1"/>
  <c r="O248" i="1"/>
  <c r="G248" i="1" s="1"/>
  <c r="O249" i="1"/>
  <c r="G249" i="1" s="1"/>
  <c r="O250" i="1"/>
  <c r="G250" i="1" s="1"/>
  <c r="O251" i="1"/>
  <c r="G251" i="1" s="1"/>
  <c r="O252" i="1"/>
  <c r="G252" i="1" s="1"/>
  <c r="O253" i="1"/>
  <c r="G253" i="1" s="1"/>
  <c r="O254" i="1"/>
  <c r="G254" i="1" s="1"/>
  <c r="O255" i="1"/>
  <c r="G255" i="1" s="1"/>
  <c r="O256" i="1"/>
  <c r="G256" i="1" s="1"/>
  <c r="O257" i="1"/>
  <c r="G257" i="1" s="1"/>
  <c r="O258" i="1"/>
  <c r="G258" i="1" s="1"/>
  <c r="O259" i="1"/>
  <c r="G259" i="1" s="1"/>
  <c r="O260" i="1"/>
  <c r="G260" i="1" s="1"/>
  <c r="O261" i="1"/>
  <c r="G261" i="1" s="1"/>
  <c r="O262" i="1"/>
  <c r="G262" i="1" s="1"/>
  <c r="O263" i="1"/>
  <c r="G263" i="1" s="1"/>
  <c r="O264" i="1"/>
  <c r="G264" i="1" s="1"/>
  <c r="O265" i="1"/>
  <c r="G265" i="1" s="1"/>
  <c r="O266" i="1"/>
  <c r="G266" i="1" s="1"/>
  <c r="O267" i="1"/>
  <c r="G267" i="1" s="1"/>
  <c r="O268" i="1"/>
  <c r="G268" i="1" s="1"/>
  <c r="O269" i="1"/>
  <c r="G269" i="1" s="1"/>
  <c r="O270" i="1"/>
  <c r="G270" i="1" s="1"/>
  <c r="O271" i="1"/>
  <c r="G271" i="1" s="1"/>
  <c r="O272" i="1"/>
  <c r="G272" i="1" s="1"/>
  <c r="O273" i="1"/>
  <c r="G273" i="1" s="1"/>
  <c r="O274" i="1"/>
  <c r="G274" i="1" s="1"/>
  <c r="O275" i="1"/>
  <c r="G275" i="1" s="1"/>
  <c r="O276" i="1"/>
  <c r="G276" i="1" s="1"/>
  <c r="O277" i="1"/>
  <c r="G277" i="1" s="1"/>
  <c r="O278" i="1"/>
  <c r="G278" i="1" s="1"/>
  <c r="O279" i="1"/>
  <c r="G279" i="1" s="1"/>
  <c r="O280" i="1"/>
  <c r="G280" i="1" s="1"/>
  <c r="O281" i="1"/>
  <c r="G281" i="1" s="1"/>
  <c r="O282" i="1"/>
  <c r="G282" i="1" s="1"/>
  <c r="O283" i="1"/>
  <c r="G283" i="1" s="1"/>
  <c r="O284" i="1"/>
  <c r="G284" i="1" s="1"/>
  <c r="O285" i="1"/>
  <c r="G285" i="1" s="1"/>
  <c r="O286" i="1"/>
  <c r="G286" i="1" s="1"/>
  <c r="O287" i="1"/>
  <c r="G287" i="1" s="1"/>
  <c r="O288" i="1"/>
  <c r="G288" i="1" s="1"/>
  <c r="O289" i="1"/>
  <c r="G289" i="1" s="1"/>
  <c r="O290" i="1"/>
  <c r="G290" i="1" s="1"/>
  <c r="O291" i="1"/>
  <c r="G291" i="1" s="1"/>
  <c r="O292" i="1"/>
  <c r="G292" i="1" s="1"/>
  <c r="O293" i="1"/>
  <c r="G293" i="1" s="1"/>
  <c r="O294" i="1"/>
  <c r="G294" i="1" s="1"/>
  <c r="O295" i="1"/>
  <c r="G295" i="1" s="1"/>
  <c r="O296" i="1"/>
  <c r="G296" i="1" s="1"/>
  <c r="O297" i="1"/>
  <c r="G297" i="1" s="1"/>
  <c r="O298" i="1"/>
  <c r="G298" i="1" s="1"/>
  <c r="O299" i="1"/>
  <c r="G299" i="1" s="1"/>
  <c r="O300" i="1"/>
  <c r="G300" i="1" s="1"/>
  <c r="O301" i="1"/>
  <c r="G301" i="1" s="1"/>
  <c r="O302" i="1"/>
  <c r="G302" i="1" s="1"/>
  <c r="O303" i="1"/>
  <c r="G303" i="1" s="1"/>
  <c r="O304" i="1"/>
  <c r="G304" i="1" s="1"/>
  <c r="O305" i="1"/>
  <c r="G305" i="1" s="1"/>
  <c r="O306" i="1"/>
  <c r="G306" i="1" s="1"/>
  <c r="O307" i="1"/>
  <c r="G307" i="1" s="1"/>
  <c r="O308" i="1"/>
  <c r="G308" i="1" s="1"/>
  <c r="O309" i="1"/>
  <c r="G309" i="1" s="1"/>
  <c r="O310" i="1"/>
  <c r="G310" i="1" s="1"/>
  <c r="O311" i="1"/>
  <c r="G311" i="1" s="1"/>
  <c r="O312" i="1"/>
  <c r="G312" i="1" s="1"/>
  <c r="O313" i="1"/>
  <c r="G313" i="1" s="1"/>
  <c r="O314" i="1"/>
  <c r="G314" i="1" s="1"/>
  <c r="O315" i="1"/>
  <c r="G315" i="1" s="1"/>
  <c r="O316" i="1"/>
  <c r="G316" i="1" s="1"/>
  <c r="O317" i="1"/>
  <c r="G317" i="1" s="1"/>
  <c r="O318" i="1"/>
  <c r="G318" i="1" s="1"/>
  <c r="O319" i="1"/>
  <c r="G319" i="1" s="1"/>
  <c r="O320" i="1"/>
  <c r="G320" i="1" s="1"/>
  <c r="O321" i="1"/>
  <c r="G321" i="1" s="1"/>
  <c r="O322" i="1"/>
  <c r="G322" i="1" s="1"/>
  <c r="O323" i="1"/>
  <c r="G323" i="1" s="1"/>
  <c r="O324" i="1"/>
  <c r="G324" i="1" s="1"/>
  <c r="O325" i="1"/>
  <c r="G325" i="1" s="1"/>
  <c r="O326" i="1"/>
  <c r="G326" i="1" s="1"/>
  <c r="O327" i="1"/>
  <c r="G327" i="1" s="1"/>
  <c r="O328" i="1"/>
  <c r="G328" i="1" s="1"/>
  <c r="O329" i="1"/>
  <c r="G329" i="1" s="1"/>
  <c r="O330" i="1"/>
  <c r="G330" i="1" s="1"/>
  <c r="O331" i="1"/>
  <c r="G331" i="1" s="1"/>
  <c r="O332" i="1"/>
  <c r="G332" i="1" s="1"/>
  <c r="O333" i="1"/>
  <c r="G333" i="1" s="1"/>
  <c r="O334" i="1"/>
  <c r="G334" i="1" s="1"/>
  <c r="O335" i="1"/>
  <c r="G335" i="1" s="1"/>
  <c r="O336" i="1"/>
  <c r="G336" i="1" s="1"/>
  <c r="O337" i="1"/>
  <c r="G337" i="1" s="1"/>
  <c r="O338" i="1"/>
  <c r="G338" i="1" s="1"/>
  <c r="O339" i="1"/>
  <c r="G339" i="1" s="1"/>
  <c r="O340" i="1"/>
  <c r="G340" i="1" s="1"/>
  <c r="O341" i="1"/>
  <c r="G341" i="1" s="1"/>
  <c r="O342" i="1"/>
  <c r="G342" i="1" s="1"/>
  <c r="O343" i="1"/>
  <c r="G343" i="1" s="1"/>
  <c r="O344" i="1"/>
  <c r="G344" i="1" s="1"/>
  <c r="O345" i="1"/>
  <c r="G345" i="1" s="1"/>
  <c r="O346" i="1"/>
  <c r="G346" i="1" s="1"/>
  <c r="O347" i="1"/>
  <c r="G347" i="1" s="1"/>
  <c r="O348" i="1"/>
  <c r="G348" i="1" s="1"/>
  <c r="O349" i="1"/>
  <c r="G349" i="1" s="1"/>
  <c r="O350" i="1"/>
  <c r="G350" i="1" s="1"/>
  <c r="O351" i="1"/>
  <c r="G351" i="1" s="1"/>
  <c r="O352" i="1"/>
  <c r="G352" i="1" s="1"/>
  <c r="O353" i="1"/>
  <c r="G353" i="1" s="1"/>
  <c r="O354" i="1"/>
  <c r="G354" i="1" s="1"/>
  <c r="O355" i="1"/>
  <c r="G355" i="1" s="1"/>
  <c r="O356" i="1"/>
  <c r="G356" i="1" s="1"/>
  <c r="O357" i="1"/>
  <c r="G357" i="1" s="1"/>
  <c r="O358" i="1"/>
  <c r="G358" i="1" s="1"/>
  <c r="O359" i="1"/>
  <c r="G359" i="1" s="1"/>
  <c r="O360" i="1"/>
  <c r="G360" i="1" s="1"/>
  <c r="O361" i="1"/>
  <c r="G361" i="1" s="1"/>
  <c r="O362" i="1"/>
  <c r="G362" i="1" s="1"/>
  <c r="O363" i="1"/>
  <c r="G363" i="1" s="1"/>
  <c r="O364" i="1"/>
  <c r="G364" i="1" s="1"/>
  <c r="O365" i="1"/>
  <c r="G365" i="1" s="1"/>
  <c r="O366" i="1"/>
  <c r="G366" i="1" s="1"/>
  <c r="O367" i="1"/>
  <c r="G367" i="1" s="1"/>
  <c r="O368" i="1"/>
  <c r="G368" i="1" s="1"/>
  <c r="O369" i="1"/>
  <c r="G369" i="1" s="1"/>
  <c r="O370" i="1"/>
  <c r="G370" i="1" s="1"/>
  <c r="O371" i="1"/>
  <c r="G371" i="1" s="1"/>
  <c r="O372" i="1"/>
  <c r="G372" i="1" s="1"/>
  <c r="O373" i="1"/>
  <c r="G373" i="1" s="1"/>
  <c r="O374" i="1"/>
  <c r="G374" i="1" s="1"/>
  <c r="O375" i="1"/>
  <c r="G375" i="1" s="1"/>
  <c r="O376" i="1"/>
  <c r="G376" i="1" s="1"/>
  <c r="O377" i="1"/>
  <c r="G377" i="1" s="1"/>
  <c r="O378" i="1"/>
  <c r="G378" i="1" s="1"/>
  <c r="O379" i="1"/>
  <c r="G379" i="1" s="1"/>
  <c r="O380" i="1"/>
  <c r="G380" i="1" s="1"/>
  <c r="O381" i="1"/>
  <c r="G381" i="1" s="1"/>
  <c r="O382" i="1"/>
  <c r="G382" i="1" s="1"/>
  <c r="O383" i="1"/>
  <c r="G383" i="1" s="1"/>
  <c r="O384" i="1"/>
  <c r="G384" i="1" s="1"/>
  <c r="O385" i="1"/>
  <c r="G385" i="1" s="1"/>
  <c r="O386" i="1"/>
  <c r="G386" i="1" s="1"/>
  <c r="O387" i="1"/>
  <c r="G387" i="1" s="1"/>
  <c r="O388" i="1"/>
  <c r="G388" i="1" s="1"/>
  <c r="O389" i="1"/>
  <c r="G389" i="1" s="1"/>
  <c r="O390" i="1"/>
  <c r="G390" i="1" s="1"/>
  <c r="O391" i="1"/>
  <c r="G391" i="1" s="1"/>
  <c r="O392" i="1"/>
  <c r="G392" i="1" s="1"/>
  <c r="O393" i="1"/>
  <c r="G393" i="1" s="1"/>
  <c r="O394" i="1"/>
  <c r="G394" i="1" s="1"/>
  <c r="O395" i="1"/>
  <c r="G395" i="1" s="1"/>
  <c r="O396" i="1"/>
  <c r="G396" i="1" s="1"/>
  <c r="O397" i="1"/>
  <c r="G397" i="1" s="1"/>
  <c r="O398" i="1"/>
  <c r="G398" i="1" s="1"/>
  <c r="O399" i="1"/>
  <c r="G399" i="1" s="1"/>
  <c r="O400" i="1"/>
  <c r="G400" i="1" s="1"/>
  <c r="O401" i="1"/>
  <c r="G401" i="1" s="1"/>
  <c r="O402" i="1"/>
  <c r="G402" i="1" s="1"/>
  <c r="O403" i="1"/>
  <c r="G403" i="1" s="1"/>
  <c r="O404" i="1"/>
  <c r="G404" i="1" s="1"/>
  <c r="O405" i="1"/>
  <c r="G405" i="1" s="1"/>
  <c r="O406" i="1"/>
  <c r="G406" i="1" s="1"/>
  <c r="O407" i="1"/>
  <c r="G407" i="1" s="1"/>
  <c r="O408" i="1"/>
  <c r="G408" i="1" s="1"/>
  <c r="O409" i="1"/>
  <c r="G409" i="1" s="1"/>
  <c r="O410" i="1"/>
  <c r="G410" i="1" s="1"/>
  <c r="O411" i="1"/>
  <c r="G411" i="1" s="1"/>
  <c r="O412" i="1"/>
  <c r="G412" i="1" s="1"/>
  <c r="O413" i="1"/>
  <c r="G413" i="1" s="1"/>
  <c r="O414" i="1"/>
  <c r="G414" i="1" s="1"/>
  <c r="O415" i="1"/>
  <c r="G415" i="1" s="1"/>
  <c r="O416" i="1"/>
  <c r="G416" i="1" s="1"/>
  <c r="O417" i="1"/>
  <c r="G417" i="1" s="1"/>
  <c r="O418" i="1"/>
  <c r="G418" i="1" s="1"/>
  <c r="O419" i="1"/>
  <c r="G419" i="1" s="1"/>
  <c r="O420" i="1"/>
  <c r="G420" i="1" s="1"/>
  <c r="O421" i="1"/>
  <c r="G421" i="1" s="1"/>
  <c r="O422" i="1"/>
  <c r="G422" i="1" s="1"/>
  <c r="O423" i="1"/>
  <c r="G423" i="1" s="1"/>
  <c r="O424" i="1"/>
  <c r="G424" i="1" s="1"/>
  <c r="O425" i="1"/>
  <c r="G425" i="1" s="1"/>
  <c r="O426" i="1"/>
  <c r="G426" i="1" s="1"/>
  <c r="O427" i="1"/>
  <c r="G427" i="1" s="1"/>
  <c r="O428" i="1"/>
  <c r="G428" i="1" s="1"/>
  <c r="O429" i="1"/>
  <c r="G429" i="1" s="1"/>
  <c r="O430" i="1"/>
  <c r="G430" i="1" s="1"/>
  <c r="O431" i="1"/>
  <c r="G431" i="1" s="1"/>
  <c r="O432" i="1"/>
  <c r="G432" i="1" s="1"/>
  <c r="O433" i="1"/>
  <c r="G433" i="1" s="1"/>
  <c r="O434" i="1"/>
  <c r="G434" i="1" s="1"/>
  <c r="O435" i="1"/>
  <c r="G435" i="1" s="1"/>
  <c r="O436" i="1"/>
  <c r="G436" i="1" s="1"/>
  <c r="O437" i="1"/>
  <c r="G437" i="1" s="1"/>
  <c r="O438" i="1"/>
  <c r="G438" i="1" s="1"/>
  <c r="O439" i="1"/>
  <c r="G439" i="1" s="1"/>
  <c r="O440" i="1"/>
  <c r="G440" i="1" s="1"/>
  <c r="O441" i="1"/>
  <c r="G441" i="1" s="1"/>
  <c r="O442" i="1"/>
  <c r="G442" i="1" s="1"/>
  <c r="O443" i="1"/>
  <c r="G443" i="1" s="1"/>
  <c r="O444" i="1"/>
  <c r="G444" i="1" s="1"/>
  <c r="O445" i="1"/>
  <c r="G445" i="1" s="1"/>
  <c r="O446" i="1"/>
  <c r="G446" i="1" s="1"/>
  <c r="O447" i="1"/>
  <c r="G447" i="1" s="1"/>
  <c r="O448" i="1"/>
  <c r="G448" i="1" s="1"/>
  <c r="O449" i="1"/>
  <c r="G449" i="1" s="1"/>
  <c r="O450" i="1"/>
  <c r="G450" i="1" s="1"/>
  <c r="O451" i="1"/>
  <c r="G451" i="1" s="1"/>
  <c r="O452" i="1"/>
  <c r="G452" i="1" s="1"/>
  <c r="O453" i="1"/>
  <c r="G453" i="1" s="1"/>
  <c r="O454" i="1"/>
  <c r="G454" i="1" s="1"/>
  <c r="O455" i="1"/>
  <c r="G455" i="1" s="1"/>
  <c r="O456" i="1"/>
  <c r="G456" i="1" s="1"/>
  <c r="O457" i="1"/>
  <c r="G457" i="1" s="1"/>
  <c r="O458" i="1"/>
  <c r="G458" i="1" s="1"/>
  <c r="O459" i="1"/>
  <c r="G459" i="1" s="1"/>
  <c r="O460" i="1"/>
  <c r="G460" i="1" s="1"/>
  <c r="O461" i="1"/>
  <c r="G461" i="1" s="1"/>
  <c r="O462" i="1"/>
  <c r="G462" i="1" s="1"/>
  <c r="O463" i="1"/>
  <c r="G463" i="1" s="1"/>
  <c r="O464" i="1"/>
  <c r="G464" i="1" s="1"/>
  <c r="O465" i="1"/>
  <c r="G465" i="1" s="1"/>
  <c r="O466" i="1"/>
  <c r="G466" i="1" s="1"/>
  <c r="O467" i="1"/>
  <c r="G467" i="1" s="1"/>
  <c r="O468" i="1"/>
  <c r="G468" i="1" s="1"/>
  <c r="O469" i="1"/>
  <c r="G469" i="1" s="1"/>
  <c r="O470" i="1"/>
  <c r="G470" i="1" s="1"/>
  <c r="O471" i="1"/>
  <c r="G471" i="1" s="1"/>
  <c r="O472" i="1"/>
  <c r="G472" i="1" s="1"/>
  <c r="O473" i="1"/>
  <c r="G473" i="1" s="1"/>
  <c r="O474" i="1"/>
  <c r="G474" i="1" s="1"/>
  <c r="O475" i="1"/>
  <c r="G475" i="1" s="1"/>
  <c r="O476" i="1"/>
  <c r="G476" i="1" s="1"/>
  <c r="O477" i="1"/>
  <c r="G477" i="1" s="1"/>
  <c r="O478" i="1"/>
  <c r="G478" i="1" s="1"/>
  <c r="O479" i="1"/>
  <c r="G479" i="1" s="1"/>
  <c r="O480" i="1"/>
  <c r="G480" i="1" s="1"/>
  <c r="O481" i="1"/>
  <c r="G481" i="1" s="1"/>
  <c r="O482" i="1"/>
  <c r="G482" i="1" s="1"/>
  <c r="O483" i="1"/>
  <c r="G483" i="1" s="1"/>
  <c r="O484" i="1"/>
  <c r="G484" i="1" s="1"/>
  <c r="O485" i="1"/>
  <c r="G485" i="1" s="1"/>
  <c r="O486" i="1"/>
  <c r="G486" i="1" s="1"/>
  <c r="O487" i="1"/>
  <c r="G487" i="1" s="1"/>
  <c r="O488" i="1"/>
  <c r="G488" i="1" s="1"/>
  <c r="O489" i="1"/>
  <c r="G489" i="1" s="1"/>
  <c r="O490" i="1"/>
  <c r="G490" i="1" s="1"/>
  <c r="O491" i="1"/>
  <c r="G491" i="1" s="1"/>
  <c r="O492" i="1"/>
  <c r="G492" i="1" s="1"/>
  <c r="O493" i="1"/>
  <c r="G493" i="1" s="1"/>
  <c r="O494" i="1"/>
  <c r="G494" i="1" s="1"/>
  <c r="O495" i="1"/>
  <c r="G495" i="1" s="1"/>
  <c r="O496" i="1"/>
  <c r="G496" i="1" s="1"/>
  <c r="O497" i="1"/>
  <c r="G497" i="1" s="1"/>
  <c r="O498" i="1"/>
  <c r="G498" i="1" s="1"/>
  <c r="O499" i="1"/>
  <c r="G499" i="1" s="1"/>
  <c r="O500" i="1"/>
  <c r="G500" i="1" s="1"/>
  <c r="O501" i="1"/>
  <c r="G501" i="1" s="1"/>
  <c r="O502" i="1"/>
  <c r="G502" i="1" s="1"/>
  <c r="O503" i="1"/>
  <c r="G503" i="1" s="1"/>
  <c r="O504" i="1"/>
  <c r="G504" i="1" s="1"/>
  <c r="O505" i="1"/>
  <c r="G505" i="1" s="1"/>
  <c r="O506" i="1"/>
  <c r="G506" i="1" s="1"/>
  <c r="O507" i="1"/>
  <c r="G507" i="1" s="1"/>
  <c r="O508" i="1"/>
  <c r="G508" i="1" s="1"/>
  <c r="O509" i="1"/>
  <c r="G509" i="1" s="1"/>
  <c r="O510" i="1"/>
  <c r="G510" i="1" s="1"/>
  <c r="O511" i="1"/>
  <c r="G511" i="1" s="1"/>
  <c r="O512" i="1"/>
  <c r="G512" i="1" s="1"/>
  <c r="O513" i="1"/>
  <c r="G513" i="1" s="1"/>
  <c r="O514" i="1"/>
  <c r="G514" i="1" s="1"/>
  <c r="O515" i="1"/>
  <c r="G515" i="1" s="1"/>
  <c r="O516" i="1"/>
  <c r="G516" i="1" s="1"/>
  <c r="O517" i="1"/>
  <c r="G517" i="1" s="1"/>
  <c r="O518" i="1"/>
  <c r="G518" i="1" s="1"/>
  <c r="O519" i="1"/>
  <c r="G519" i="1" s="1"/>
  <c r="O520" i="1"/>
  <c r="G520" i="1" s="1"/>
  <c r="O521" i="1"/>
  <c r="G521" i="1" s="1"/>
  <c r="O522" i="1"/>
  <c r="G522" i="1" s="1"/>
  <c r="O523" i="1"/>
  <c r="G523" i="1" s="1"/>
  <c r="O524" i="1"/>
  <c r="G524" i="1" s="1"/>
  <c r="O525" i="1"/>
  <c r="G525" i="1" s="1"/>
  <c r="O526" i="1"/>
  <c r="G526" i="1" s="1"/>
  <c r="O527" i="1"/>
  <c r="G527" i="1" s="1"/>
  <c r="O528" i="1"/>
  <c r="G528" i="1" s="1"/>
  <c r="O529" i="1"/>
  <c r="G529" i="1" s="1"/>
  <c r="O530" i="1"/>
  <c r="G530" i="1" s="1"/>
  <c r="O531" i="1"/>
  <c r="G531" i="1" s="1"/>
  <c r="O532" i="1"/>
  <c r="G532" i="1" s="1"/>
  <c r="O533" i="1"/>
  <c r="G533" i="1" s="1"/>
  <c r="O534" i="1"/>
  <c r="G534" i="1" s="1"/>
  <c r="O535" i="1"/>
  <c r="G535" i="1" s="1"/>
  <c r="O536" i="1"/>
  <c r="G536" i="1" s="1"/>
  <c r="O537" i="1"/>
  <c r="G537" i="1" s="1"/>
  <c r="O538" i="1"/>
  <c r="G538" i="1" s="1"/>
  <c r="O539" i="1"/>
  <c r="G539" i="1" s="1"/>
  <c r="O540" i="1"/>
  <c r="G540" i="1" s="1"/>
  <c r="O541" i="1"/>
  <c r="G541" i="1" s="1"/>
  <c r="O542" i="1"/>
  <c r="G542" i="1" s="1"/>
  <c r="O543" i="1"/>
  <c r="G543" i="1" s="1"/>
  <c r="O544" i="1"/>
  <c r="G544" i="1" s="1"/>
  <c r="O545" i="1"/>
  <c r="G545" i="1" s="1"/>
  <c r="O546" i="1"/>
  <c r="G546" i="1" s="1"/>
  <c r="O547" i="1"/>
  <c r="G547" i="1" s="1"/>
  <c r="O548" i="1"/>
  <c r="G548" i="1" s="1"/>
  <c r="O549" i="1"/>
  <c r="G549" i="1" s="1"/>
  <c r="O550" i="1"/>
  <c r="G550" i="1" s="1"/>
  <c r="O551" i="1"/>
  <c r="G551" i="1" s="1"/>
  <c r="O552" i="1"/>
  <c r="G552" i="1" s="1"/>
  <c r="O553" i="1"/>
  <c r="G553" i="1" s="1"/>
  <c r="O554" i="1"/>
  <c r="G554" i="1" s="1"/>
  <c r="O555" i="1"/>
  <c r="G555" i="1" s="1"/>
  <c r="O556" i="1"/>
  <c r="G556" i="1" s="1"/>
  <c r="O557" i="1"/>
  <c r="G557" i="1" s="1"/>
  <c r="O558" i="1"/>
  <c r="G558" i="1" s="1"/>
  <c r="O559" i="1"/>
  <c r="G559" i="1" s="1"/>
  <c r="O560" i="1"/>
  <c r="G560" i="1" s="1"/>
  <c r="O561" i="1"/>
  <c r="G561" i="1" s="1"/>
  <c r="O562" i="1"/>
  <c r="G562" i="1" s="1"/>
  <c r="O563" i="1"/>
  <c r="G563" i="1" s="1"/>
  <c r="O564" i="1"/>
  <c r="G564" i="1" s="1"/>
  <c r="O565" i="1"/>
  <c r="G565" i="1" s="1"/>
  <c r="O566" i="1"/>
  <c r="G566" i="1" s="1"/>
  <c r="O567" i="1"/>
  <c r="G567" i="1" s="1"/>
  <c r="O568" i="1"/>
  <c r="G568" i="1" s="1"/>
  <c r="O569" i="1"/>
  <c r="G569" i="1" s="1"/>
  <c r="O570" i="1"/>
  <c r="G570" i="1" s="1"/>
  <c r="O571" i="1"/>
  <c r="G571" i="1" s="1"/>
  <c r="O572" i="1"/>
  <c r="G572" i="1" s="1"/>
  <c r="O573" i="1"/>
  <c r="G573" i="1" s="1"/>
  <c r="O574" i="1"/>
  <c r="G574" i="1" s="1"/>
  <c r="O575" i="1"/>
  <c r="G575" i="1" s="1"/>
  <c r="O576" i="1"/>
  <c r="G576" i="1" s="1"/>
  <c r="O577" i="1"/>
  <c r="G577" i="1" s="1"/>
  <c r="O578" i="1"/>
  <c r="G578" i="1" s="1"/>
  <c r="O579" i="1"/>
  <c r="G579" i="1" s="1"/>
  <c r="O580" i="1"/>
  <c r="G580" i="1" s="1"/>
  <c r="O581" i="1"/>
  <c r="G581" i="1" s="1"/>
  <c r="O582" i="1"/>
  <c r="G582" i="1" s="1"/>
  <c r="O583" i="1"/>
  <c r="G583" i="1" s="1"/>
  <c r="O584" i="1"/>
  <c r="G584" i="1" s="1"/>
  <c r="O585" i="1"/>
  <c r="G585" i="1" s="1"/>
  <c r="O586" i="1"/>
  <c r="G586" i="1" s="1"/>
  <c r="O587" i="1"/>
  <c r="G587" i="1" s="1"/>
  <c r="O588" i="1"/>
  <c r="G588" i="1" s="1"/>
  <c r="O589" i="1"/>
  <c r="G589" i="1" s="1"/>
  <c r="O590" i="1"/>
  <c r="G590" i="1" s="1"/>
  <c r="O591" i="1"/>
  <c r="G591" i="1" s="1"/>
  <c r="O592" i="1"/>
  <c r="G592" i="1" s="1"/>
  <c r="O593" i="1"/>
  <c r="G593" i="1" s="1"/>
  <c r="O594" i="1"/>
  <c r="G594" i="1" s="1"/>
  <c r="O595" i="1"/>
  <c r="G595" i="1" s="1"/>
  <c r="O596" i="1"/>
  <c r="G596" i="1" s="1"/>
  <c r="O597" i="1"/>
  <c r="G597" i="1" s="1"/>
  <c r="O598" i="1"/>
  <c r="G598" i="1" s="1"/>
  <c r="O599" i="1"/>
  <c r="G599" i="1" s="1"/>
  <c r="O600" i="1"/>
  <c r="G600" i="1" s="1"/>
  <c r="O601" i="1"/>
  <c r="G601" i="1" s="1"/>
  <c r="O602" i="1"/>
  <c r="G602" i="1" s="1"/>
  <c r="O603" i="1"/>
  <c r="G603" i="1" s="1"/>
  <c r="O604" i="1"/>
  <c r="G604" i="1" s="1"/>
  <c r="O605" i="1"/>
  <c r="G605" i="1" s="1"/>
  <c r="O606" i="1"/>
  <c r="G606" i="1" s="1"/>
  <c r="O607" i="1"/>
  <c r="G607" i="1" s="1"/>
  <c r="O608" i="1"/>
  <c r="G608" i="1" s="1"/>
  <c r="O609" i="1"/>
  <c r="G609" i="1" s="1"/>
  <c r="O610" i="1"/>
  <c r="G610" i="1" s="1"/>
  <c r="O611" i="1"/>
  <c r="G611" i="1" s="1"/>
  <c r="O612" i="1"/>
  <c r="G612" i="1" s="1"/>
  <c r="O613" i="1"/>
  <c r="G613" i="1" s="1"/>
  <c r="O614" i="1"/>
  <c r="G614" i="1" s="1"/>
  <c r="O615" i="1"/>
  <c r="G615" i="1" s="1"/>
  <c r="O616" i="1"/>
  <c r="G616" i="1" s="1"/>
  <c r="O617" i="1"/>
  <c r="G617" i="1" s="1"/>
  <c r="O618" i="1"/>
  <c r="G618" i="1" s="1"/>
  <c r="O619" i="1"/>
  <c r="G619" i="1" s="1"/>
  <c r="O620" i="1"/>
  <c r="G620" i="1" s="1"/>
  <c r="O621" i="1"/>
  <c r="G621" i="1" s="1"/>
  <c r="O622" i="1"/>
  <c r="G622" i="1" s="1"/>
  <c r="O623" i="1"/>
  <c r="G623" i="1" s="1"/>
  <c r="O624" i="1"/>
  <c r="G624" i="1" s="1"/>
  <c r="O625" i="1"/>
  <c r="G625" i="1" s="1"/>
  <c r="O626" i="1"/>
  <c r="G626" i="1" s="1"/>
  <c r="O627" i="1"/>
  <c r="G627" i="1" s="1"/>
  <c r="O628" i="1"/>
  <c r="G628" i="1" s="1"/>
  <c r="O629" i="1"/>
  <c r="G629" i="1" s="1"/>
  <c r="O630" i="1"/>
  <c r="G630" i="1" s="1"/>
  <c r="O631" i="1"/>
  <c r="G631" i="1" s="1"/>
  <c r="O632" i="1"/>
  <c r="G632" i="1" s="1"/>
  <c r="O633" i="1"/>
  <c r="G633" i="1" s="1"/>
  <c r="O634" i="1"/>
  <c r="G634" i="1" s="1"/>
  <c r="O635" i="1"/>
  <c r="G635" i="1" s="1"/>
  <c r="O636" i="1"/>
  <c r="G636" i="1" s="1"/>
  <c r="O637" i="1"/>
  <c r="G637" i="1" s="1"/>
  <c r="O638" i="1"/>
  <c r="G638" i="1" s="1"/>
  <c r="O639" i="1"/>
  <c r="G639" i="1" s="1"/>
  <c r="O640" i="1"/>
  <c r="G640" i="1" s="1"/>
  <c r="O641" i="1"/>
  <c r="G641" i="1" s="1"/>
  <c r="O642" i="1"/>
  <c r="G642" i="1" s="1"/>
  <c r="O643" i="1"/>
  <c r="G643" i="1" s="1"/>
  <c r="O644" i="1"/>
  <c r="G644" i="1" s="1"/>
  <c r="O645" i="1"/>
  <c r="G645" i="1" s="1"/>
  <c r="O646" i="1"/>
  <c r="G646" i="1" s="1"/>
  <c r="O647" i="1"/>
  <c r="G647" i="1" s="1"/>
  <c r="O648" i="1"/>
  <c r="G648" i="1" s="1"/>
  <c r="O649" i="1"/>
  <c r="G649" i="1" s="1"/>
  <c r="O650" i="1"/>
  <c r="G650" i="1" s="1"/>
  <c r="O651" i="1"/>
  <c r="G651" i="1" s="1"/>
  <c r="O652" i="1"/>
  <c r="G652" i="1" s="1"/>
  <c r="O653" i="1"/>
  <c r="G653" i="1" s="1"/>
  <c r="O654" i="1"/>
  <c r="G654" i="1" s="1"/>
  <c r="O655" i="1"/>
  <c r="G655" i="1" s="1"/>
  <c r="O656" i="1"/>
  <c r="G656" i="1" s="1"/>
  <c r="O657" i="1"/>
  <c r="G657" i="1" s="1"/>
  <c r="O658" i="1"/>
  <c r="G658" i="1" s="1"/>
  <c r="O659" i="1"/>
  <c r="G659" i="1" s="1"/>
  <c r="O660" i="1"/>
  <c r="G660" i="1" s="1"/>
  <c r="O661" i="1"/>
  <c r="G661" i="1" s="1"/>
  <c r="O662" i="1"/>
  <c r="G662" i="1" s="1"/>
  <c r="O663" i="1"/>
  <c r="G663" i="1" s="1"/>
  <c r="O664" i="1"/>
  <c r="G664" i="1" s="1"/>
  <c r="O665" i="1"/>
  <c r="G665" i="1" s="1"/>
  <c r="O666" i="1"/>
  <c r="G666" i="1" s="1"/>
  <c r="O667" i="1"/>
  <c r="G667" i="1" s="1"/>
  <c r="O668" i="1"/>
  <c r="G668" i="1" s="1"/>
  <c r="O669" i="1"/>
  <c r="G669" i="1" s="1"/>
  <c r="O670" i="1"/>
  <c r="G670" i="1" s="1"/>
  <c r="O671" i="1"/>
  <c r="G671" i="1" s="1"/>
  <c r="O672" i="1"/>
  <c r="G672" i="1" s="1"/>
  <c r="O673" i="1"/>
  <c r="G673" i="1" s="1"/>
  <c r="O674" i="1"/>
  <c r="G674" i="1" s="1"/>
  <c r="O675" i="1"/>
  <c r="G675" i="1" s="1"/>
  <c r="O676" i="1"/>
  <c r="G676" i="1" s="1"/>
  <c r="O677" i="1"/>
  <c r="G677" i="1" s="1"/>
  <c r="O678" i="1"/>
  <c r="G678" i="1" s="1"/>
  <c r="O679" i="1"/>
  <c r="G679" i="1" s="1"/>
  <c r="O680" i="1"/>
  <c r="G680" i="1" s="1"/>
  <c r="O681" i="1"/>
  <c r="G681" i="1" s="1"/>
  <c r="O682" i="1"/>
  <c r="G682" i="1" s="1"/>
  <c r="O683" i="1"/>
  <c r="G683" i="1" s="1"/>
  <c r="O684" i="1"/>
  <c r="G684" i="1" s="1"/>
  <c r="O685" i="1"/>
  <c r="G685" i="1" s="1"/>
  <c r="O686" i="1"/>
  <c r="G686" i="1" s="1"/>
  <c r="O687" i="1"/>
  <c r="G687" i="1" s="1"/>
  <c r="O688" i="1"/>
  <c r="G688" i="1" s="1"/>
  <c r="O689" i="1"/>
  <c r="G689" i="1" s="1"/>
  <c r="O690" i="1"/>
  <c r="G690" i="1" s="1"/>
  <c r="O691" i="1"/>
  <c r="G691" i="1" s="1"/>
  <c r="O692" i="1"/>
  <c r="G692" i="1" s="1"/>
  <c r="O693" i="1"/>
  <c r="G693" i="1" s="1"/>
  <c r="O694" i="1"/>
  <c r="G694" i="1" s="1"/>
  <c r="O695" i="1"/>
  <c r="G695" i="1" s="1"/>
  <c r="O696" i="1"/>
  <c r="G696" i="1" s="1"/>
  <c r="O697" i="1"/>
  <c r="G697" i="1" s="1"/>
  <c r="O698" i="1"/>
  <c r="G698" i="1" s="1"/>
  <c r="O699" i="1"/>
  <c r="G699" i="1" s="1"/>
  <c r="O700" i="1"/>
  <c r="G700" i="1" s="1"/>
  <c r="O701" i="1"/>
  <c r="G701" i="1" s="1"/>
  <c r="O702" i="1"/>
  <c r="G702" i="1" s="1"/>
  <c r="O703" i="1"/>
  <c r="G703" i="1" s="1"/>
  <c r="O704" i="1"/>
  <c r="G704" i="1" s="1"/>
  <c r="O705" i="1"/>
  <c r="G705" i="1" s="1"/>
  <c r="O706" i="1"/>
  <c r="G706" i="1" s="1"/>
  <c r="O707" i="1"/>
  <c r="G707" i="1" s="1"/>
  <c r="O708" i="1"/>
  <c r="G708" i="1" s="1"/>
  <c r="O709" i="1"/>
  <c r="G709" i="1" s="1"/>
  <c r="O710" i="1"/>
  <c r="G710" i="1" s="1"/>
  <c r="O711" i="1"/>
  <c r="G711" i="1" s="1"/>
  <c r="O712" i="1"/>
  <c r="G712" i="1" s="1"/>
  <c r="O713" i="1"/>
  <c r="G713" i="1" s="1"/>
  <c r="O714" i="1"/>
  <c r="G714" i="1" s="1"/>
  <c r="O715" i="1"/>
  <c r="G715" i="1" s="1"/>
  <c r="O716" i="1"/>
  <c r="G716" i="1" s="1"/>
  <c r="O717" i="1"/>
  <c r="G717" i="1" s="1"/>
  <c r="O718" i="1"/>
  <c r="G718" i="1" s="1"/>
  <c r="O719" i="1"/>
  <c r="G719" i="1" s="1"/>
  <c r="O720" i="1"/>
  <c r="G720" i="1" s="1"/>
  <c r="O721" i="1"/>
  <c r="G721" i="1" s="1"/>
  <c r="O722" i="1"/>
  <c r="G722" i="1" s="1"/>
  <c r="O723" i="1"/>
  <c r="G723" i="1" s="1"/>
  <c r="O724" i="1"/>
  <c r="G724" i="1" s="1"/>
  <c r="O725" i="1"/>
  <c r="G725" i="1" s="1"/>
  <c r="O726" i="1"/>
  <c r="G726" i="1" s="1"/>
  <c r="O727" i="1"/>
  <c r="G727" i="1" s="1"/>
  <c r="O728" i="1"/>
  <c r="G728" i="1" s="1"/>
  <c r="O729" i="1"/>
  <c r="G729" i="1" s="1"/>
  <c r="O730" i="1"/>
  <c r="G730" i="1" s="1"/>
  <c r="O731" i="1"/>
  <c r="G731" i="1" s="1"/>
  <c r="O732" i="1"/>
  <c r="G732" i="1" s="1"/>
  <c r="O733" i="1"/>
  <c r="G733" i="1" s="1"/>
  <c r="O734" i="1"/>
  <c r="G734" i="1" s="1"/>
  <c r="O735" i="1"/>
  <c r="G735" i="1" s="1"/>
  <c r="O736" i="1"/>
  <c r="G736" i="1" s="1"/>
  <c r="O737" i="1"/>
  <c r="G737" i="1" s="1"/>
  <c r="O738" i="1"/>
  <c r="G738" i="1" s="1"/>
  <c r="O739" i="1"/>
  <c r="G739" i="1" s="1"/>
  <c r="O740" i="1"/>
  <c r="G740" i="1" s="1"/>
  <c r="O741" i="1"/>
  <c r="G741" i="1" s="1"/>
  <c r="O742" i="1"/>
  <c r="G742" i="1" s="1"/>
  <c r="O743" i="1"/>
  <c r="G743" i="1" s="1"/>
  <c r="O744" i="1"/>
  <c r="G744" i="1" s="1"/>
  <c r="O745" i="1"/>
  <c r="G745" i="1" s="1"/>
  <c r="O746" i="1"/>
  <c r="G746" i="1" s="1"/>
  <c r="O747" i="1"/>
  <c r="G747" i="1" s="1"/>
  <c r="O748" i="1"/>
  <c r="G748" i="1" s="1"/>
  <c r="O749" i="1"/>
  <c r="G749" i="1" s="1"/>
  <c r="O750" i="1"/>
  <c r="G750" i="1" s="1"/>
  <c r="O751" i="1"/>
  <c r="G751" i="1" s="1"/>
  <c r="O752" i="1"/>
  <c r="G752" i="1" s="1"/>
  <c r="O753" i="1"/>
  <c r="G753" i="1" s="1"/>
  <c r="O754" i="1"/>
  <c r="G754" i="1" s="1"/>
  <c r="O755" i="1"/>
  <c r="G755" i="1" s="1"/>
  <c r="O756" i="1"/>
  <c r="G756" i="1" s="1"/>
  <c r="O757" i="1"/>
  <c r="G757" i="1" s="1"/>
  <c r="O758" i="1"/>
  <c r="G758" i="1" s="1"/>
  <c r="O759" i="1"/>
  <c r="G759" i="1" s="1"/>
  <c r="O760" i="1"/>
  <c r="G760" i="1" s="1"/>
  <c r="O761" i="1"/>
  <c r="G761" i="1" s="1"/>
  <c r="O762" i="1"/>
  <c r="G762" i="1" s="1"/>
  <c r="O763" i="1"/>
  <c r="G763" i="1" s="1"/>
  <c r="O764" i="1"/>
  <c r="G764" i="1" s="1"/>
  <c r="O765" i="1"/>
  <c r="G765" i="1" s="1"/>
  <c r="O766" i="1"/>
  <c r="G766" i="1" s="1"/>
  <c r="O767" i="1"/>
  <c r="G767" i="1" s="1"/>
  <c r="O768" i="1"/>
  <c r="G768" i="1" s="1"/>
  <c r="O769" i="1"/>
  <c r="G769" i="1" s="1"/>
  <c r="O770" i="1"/>
  <c r="G770" i="1" s="1"/>
  <c r="O771" i="1"/>
  <c r="G771" i="1" s="1"/>
  <c r="O772" i="1"/>
  <c r="G772" i="1" s="1"/>
  <c r="O773" i="1"/>
  <c r="G773" i="1" s="1"/>
  <c r="O774" i="1"/>
  <c r="G774" i="1" s="1"/>
  <c r="O775" i="1"/>
  <c r="G775" i="1" s="1"/>
  <c r="O776" i="1"/>
  <c r="G776" i="1" s="1"/>
  <c r="O777" i="1"/>
  <c r="G777" i="1" s="1"/>
  <c r="O778" i="1"/>
  <c r="G778" i="1" s="1"/>
  <c r="O779" i="1"/>
  <c r="G779" i="1" s="1"/>
  <c r="O780" i="1"/>
  <c r="G780" i="1" s="1"/>
  <c r="O781" i="1"/>
  <c r="G781" i="1" s="1"/>
  <c r="O782" i="1"/>
  <c r="G782" i="1" s="1"/>
  <c r="O783" i="1"/>
  <c r="G783" i="1" s="1"/>
  <c r="O784" i="1"/>
  <c r="G784" i="1" s="1"/>
  <c r="O785" i="1"/>
  <c r="G785" i="1" s="1"/>
  <c r="O786" i="1"/>
  <c r="G786" i="1" s="1"/>
  <c r="O787" i="1"/>
  <c r="G787" i="1" s="1"/>
  <c r="O788" i="1"/>
  <c r="G788" i="1" s="1"/>
  <c r="O789" i="1"/>
  <c r="G789" i="1" s="1"/>
  <c r="O790" i="1"/>
  <c r="G790" i="1" s="1"/>
  <c r="O791" i="1"/>
  <c r="G791" i="1" s="1"/>
  <c r="O792" i="1"/>
  <c r="G792" i="1" s="1"/>
  <c r="O793" i="1"/>
  <c r="G793" i="1" s="1"/>
  <c r="O794" i="1"/>
  <c r="G794" i="1" s="1"/>
  <c r="O795" i="1"/>
  <c r="G795" i="1" s="1"/>
  <c r="O796" i="1"/>
  <c r="G796" i="1" s="1"/>
  <c r="O797" i="1"/>
  <c r="G797" i="1" s="1"/>
  <c r="O798" i="1"/>
  <c r="G798" i="1" s="1"/>
  <c r="O799" i="1"/>
  <c r="G799" i="1" s="1"/>
  <c r="O800" i="1"/>
  <c r="G800" i="1" s="1"/>
  <c r="O801" i="1"/>
  <c r="G801" i="1" s="1"/>
  <c r="O802" i="1"/>
  <c r="G802" i="1" s="1"/>
  <c r="O803" i="1"/>
  <c r="G803" i="1" s="1"/>
  <c r="O804" i="1"/>
  <c r="G804" i="1" s="1"/>
  <c r="O805" i="1"/>
  <c r="G805" i="1" s="1"/>
  <c r="O806" i="1"/>
  <c r="G806" i="1" s="1"/>
  <c r="O807" i="1"/>
  <c r="G807" i="1" s="1"/>
  <c r="O808" i="1"/>
  <c r="G808" i="1" s="1"/>
  <c r="O809" i="1"/>
  <c r="G809" i="1" s="1"/>
  <c r="O810" i="1"/>
  <c r="G810" i="1" s="1"/>
  <c r="O811" i="1"/>
  <c r="G811" i="1" s="1"/>
  <c r="O812" i="1"/>
  <c r="G812" i="1" s="1"/>
  <c r="O813" i="1"/>
  <c r="G813" i="1" s="1"/>
  <c r="O814" i="1"/>
  <c r="G814" i="1" s="1"/>
  <c r="O815" i="1"/>
  <c r="G815" i="1" s="1"/>
  <c r="O816" i="1"/>
  <c r="G816" i="1" s="1"/>
  <c r="O817" i="1"/>
  <c r="G817" i="1" s="1"/>
  <c r="O818" i="1"/>
  <c r="G818" i="1" s="1"/>
  <c r="O819" i="1"/>
  <c r="G819" i="1" s="1"/>
  <c r="O820" i="1"/>
  <c r="G820" i="1" s="1"/>
  <c r="O821" i="1"/>
  <c r="G821" i="1" s="1"/>
  <c r="O822" i="1"/>
  <c r="G822" i="1" s="1"/>
  <c r="O823" i="1"/>
  <c r="G823" i="1" s="1"/>
  <c r="O824" i="1"/>
  <c r="G824" i="1" s="1"/>
  <c r="O825" i="1"/>
  <c r="G825" i="1" s="1"/>
  <c r="O826" i="1"/>
  <c r="G826" i="1" s="1"/>
  <c r="O827" i="1"/>
  <c r="G827" i="1" s="1"/>
  <c r="O828" i="1"/>
  <c r="G828" i="1" s="1"/>
  <c r="O829" i="1"/>
  <c r="G829" i="1" s="1"/>
  <c r="O830" i="1"/>
  <c r="G830" i="1" s="1"/>
  <c r="O831" i="1"/>
  <c r="G831" i="1" s="1"/>
  <c r="O832" i="1"/>
  <c r="G832" i="1" s="1"/>
  <c r="O833" i="1"/>
  <c r="G833" i="1" s="1"/>
  <c r="O834" i="1"/>
  <c r="G834" i="1" s="1"/>
  <c r="O835" i="1"/>
  <c r="G835" i="1" s="1"/>
  <c r="O836" i="1"/>
  <c r="G836" i="1" s="1"/>
  <c r="O837" i="1"/>
  <c r="G837" i="1" s="1"/>
  <c r="O838" i="1"/>
  <c r="G838" i="1" s="1"/>
  <c r="O839" i="1"/>
  <c r="G839" i="1" s="1"/>
  <c r="O840" i="1"/>
  <c r="G840" i="1" s="1"/>
  <c r="O841" i="1"/>
  <c r="G841" i="1" s="1"/>
  <c r="O842" i="1"/>
  <c r="G842" i="1" s="1"/>
  <c r="O843" i="1"/>
  <c r="G843" i="1" s="1"/>
  <c r="O844" i="1"/>
  <c r="G844" i="1" s="1"/>
  <c r="O845" i="1"/>
  <c r="G845" i="1" s="1"/>
  <c r="O846" i="1"/>
  <c r="G846" i="1" s="1"/>
  <c r="O847" i="1"/>
  <c r="G847" i="1" s="1"/>
  <c r="O848" i="1"/>
  <c r="G848" i="1" s="1"/>
  <c r="O849" i="1"/>
  <c r="G849" i="1" s="1"/>
  <c r="O850" i="1"/>
  <c r="G850" i="1" s="1"/>
  <c r="O851" i="1"/>
  <c r="G851" i="1" s="1"/>
  <c r="O852" i="1"/>
  <c r="G852" i="1" s="1"/>
  <c r="O853" i="1"/>
  <c r="G853" i="1" s="1"/>
  <c r="O854" i="1"/>
  <c r="G854" i="1" s="1"/>
  <c r="O855" i="1"/>
  <c r="G855" i="1" s="1"/>
  <c r="O856" i="1"/>
  <c r="G856" i="1" s="1"/>
  <c r="O857" i="1"/>
  <c r="G857" i="1" s="1"/>
  <c r="O858" i="1"/>
  <c r="G858" i="1" s="1"/>
  <c r="O859" i="1"/>
  <c r="G859" i="1" s="1"/>
  <c r="O860" i="1"/>
  <c r="G860" i="1" s="1"/>
  <c r="O861" i="1"/>
  <c r="G861" i="1" s="1"/>
  <c r="O862" i="1"/>
  <c r="G862" i="1" s="1"/>
  <c r="O863" i="1"/>
  <c r="G863" i="1" s="1"/>
  <c r="O864" i="1"/>
  <c r="G864" i="1" s="1"/>
  <c r="O865" i="1"/>
  <c r="G865" i="1" s="1"/>
  <c r="O866" i="1"/>
  <c r="G866" i="1" s="1"/>
  <c r="O867" i="1"/>
  <c r="G867" i="1" s="1"/>
  <c r="O868" i="1"/>
  <c r="G868" i="1" s="1"/>
  <c r="O869" i="1"/>
  <c r="G869" i="1" s="1"/>
  <c r="O870" i="1"/>
  <c r="G870" i="1" s="1"/>
  <c r="O871" i="1"/>
  <c r="G871" i="1" s="1"/>
  <c r="O872" i="1"/>
  <c r="G872" i="1" s="1"/>
  <c r="O873" i="1"/>
  <c r="G873" i="1" s="1"/>
  <c r="O874" i="1"/>
  <c r="G874" i="1" s="1"/>
  <c r="O875" i="1"/>
  <c r="G875" i="1" s="1"/>
  <c r="O876" i="1"/>
  <c r="G876" i="1" s="1"/>
  <c r="O877" i="1"/>
  <c r="G877" i="1" s="1"/>
  <c r="O878" i="1"/>
  <c r="G878" i="1" s="1"/>
  <c r="O879" i="1"/>
  <c r="G879" i="1" s="1"/>
  <c r="O880" i="1"/>
  <c r="G880" i="1" s="1"/>
  <c r="O881" i="1"/>
  <c r="G881" i="1" s="1"/>
  <c r="O882" i="1"/>
  <c r="G882" i="1" s="1"/>
  <c r="O883" i="1"/>
  <c r="G883" i="1" s="1"/>
  <c r="O884" i="1"/>
  <c r="G884" i="1" s="1"/>
  <c r="O885" i="1"/>
  <c r="G885" i="1" s="1"/>
  <c r="O886" i="1"/>
  <c r="G886" i="1" s="1"/>
  <c r="O887" i="1"/>
  <c r="G887" i="1" s="1"/>
  <c r="O888" i="1"/>
  <c r="G888" i="1" s="1"/>
  <c r="O889" i="1"/>
  <c r="G889" i="1" s="1"/>
  <c r="O890" i="1"/>
  <c r="G890" i="1" s="1"/>
  <c r="O891" i="1"/>
  <c r="G891" i="1" s="1"/>
  <c r="O892" i="1"/>
  <c r="G892" i="1" s="1"/>
  <c r="O893" i="1"/>
  <c r="G893" i="1" s="1"/>
  <c r="O894" i="1"/>
  <c r="G894" i="1" s="1"/>
  <c r="O895" i="1"/>
  <c r="G895" i="1" s="1"/>
  <c r="O896" i="1"/>
  <c r="G896" i="1" s="1"/>
  <c r="O897" i="1"/>
  <c r="G897" i="1" s="1"/>
  <c r="O898" i="1"/>
  <c r="G898" i="1" s="1"/>
  <c r="O899" i="1"/>
  <c r="G899" i="1" s="1"/>
  <c r="O900" i="1"/>
  <c r="G900" i="1" s="1"/>
  <c r="O901" i="1"/>
  <c r="G901" i="1" s="1"/>
  <c r="O902" i="1"/>
  <c r="G902" i="1" s="1"/>
  <c r="O903" i="1"/>
  <c r="G903" i="1" s="1"/>
  <c r="O904" i="1"/>
  <c r="G904" i="1" s="1"/>
  <c r="O905" i="1"/>
  <c r="G905" i="1" s="1"/>
  <c r="O906" i="1"/>
  <c r="G906" i="1" s="1"/>
  <c r="O907" i="1"/>
  <c r="G907" i="1" s="1"/>
  <c r="O908" i="1"/>
  <c r="G908" i="1" s="1"/>
  <c r="O909" i="1"/>
  <c r="G909" i="1" s="1"/>
  <c r="O910" i="1"/>
  <c r="G910" i="1" s="1"/>
  <c r="O911" i="1"/>
  <c r="G911" i="1" s="1"/>
  <c r="O912" i="1"/>
  <c r="G912" i="1" s="1"/>
  <c r="O913" i="1"/>
  <c r="G913" i="1" s="1"/>
  <c r="O914" i="1"/>
  <c r="G914" i="1" s="1"/>
  <c r="O915" i="1"/>
  <c r="G915" i="1" s="1"/>
  <c r="O916" i="1"/>
  <c r="G916" i="1" s="1"/>
  <c r="O917" i="1"/>
  <c r="G917" i="1" s="1"/>
  <c r="O918" i="1"/>
  <c r="G918" i="1" s="1"/>
  <c r="O919" i="1"/>
  <c r="G919" i="1" s="1"/>
  <c r="O920" i="1"/>
  <c r="G920" i="1" s="1"/>
  <c r="O921" i="1"/>
  <c r="G921" i="1" s="1"/>
  <c r="O922" i="1"/>
  <c r="G922" i="1" s="1"/>
  <c r="O923" i="1"/>
  <c r="G923" i="1" s="1"/>
  <c r="O924" i="1"/>
  <c r="G924" i="1" s="1"/>
  <c r="O925" i="1"/>
  <c r="G925" i="1" s="1"/>
  <c r="O926" i="1"/>
  <c r="G926" i="1" s="1"/>
  <c r="O927" i="1"/>
  <c r="G927" i="1" s="1"/>
  <c r="O928" i="1"/>
  <c r="G928" i="1" s="1"/>
  <c r="O929" i="1"/>
  <c r="G929" i="1" s="1"/>
  <c r="O930" i="1"/>
  <c r="G930" i="1" s="1"/>
  <c r="O931" i="1"/>
  <c r="G931" i="1" s="1"/>
  <c r="O932" i="1"/>
  <c r="G932" i="1" s="1"/>
  <c r="O933" i="1"/>
  <c r="G933" i="1" s="1"/>
  <c r="O934" i="1"/>
  <c r="G934" i="1" s="1"/>
  <c r="O935" i="1"/>
  <c r="G935" i="1" s="1"/>
  <c r="O936" i="1"/>
  <c r="G936" i="1" s="1"/>
  <c r="O937" i="1"/>
  <c r="G937" i="1" s="1"/>
  <c r="O938" i="1"/>
  <c r="G938" i="1" s="1"/>
  <c r="O939" i="1"/>
  <c r="G939" i="1" s="1"/>
  <c r="O940" i="1"/>
  <c r="G940" i="1" s="1"/>
  <c r="O941" i="1"/>
  <c r="G941" i="1" s="1"/>
  <c r="O942" i="1"/>
  <c r="G942" i="1" s="1"/>
  <c r="O943" i="1"/>
  <c r="G943" i="1" s="1"/>
  <c r="O944" i="1"/>
  <c r="G944" i="1" s="1"/>
  <c r="O945" i="1"/>
  <c r="G945" i="1" s="1"/>
  <c r="O946" i="1"/>
  <c r="G946" i="1" s="1"/>
  <c r="O947" i="1"/>
  <c r="G947" i="1" s="1"/>
  <c r="O948" i="1"/>
  <c r="G948" i="1" s="1"/>
  <c r="O949" i="1"/>
  <c r="G949" i="1" s="1"/>
  <c r="O950" i="1"/>
  <c r="G950" i="1" s="1"/>
  <c r="O951" i="1"/>
  <c r="G951" i="1" s="1"/>
  <c r="O952" i="1"/>
  <c r="G952" i="1" s="1"/>
  <c r="O953" i="1"/>
  <c r="G953" i="1" s="1"/>
  <c r="O954" i="1"/>
  <c r="G954" i="1" s="1"/>
  <c r="O955" i="1"/>
  <c r="G955" i="1" s="1"/>
  <c r="O956" i="1"/>
  <c r="G956" i="1" s="1"/>
  <c r="O957" i="1"/>
  <c r="G957" i="1" s="1"/>
  <c r="O958" i="1"/>
  <c r="G958" i="1" s="1"/>
  <c r="O959" i="1"/>
  <c r="G959" i="1" s="1"/>
  <c r="O960" i="1"/>
  <c r="G960" i="1" s="1"/>
  <c r="O961" i="1"/>
  <c r="G961" i="1" s="1"/>
  <c r="O962" i="1"/>
  <c r="G962" i="1" s="1"/>
  <c r="O963" i="1"/>
  <c r="G963" i="1" s="1"/>
  <c r="O964" i="1"/>
  <c r="G964" i="1" s="1"/>
  <c r="O965" i="1"/>
  <c r="G965" i="1" s="1"/>
  <c r="O966" i="1"/>
  <c r="G966" i="1" s="1"/>
  <c r="O967" i="1"/>
  <c r="G967" i="1" s="1"/>
  <c r="O968" i="1"/>
  <c r="G968" i="1" s="1"/>
  <c r="O969" i="1"/>
  <c r="G969" i="1" s="1"/>
  <c r="O970" i="1"/>
  <c r="G970" i="1" s="1"/>
  <c r="O971" i="1"/>
  <c r="G971" i="1" s="1"/>
  <c r="O972" i="1"/>
  <c r="G972" i="1" s="1"/>
  <c r="O973" i="1"/>
  <c r="G973" i="1" s="1"/>
  <c r="O974" i="1"/>
  <c r="G974" i="1" s="1"/>
  <c r="O975" i="1"/>
  <c r="G975" i="1" s="1"/>
  <c r="O976" i="1"/>
  <c r="G976" i="1" s="1"/>
  <c r="O977" i="1"/>
  <c r="G977" i="1" s="1"/>
  <c r="O978" i="1"/>
  <c r="G978" i="1" s="1"/>
  <c r="O979" i="1"/>
  <c r="G979" i="1" s="1"/>
  <c r="O980" i="1"/>
  <c r="G980" i="1" s="1"/>
  <c r="O981" i="1"/>
  <c r="G981" i="1" s="1"/>
  <c r="O982" i="1"/>
  <c r="G982" i="1" s="1"/>
  <c r="O983" i="1"/>
  <c r="G983" i="1" s="1"/>
  <c r="O984" i="1"/>
  <c r="G984" i="1" s="1"/>
  <c r="O985" i="1"/>
  <c r="G985" i="1" s="1"/>
  <c r="O986" i="1"/>
  <c r="G986" i="1" s="1"/>
  <c r="O987" i="1"/>
  <c r="G987" i="1" s="1"/>
  <c r="O988" i="1"/>
  <c r="G988" i="1" s="1"/>
  <c r="O989" i="1"/>
  <c r="G989" i="1" s="1"/>
  <c r="O990" i="1"/>
  <c r="G990" i="1" s="1"/>
  <c r="O991" i="1"/>
  <c r="G991" i="1" s="1"/>
  <c r="O992" i="1"/>
  <c r="G992" i="1" s="1"/>
  <c r="O993" i="1"/>
  <c r="G993" i="1" s="1"/>
  <c r="O994" i="1"/>
  <c r="G994" i="1" s="1"/>
  <c r="O995" i="1"/>
  <c r="G995" i="1" s="1"/>
  <c r="O996" i="1"/>
  <c r="G996" i="1" s="1"/>
  <c r="O997" i="1"/>
  <c r="G997" i="1" s="1"/>
  <c r="O998" i="1"/>
  <c r="G998" i="1" s="1"/>
  <c r="O999" i="1"/>
  <c r="G999" i="1" s="1"/>
  <c r="O1000" i="1"/>
  <c r="G1000" i="1" s="1"/>
  <c r="O1001" i="1"/>
  <c r="G1001" i="1" s="1"/>
  <c r="O1002" i="1"/>
  <c r="G1002" i="1" s="1"/>
  <c r="O1003" i="1"/>
  <c r="G1003" i="1" s="1"/>
  <c r="O1004" i="1"/>
  <c r="G1004" i="1" s="1"/>
  <c r="O1005" i="1"/>
  <c r="G1005" i="1" s="1"/>
  <c r="O1006" i="1"/>
  <c r="G1006" i="1" s="1"/>
  <c r="O1007" i="1"/>
  <c r="G1007" i="1" s="1"/>
  <c r="O9" i="1"/>
  <c r="G9" i="1" s="1"/>
  <c r="O10" i="1" l="1"/>
  <c r="G10" i="1" s="1"/>
  <c r="O8" i="1"/>
  <c r="G8" i="1" s="1"/>
  <c r="A8" i="1"/>
  <c r="A5" i="7" s="1"/>
  <c r="BF1" i="5" l="1"/>
  <c r="C61" i="2" l="1"/>
  <c r="U8" i="1" l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J8" i="1" l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I8" i="1"/>
  <c r="R8" i="1" s="1"/>
  <c r="C48" i="2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D36" i="2"/>
  <c r="N1000" i="1" l="1"/>
  <c r="N1001" i="1"/>
  <c r="N1002" i="1"/>
  <c r="N1003" i="1"/>
  <c r="N1004" i="1"/>
  <c r="N1005" i="1"/>
  <c r="N1006" i="1"/>
  <c r="N1007" i="1"/>
  <c r="A1000" i="1"/>
  <c r="A997" i="7" s="1"/>
  <c r="A1001" i="1"/>
  <c r="A998" i="7" s="1"/>
  <c r="A1002" i="1"/>
  <c r="A999" i="7" s="1"/>
  <c r="A1003" i="1"/>
  <c r="A1000" i="7" s="1"/>
  <c r="A1004" i="1"/>
  <c r="A1001" i="7" s="1"/>
  <c r="A1005" i="1"/>
  <c r="A1002" i="7" s="1"/>
  <c r="A1006" i="1"/>
  <c r="A1003" i="7" s="1"/>
  <c r="A1007" i="1"/>
  <c r="A1004" i="7" s="1"/>
  <c r="P1002" i="1" l="1"/>
  <c r="Q1006" i="1"/>
  <c r="Q1003" i="1"/>
  <c r="Q1000" i="1"/>
  <c r="P1004" i="1"/>
  <c r="P1001" i="1"/>
  <c r="P1007" i="1"/>
  <c r="P1005" i="1"/>
  <c r="Q1002" i="1"/>
  <c r="P1000" i="1"/>
  <c r="Q1005" i="1"/>
  <c r="P1003" i="1"/>
  <c r="P1006" i="1"/>
  <c r="Q1007" i="1"/>
  <c r="Q1004" i="1"/>
  <c r="Q1001" i="1"/>
  <c r="A9" i="1"/>
  <c r="A6" i="7" s="1"/>
  <c r="A10" i="1"/>
  <c r="A7" i="7" s="1"/>
  <c r="A11" i="1"/>
  <c r="A8" i="7" s="1"/>
  <c r="A12" i="1"/>
  <c r="A9" i="7" s="1"/>
  <c r="A13" i="1"/>
  <c r="A10" i="7" s="1"/>
  <c r="A14" i="1"/>
  <c r="A11" i="7" s="1"/>
  <c r="A15" i="1"/>
  <c r="A12" i="7" s="1"/>
  <c r="A16" i="1"/>
  <c r="A13" i="7" s="1"/>
  <c r="A17" i="1"/>
  <c r="A14" i="7" s="1"/>
  <c r="A18" i="1"/>
  <c r="A15" i="7" s="1"/>
  <c r="A19" i="1"/>
  <c r="A16" i="7" s="1"/>
  <c r="A20" i="1"/>
  <c r="A17" i="7" s="1"/>
  <c r="A21" i="1"/>
  <c r="A18" i="7" s="1"/>
  <c r="A22" i="1"/>
  <c r="A19" i="7" s="1"/>
  <c r="A23" i="1"/>
  <c r="A20" i="7" s="1"/>
  <c r="A24" i="1"/>
  <c r="A21" i="7" s="1"/>
  <c r="A25" i="1"/>
  <c r="A22" i="7" s="1"/>
  <c r="A26" i="1"/>
  <c r="A23" i="7" s="1"/>
  <c r="A27" i="1"/>
  <c r="A24" i="7" s="1"/>
  <c r="A28" i="1"/>
  <c r="A25" i="7" s="1"/>
  <c r="A29" i="1"/>
  <c r="A26" i="7" s="1"/>
  <c r="A30" i="1"/>
  <c r="A27" i="7" s="1"/>
  <c r="A31" i="1"/>
  <c r="A28" i="7" s="1"/>
  <c r="A32" i="1"/>
  <c r="A29" i="7" s="1"/>
  <c r="A33" i="1"/>
  <c r="A30" i="7" s="1"/>
  <c r="A34" i="1"/>
  <c r="A31" i="7" s="1"/>
  <c r="A35" i="1"/>
  <c r="A32" i="7" s="1"/>
  <c r="A36" i="1"/>
  <c r="A33" i="7" s="1"/>
  <c r="A37" i="1"/>
  <c r="A34" i="7" s="1"/>
  <c r="A38" i="1"/>
  <c r="A35" i="7" s="1"/>
  <c r="A39" i="1"/>
  <c r="A36" i="7" s="1"/>
  <c r="A40" i="1"/>
  <c r="A37" i="7" s="1"/>
  <c r="A41" i="1"/>
  <c r="A38" i="7" s="1"/>
  <c r="A42" i="1"/>
  <c r="A39" i="7" s="1"/>
  <c r="A43" i="1"/>
  <c r="A40" i="7" s="1"/>
  <c r="A44" i="1"/>
  <c r="A41" i="7" s="1"/>
  <c r="A45" i="1"/>
  <c r="A42" i="7" s="1"/>
  <c r="A46" i="1"/>
  <c r="A43" i="7" s="1"/>
  <c r="A47" i="1"/>
  <c r="A44" i="7" s="1"/>
  <c r="A48" i="1"/>
  <c r="A45" i="7" s="1"/>
  <c r="A49" i="1"/>
  <c r="A46" i="7" s="1"/>
  <c r="A50" i="1"/>
  <c r="A47" i="7" s="1"/>
  <c r="A51" i="1"/>
  <c r="A48" i="7" s="1"/>
  <c r="A52" i="1"/>
  <c r="A49" i="7" s="1"/>
  <c r="A53" i="1"/>
  <c r="A50" i="7" s="1"/>
  <c r="A54" i="1"/>
  <c r="A51" i="7" s="1"/>
  <c r="A55" i="1"/>
  <c r="A52" i="7" s="1"/>
  <c r="A56" i="1"/>
  <c r="A53" i="7" s="1"/>
  <c r="A57" i="1"/>
  <c r="A54" i="7" s="1"/>
  <c r="A58" i="1"/>
  <c r="A55" i="7" s="1"/>
  <c r="A59" i="1"/>
  <c r="A56" i="7" s="1"/>
  <c r="A60" i="1"/>
  <c r="A57" i="7" s="1"/>
  <c r="A61" i="1"/>
  <c r="A58" i="7" s="1"/>
  <c r="A62" i="1"/>
  <c r="A59" i="7" s="1"/>
  <c r="A63" i="1"/>
  <c r="A60" i="7" s="1"/>
  <c r="A64" i="1"/>
  <c r="A61" i="7" s="1"/>
  <c r="A65" i="1"/>
  <c r="A62" i="7" s="1"/>
  <c r="A66" i="1"/>
  <c r="A63" i="7" s="1"/>
  <c r="A67" i="1"/>
  <c r="A64" i="7" s="1"/>
  <c r="A68" i="1"/>
  <c r="A65" i="7" s="1"/>
  <c r="A69" i="1"/>
  <c r="A66" i="7" s="1"/>
  <c r="A70" i="1"/>
  <c r="A67" i="7" s="1"/>
  <c r="A71" i="1"/>
  <c r="A68" i="7" s="1"/>
  <c r="A72" i="1"/>
  <c r="A69" i="7" s="1"/>
  <c r="A73" i="1"/>
  <c r="A70" i="7" s="1"/>
  <c r="A74" i="1"/>
  <c r="A71" i="7" s="1"/>
  <c r="A75" i="1"/>
  <c r="A72" i="7" s="1"/>
  <c r="A76" i="1"/>
  <c r="A73" i="7" s="1"/>
  <c r="A77" i="1"/>
  <c r="A74" i="7" s="1"/>
  <c r="A78" i="1"/>
  <c r="A75" i="7" s="1"/>
  <c r="A79" i="1"/>
  <c r="A76" i="7" s="1"/>
  <c r="A80" i="1"/>
  <c r="A77" i="7" s="1"/>
  <c r="A81" i="1"/>
  <c r="A78" i="7" s="1"/>
  <c r="A82" i="1"/>
  <c r="A79" i="7" s="1"/>
  <c r="A83" i="1"/>
  <c r="A80" i="7" s="1"/>
  <c r="A84" i="1"/>
  <c r="A81" i="7" s="1"/>
  <c r="A85" i="1"/>
  <c r="A82" i="7" s="1"/>
  <c r="A86" i="1"/>
  <c r="A83" i="7" s="1"/>
  <c r="A87" i="1"/>
  <c r="A84" i="7" s="1"/>
  <c r="A88" i="1"/>
  <c r="A85" i="7" s="1"/>
  <c r="A89" i="1"/>
  <c r="A86" i="7" s="1"/>
  <c r="A90" i="1"/>
  <c r="A87" i="7" s="1"/>
  <c r="A91" i="1"/>
  <c r="A88" i="7" s="1"/>
  <c r="A92" i="1"/>
  <c r="A89" i="7" s="1"/>
  <c r="A93" i="1"/>
  <c r="A90" i="7" s="1"/>
  <c r="A94" i="1"/>
  <c r="A91" i="7" s="1"/>
  <c r="A95" i="1"/>
  <c r="A92" i="7" s="1"/>
  <c r="A96" i="1"/>
  <c r="A93" i="7" s="1"/>
  <c r="A97" i="1"/>
  <c r="A94" i="7" s="1"/>
  <c r="A98" i="1"/>
  <c r="A95" i="7" s="1"/>
  <c r="A99" i="1"/>
  <c r="A96" i="7" s="1"/>
  <c r="A100" i="1"/>
  <c r="A97" i="7" s="1"/>
  <c r="A101" i="1"/>
  <c r="A98" i="7" s="1"/>
  <c r="A102" i="1"/>
  <c r="A99" i="7" s="1"/>
  <c r="A103" i="1"/>
  <c r="A100" i="7" s="1"/>
  <c r="A104" i="1"/>
  <c r="A101" i="7" s="1"/>
  <c r="A105" i="1"/>
  <c r="A102" i="7" s="1"/>
  <c r="A106" i="1"/>
  <c r="A103" i="7" s="1"/>
  <c r="A107" i="1"/>
  <c r="A104" i="7" s="1"/>
  <c r="A108" i="1"/>
  <c r="A105" i="7" s="1"/>
  <c r="A109" i="1"/>
  <c r="A106" i="7" s="1"/>
  <c r="A110" i="1"/>
  <c r="A107" i="7" s="1"/>
  <c r="A111" i="1"/>
  <c r="A108" i="7" s="1"/>
  <c r="A112" i="1"/>
  <c r="A109" i="7" s="1"/>
  <c r="A113" i="1"/>
  <c r="A110" i="7" s="1"/>
  <c r="A114" i="1"/>
  <c r="A111" i="7" s="1"/>
  <c r="A115" i="1"/>
  <c r="A112" i="7" s="1"/>
  <c r="A116" i="1"/>
  <c r="A113" i="7" s="1"/>
  <c r="A117" i="1"/>
  <c r="A114" i="7" s="1"/>
  <c r="A118" i="1"/>
  <c r="A115" i="7" s="1"/>
  <c r="A119" i="1"/>
  <c r="A116" i="7" s="1"/>
  <c r="A120" i="1"/>
  <c r="A117" i="7" s="1"/>
  <c r="A121" i="1"/>
  <c r="A118" i="7" s="1"/>
  <c r="A122" i="1"/>
  <c r="A119" i="7" s="1"/>
  <c r="A123" i="1"/>
  <c r="A120" i="7" s="1"/>
  <c r="A124" i="1"/>
  <c r="A121" i="7" s="1"/>
  <c r="A125" i="1"/>
  <c r="A122" i="7" s="1"/>
  <c r="A126" i="1"/>
  <c r="A123" i="7" s="1"/>
  <c r="A127" i="1"/>
  <c r="A124" i="7" s="1"/>
  <c r="A128" i="1"/>
  <c r="A125" i="7" s="1"/>
  <c r="A129" i="1"/>
  <c r="A126" i="7" s="1"/>
  <c r="A130" i="1"/>
  <c r="A127" i="7" s="1"/>
  <c r="A131" i="1"/>
  <c r="A128" i="7" s="1"/>
  <c r="A132" i="1"/>
  <c r="A129" i="7" s="1"/>
  <c r="A133" i="1"/>
  <c r="A130" i="7" s="1"/>
  <c r="A134" i="1"/>
  <c r="A131" i="7" s="1"/>
  <c r="A135" i="1"/>
  <c r="A132" i="7" s="1"/>
  <c r="A136" i="1"/>
  <c r="A133" i="7" s="1"/>
  <c r="A137" i="1"/>
  <c r="A134" i="7" s="1"/>
  <c r="A138" i="1"/>
  <c r="A135" i="7" s="1"/>
  <c r="A139" i="1"/>
  <c r="A136" i="7" s="1"/>
  <c r="A140" i="1"/>
  <c r="A137" i="7" s="1"/>
  <c r="A141" i="1"/>
  <c r="A138" i="7" s="1"/>
  <c r="A142" i="1"/>
  <c r="A139" i="7" s="1"/>
  <c r="A143" i="1"/>
  <c r="A140" i="7" s="1"/>
  <c r="A144" i="1"/>
  <c r="A141" i="7" s="1"/>
  <c r="A145" i="1"/>
  <c r="A142" i="7" s="1"/>
  <c r="A146" i="1"/>
  <c r="A143" i="7" s="1"/>
  <c r="A147" i="1"/>
  <c r="A144" i="7" s="1"/>
  <c r="A148" i="1"/>
  <c r="A145" i="7" s="1"/>
  <c r="A149" i="1"/>
  <c r="A146" i="7" s="1"/>
  <c r="A150" i="1"/>
  <c r="A147" i="7" s="1"/>
  <c r="A151" i="1"/>
  <c r="A148" i="7" s="1"/>
  <c r="A152" i="1"/>
  <c r="A149" i="7" s="1"/>
  <c r="A153" i="1"/>
  <c r="A150" i="7" s="1"/>
  <c r="A154" i="1"/>
  <c r="A151" i="7" s="1"/>
  <c r="A155" i="1"/>
  <c r="A152" i="7" s="1"/>
  <c r="A156" i="1"/>
  <c r="A153" i="7" s="1"/>
  <c r="A157" i="1"/>
  <c r="A154" i="7" s="1"/>
  <c r="A158" i="1"/>
  <c r="A155" i="7" s="1"/>
  <c r="A159" i="1"/>
  <c r="A156" i="7" s="1"/>
  <c r="A160" i="1"/>
  <c r="A157" i="7" s="1"/>
  <c r="A161" i="1"/>
  <c r="A158" i="7" s="1"/>
  <c r="A162" i="1"/>
  <c r="A159" i="7" s="1"/>
  <c r="A163" i="1"/>
  <c r="A160" i="7" s="1"/>
  <c r="A164" i="1"/>
  <c r="A161" i="7" s="1"/>
  <c r="A165" i="1"/>
  <c r="A162" i="7" s="1"/>
  <c r="A166" i="1"/>
  <c r="A163" i="7" s="1"/>
  <c r="A167" i="1"/>
  <c r="A164" i="7" s="1"/>
  <c r="A168" i="1"/>
  <c r="A165" i="7" s="1"/>
  <c r="A169" i="1"/>
  <c r="A166" i="7" s="1"/>
  <c r="A170" i="1"/>
  <c r="A167" i="7" s="1"/>
  <c r="A171" i="1"/>
  <c r="A168" i="7" s="1"/>
  <c r="A172" i="1"/>
  <c r="A169" i="7" s="1"/>
  <c r="A173" i="1"/>
  <c r="A170" i="7" s="1"/>
  <c r="A174" i="1"/>
  <c r="A171" i="7" s="1"/>
  <c r="A175" i="1"/>
  <c r="A172" i="7" s="1"/>
  <c r="A176" i="1"/>
  <c r="A173" i="7" s="1"/>
  <c r="A177" i="1"/>
  <c r="A174" i="7" s="1"/>
  <c r="A178" i="1"/>
  <c r="A175" i="7" s="1"/>
  <c r="A179" i="1"/>
  <c r="A176" i="7" s="1"/>
  <c r="A180" i="1"/>
  <c r="A177" i="7" s="1"/>
  <c r="A181" i="1"/>
  <c r="A178" i="7" s="1"/>
  <c r="A182" i="1"/>
  <c r="A179" i="7" s="1"/>
  <c r="A183" i="1"/>
  <c r="A180" i="7" s="1"/>
  <c r="A184" i="1"/>
  <c r="A181" i="7" s="1"/>
  <c r="A185" i="1"/>
  <c r="A182" i="7" s="1"/>
  <c r="A186" i="1"/>
  <c r="A183" i="7" s="1"/>
  <c r="A187" i="1"/>
  <c r="A184" i="7" s="1"/>
  <c r="A188" i="1"/>
  <c r="A185" i="7" s="1"/>
  <c r="A189" i="1"/>
  <c r="A186" i="7" s="1"/>
  <c r="A190" i="1"/>
  <c r="A187" i="7" s="1"/>
  <c r="A191" i="1"/>
  <c r="A188" i="7" s="1"/>
  <c r="A192" i="1"/>
  <c r="A189" i="7" s="1"/>
  <c r="A193" i="1"/>
  <c r="A190" i="7" s="1"/>
  <c r="A194" i="1"/>
  <c r="A191" i="7" s="1"/>
  <c r="A195" i="1"/>
  <c r="A192" i="7" s="1"/>
  <c r="A196" i="1"/>
  <c r="A193" i="7" s="1"/>
  <c r="A197" i="1"/>
  <c r="A194" i="7" s="1"/>
  <c r="A198" i="1"/>
  <c r="A195" i="7" s="1"/>
  <c r="A199" i="1"/>
  <c r="A196" i="7" s="1"/>
  <c r="A200" i="1"/>
  <c r="A197" i="7" s="1"/>
  <c r="A201" i="1"/>
  <c r="A198" i="7" s="1"/>
  <c r="A202" i="1"/>
  <c r="A199" i="7" s="1"/>
  <c r="A203" i="1"/>
  <c r="A200" i="7" s="1"/>
  <c r="A204" i="1"/>
  <c r="A201" i="7" s="1"/>
  <c r="A205" i="1"/>
  <c r="A202" i="7" s="1"/>
  <c r="A206" i="1"/>
  <c r="A203" i="7" s="1"/>
  <c r="A207" i="1"/>
  <c r="A204" i="7" s="1"/>
  <c r="A208" i="1"/>
  <c r="A205" i="7" s="1"/>
  <c r="A209" i="1"/>
  <c r="A206" i="7" s="1"/>
  <c r="A210" i="1"/>
  <c r="A207" i="7" s="1"/>
  <c r="A211" i="1"/>
  <c r="A208" i="7" s="1"/>
  <c r="A212" i="1"/>
  <c r="A209" i="7" s="1"/>
  <c r="A213" i="1"/>
  <c r="A210" i="7" s="1"/>
  <c r="A214" i="1"/>
  <c r="A211" i="7" s="1"/>
  <c r="A215" i="1"/>
  <c r="A212" i="7" s="1"/>
  <c r="A216" i="1"/>
  <c r="A213" i="7" s="1"/>
  <c r="A217" i="1"/>
  <c r="A214" i="7" s="1"/>
  <c r="A218" i="1"/>
  <c r="A215" i="7" s="1"/>
  <c r="A219" i="1"/>
  <c r="A216" i="7" s="1"/>
  <c r="A220" i="1"/>
  <c r="A217" i="7" s="1"/>
  <c r="A221" i="1"/>
  <c r="A218" i="7" s="1"/>
  <c r="A222" i="1"/>
  <c r="A219" i="7" s="1"/>
  <c r="A223" i="1"/>
  <c r="A220" i="7" s="1"/>
  <c r="A224" i="1"/>
  <c r="A221" i="7" s="1"/>
  <c r="A225" i="1"/>
  <c r="A222" i="7" s="1"/>
  <c r="A226" i="1"/>
  <c r="A223" i="7" s="1"/>
  <c r="A227" i="1"/>
  <c r="A224" i="7" s="1"/>
  <c r="A228" i="1"/>
  <c r="A225" i="7" s="1"/>
  <c r="A229" i="1"/>
  <c r="A226" i="7" s="1"/>
  <c r="A230" i="1"/>
  <c r="A227" i="7" s="1"/>
  <c r="A231" i="1"/>
  <c r="A228" i="7" s="1"/>
  <c r="A232" i="1"/>
  <c r="A229" i="7" s="1"/>
  <c r="A233" i="1"/>
  <c r="A230" i="7" s="1"/>
  <c r="A234" i="1"/>
  <c r="A231" i="7" s="1"/>
  <c r="A235" i="1"/>
  <c r="A232" i="7" s="1"/>
  <c r="A236" i="1"/>
  <c r="A233" i="7" s="1"/>
  <c r="A237" i="1"/>
  <c r="A234" i="7" s="1"/>
  <c r="A238" i="1"/>
  <c r="A235" i="7" s="1"/>
  <c r="A239" i="1"/>
  <c r="A236" i="7" s="1"/>
  <c r="A240" i="1"/>
  <c r="A237" i="7" s="1"/>
  <c r="A241" i="1"/>
  <c r="A238" i="7" s="1"/>
  <c r="A242" i="1"/>
  <c r="A239" i="7" s="1"/>
  <c r="A243" i="1"/>
  <c r="A240" i="7" s="1"/>
  <c r="A244" i="1"/>
  <c r="A241" i="7" s="1"/>
  <c r="A245" i="1"/>
  <c r="A242" i="7" s="1"/>
  <c r="A246" i="1"/>
  <c r="A243" i="7" s="1"/>
  <c r="A247" i="1"/>
  <c r="A244" i="7" s="1"/>
  <c r="A248" i="1"/>
  <c r="A245" i="7" s="1"/>
  <c r="A249" i="1"/>
  <c r="A246" i="7" s="1"/>
  <c r="A250" i="1"/>
  <c r="A247" i="7" s="1"/>
  <c r="A251" i="1"/>
  <c r="A248" i="7" s="1"/>
  <c r="A252" i="1"/>
  <c r="A249" i="7" s="1"/>
  <c r="A253" i="1"/>
  <c r="A250" i="7" s="1"/>
  <c r="A254" i="1"/>
  <c r="A251" i="7" s="1"/>
  <c r="A255" i="1"/>
  <c r="A252" i="7" s="1"/>
  <c r="A256" i="1"/>
  <c r="A253" i="7" s="1"/>
  <c r="A257" i="1"/>
  <c r="A254" i="7" s="1"/>
  <c r="A258" i="1"/>
  <c r="A255" i="7" s="1"/>
  <c r="A259" i="1"/>
  <c r="A256" i="7" s="1"/>
  <c r="A260" i="1"/>
  <c r="A257" i="7" s="1"/>
  <c r="A261" i="1"/>
  <c r="A258" i="7" s="1"/>
  <c r="A262" i="1"/>
  <c r="A259" i="7" s="1"/>
  <c r="A263" i="1"/>
  <c r="A260" i="7" s="1"/>
  <c r="A264" i="1"/>
  <c r="A261" i="7" s="1"/>
  <c r="A265" i="1"/>
  <c r="A262" i="7" s="1"/>
  <c r="A266" i="1"/>
  <c r="A263" i="7" s="1"/>
  <c r="A267" i="1"/>
  <c r="A264" i="7" s="1"/>
  <c r="A268" i="1"/>
  <c r="A265" i="7" s="1"/>
  <c r="A269" i="1"/>
  <c r="A266" i="7" s="1"/>
  <c r="A270" i="1"/>
  <c r="A267" i="7" s="1"/>
  <c r="A271" i="1"/>
  <c r="A268" i="7" s="1"/>
  <c r="A272" i="1"/>
  <c r="A269" i="7" s="1"/>
  <c r="A273" i="1"/>
  <c r="A270" i="7" s="1"/>
  <c r="A274" i="1"/>
  <c r="A271" i="7" s="1"/>
  <c r="A275" i="1"/>
  <c r="A272" i="7" s="1"/>
  <c r="A276" i="1"/>
  <c r="A273" i="7" s="1"/>
  <c r="A277" i="1"/>
  <c r="A274" i="7" s="1"/>
  <c r="A278" i="1"/>
  <c r="A275" i="7" s="1"/>
  <c r="A279" i="1"/>
  <c r="A276" i="7" s="1"/>
  <c r="A280" i="1"/>
  <c r="A277" i="7" s="1"/>
  <c r="A281" i="1"/>
  <c r="A278" i="7" s="1"/>
  <c r="A282" i="1"/>
  <c r="A279" i="7" s="1"/>
  <c r="A283" i="1"/>
  <c r="A280" i="7" s="1"/>
  <c r="A284" i="1"/>
  <c r="A281" i="7" s="1"/>
  <c r="A285" i="1"/>
  <c r="A282" i="7" s="1"/>
  <c r="A286" i="1"/>
  <c r="A283" i="7" s="1"/>
  <c r="A287" i="1"/>
  <c r="A284" i="7" s="1"/>
  <c r="A288" i="1"/>
  <c r="A285" i="7" s="1"/>
  <c r="A289" i="1"/>
  <c r="A286" i="7" s="1"/>
  <c r="A290" i="1"/>
  <c r="A287" i="7" s="1"/>
  <c r="A291" i="1"/>
  <c r="A288" i="7" s="1"/>
  <c r="A292" i="1"/>
  <c r="A289" i="7" s="1"/>
  <c r="A293" i="1"/>
  <c r="A290" i="7" s="1"/>
  <c r="A294" i="1"/>
  <c r="A291" i="7" s="1"/>
  <c r="A295" i="1"/>
  <c r="A292" i="7" s="1"/>
  <c r="A296" i="1"/>
  <c r="A293" i="7" s="1"/>
  <c r="A297" i="1"/>
  <c r="A294" i="7" s="1"/>
  <c r="A298" i="1"/>
  <c r="A295" i="7" s="1"/>
  <c r="A299" i="1"/>
  <c r="A296" i="7" s="1"/>
  <c r="A300" i="1"/>
  <c r="A297" i="7" s="1"/>
  <c r="A301" i="1"/>
  <c r="A298" i="7" s="1"/>
  <c r="A302" i="1"/>
  <c r="A299" i="7" s="1"/>
  <c r="A303" i="1"/>
  <c r="A300" i="7" s="1"/>
  <c r="A304" i="1"/>
  <c r="A301" i="7" s="1"/>
  <c r="A305" i="1"/>
  <c r="A302" i="7" s="1"/>
  <c r="A306" i="1"/>
  <c r="A303" i="7" s="1"/>
  <c r="A307" i="1"/>
  <c r="A304" i="7" s="1"/>
  <c r="A308" i="1"/>
  <c r="A305" i="7" s="1"/>
  <c r="A309" i="1"/>
  <c r="A306" i="7" s="1"/>
  <c r="A310" i="1"/>
  <c r="A307" i="7" s="1"/>
  <c r="A311" i="1"/>
  <c r="A308" i="7" s="1"/>
  <c r="A312" i="1"/>
  <c r="A309" i="7" s="1"/>
  <c r="A313" i="1"/>
  <c r="A310" i="7" s="1"/>
  <c r="A314" i="1"/>
  <c r="A311" i="7" s="1"/>
  <c r="A315" i="1"/>
  <c r="A312" i="7" s="1"/>
  <c r="A316" i="1"/>
  <c r="A313" i="7" s="1"/>
  <c r="A317" i="1"/>
  <c r="A314" i="7" s="1"/>
  <c r="A318" i="1"/>
  <c r="A315" i="7" s="1"/>
  <c r="A319" i="1"/>
  <c r="A316" i="7" s="1"/>
  <c r="A320" i="1"/>
  <c r="A317" i="7" s="1"/>
  <c r="A321" i="1"/>
  <c r="A318" i="7" s="1"/>
  <c r="A322" i="1"/>
  <c r="A319" i="7" s="1"/>
  <c r="A323" i="1"/>
  <c r="A320" i="7" s="1"/>
  <c r="A324" i="1"/>
  <c r="A321" i="7" s="1"/>
  <c r="A325" i="1"/>
  <c r="A322" i="7" s="1"/>
  <c r="A326" i="1"/>
  <c r="A323" i="7" s="1"/>
  <c r="A327" i="1"/>
  <c r="A324" i="7" s="1"/>
  <c r="A328" i="1"/>
  <c r="A325" i="7" s="1"/>
  <c r="A329" i="1"/>
  <c r="A326" i="7" s="1"/>
  <c r="A330" i="1"/>
  <c r="A327" i="7" s="1"/>
  <c r="A331" i="1"/>
  <c r="A328" i="7" s="1"/>
  <c r="A332" i="1"/>
  <c r="A329" i="7" s="1"/>
  <c r="A333" i="1"/>
  <c r="A330" i="7" s="1"/>
  <c r="A334" i="1"/>
  <c r="A331" i="7" s="1"/>
  <c r="A335" i="1"/>
  <c r="A332" i="7" s="1"/>
  <c r="A336" i="1"/>
  <c r="A333" i="7" s="1"/>
  <c r="A337" i="1"/>
  <c r="A334" i="7" s="1"/>
  <c r="A338" i="1"/>
  <c r="A335" i="7" s="1"/>
  <c r="A339" i="1"/>
  <c r="A336" i="7" s="1"/>
  <c r="A340" i="1"/>
  <c r="A337" i="7" s="1"/>
  <c r="A341" i="1"/>
  <c r="A338" i="7" s="1"/>
  <c r="A342" i="1"/>
  <c r="A339" i="7" s="1"/>
  <c r="A343" i="1"/>
  <c r="A340" i="7" s="1"/>
  <c r="A344" i="1"/>
  <c r="A341" i="7" s="1"/>
  <c r="A345" i="1"/>
  <c r="A342" i="7" s="1"/>
  <c r="A346" i="1"/>
  <c r="A343" i="7" s="1"/>
  <c r="A347" i="1"/>
  <c r="A344" i="7" s="1"/>
  <c r="A348" i="1"/>
  <c r="A345" i="7" s="1"/>
  <c r="A349" i="1"/>
  <c r="A346" i="7" s="1"/>
  <c r="A350" i="1"/>
  <c r="A347" i="7" s="1"/>
  <c r="A351" i="1"/>
  <c r="A348" i="7" s="1"/>
  <c r="A352" i="1"/>
  <c r="A349" i="7" s="1"/>
  <c r="A353" i="1"/>
  <c r="A350" i="7" s="1"/>
  <c r="A354" i="1"/>
  <c r="A351" i="7" s="1"/>
  <c r="A355" i="1"/>
  <c r="A352" i="7" s="1"/>
  <c r="A356" i="1"/>
  <c r="A353" i="7" s="1"/>
  <c r="A357" i="1"/>
  <c r="A354" i="7" s="1"/>
  <c r="A358" i="1"/>
  <c r="A355" i="7" s="1"/>
  <c r="A359" i="1"/>
  <c r="A356" i="7" s="1"/>
  <c r="A360" i="1"/>
  <c r="A357" i="7" s="1"/>
  <c r="A361" i="1"/>
  <c r="A358" i="7" s="1"/>
  <c r="A362" i="1"/>
  <c r="A359" i="7" s="1"/>
  <c r="A363" i="1"/>
  <c r="A360" i="7" s="1"/>
  <c r="A364" i="1"/>
  <c r="A361" i="7" s="1"/>
  <c r="A365" i="1"/>
  <c r="A362" i="7" s="1"/>
  <c r="A366" i="1"/>
  <c r="A363" i="7" s="1"/>
  <c r="A367" i="1"/>
  <c r="A364" i="7" s="1"/>
  <c r="A368" i="1"/>
  <c r="A365" i="7" s="1"/>
  <c r="A369" i="1"/>
  <c r="A366" i="7" s="1"/>
  <c r="A370" i="1"/>
  <c r="A367" i="7" s="1"/>
  <c r="A371" i="1"/>
  <c r="A368" i="7" s="1"/>
  <c r="A372" i="1"/>
  <c r="A369" i="7" s="1"/>
  <c r="A373" i="1"/>
  <c r="A370" i="7" s="1"/>
  <c r="A374" i="1"/>
  <c r="A371" i="7" s="1"/>
  <c r="A375" i="1"/>
  <c r="A372" i="7" s="1"/>
  <c r="A376" i="1"/>
  <c r="A373" i="7" s="1"/>
  <c r="A377" i="1"/>
  <c r="A374" i="7" s="1"/>
  <c r="A378" i="1"/>
  <c r="A375" i="7" s="1"/>
  <c r="A379" i="1"/>
  <c r="A376" i="7" s="1"/>
  <c r="A380" i="1"/>
  <c r="A377" i="7" s="1"/>
  <c r="A381" i="1"/>
  <c r="A378" i="7" s="1"/>
  <c r="A382" i="1"/>
  <c r="A379" i="7" s="1"/>
  <c r="A383" i="1"/>
  <c r="A380" i="7" s="1"/>
  <c r="A384" i="1"/>
  <c r="A381" i="7" s="1"/>
  <c r="A385" i="1"/>
  <c r="A382" i="7" s="1"/>
  <c r="A386" i="1"/>
  <c r="A383" i="7" s="1"/>
  <c r="A387" i="1"/>
  <c r="A384" i="7" s="1"/>
  <c r="A388" i="1"/>
  <c r="A385" i="7" s="1"/>
  <c r="A389" i="1"/>
  <c r="A386" i="7" s="1"/>
  <c r="A390" i="1"/>
  <c r="A387" i="7" s="1"/>
  <c r="A391" i="1"/>
  <c r="A388" i="7" s="1"/>
  <c r="A392" i="1"/>
  <c r="A389" i="7" s="1"/>
  <c r="A393" i="1"/>
  <c r="A390" i="7" s="1"/>
  <c r="A394" i="1"/>
  <c r="A391" i="7" s="1"/>
  <c r="A395" i="1"/>
  <c r="A392" i="7" s="1"/>
  <c r="A396" i="1"/>
  <c r="A393" i="7" s="1"/>
  <c r="A397" i="1"/>
  <c r="A394" i="7" s="1"/>
  <c r="A398" i="1"/>
  <c r="A395" i="7" s="1"/>
  <c r="A399" i="1"/>
  <c r="A396" i="7" s="1"/>
  <c r="A400" i="1"/>
  <c r="A397" i="7" s="1"/>
  <c r="A401" i="1"/>
  <c r="A398" i="7" s="1"/>
  <c r="A402" i="1"/>
  <c r="A399" i="7" s="1"/>
  <c r="A403" i="1"/>
  <c r="A400" i="7" s="1"/>
  <c r="A404" i="1"/>
  <c r="A401" i="7" s="1"/>
  <c r="A405" i="1"/>
  <c r="A402" i="7" s="1"/>
  <c r="A406" i="1"/>
  <c r="A403" i="7" s="1"/>
  <c r="A407" i="1"/>
  <c r="A404" i="7" s="1"/>
  <c r="A408" i="1"/>
  <c r="A405" i="7" s="1"/>
  <c r="A409" i="1"/>
  <c r="A406" i="7" s="1"/>
  <c r="A410" i="1"/>
  <c r="A407" i="7" s="1"/>
  <c r="A411" i="1"/>
  <c r="A408" i="7" s="1"/>
  <c r="A412" i="1"/>
  <c r="A409" i="7" s="1"/>
  <c r="A413" i="1"/>
  <c r="A410" i="7" s="1"/>
  <c r="A414" i="1"/>
  <c r="A411" i="7" s="1"/>
  <c r="A415" i="1"/>
  <c r="A412" i="7" s="1"/>
  <c r="A416" i="1"/>
  <c r="A413" i="7" s="1"/>
  <c r="A417" i="1"/>
  <c r="A414" i="7" s="1"/>
  <c r="A418" i="1"/>
  <c r="A415" i="7" s="1"/>
  <c r="A419" i="1"/>
  <c r="A416" i="7" s="1"/>
  <c r="A420" i="1"/>
  <c r="A417" i="7" s="1"/>
  <c r="A421" i="1"/>
  <c r="A418" i="7" s="1"/>
  <c r="A422" i="1"/>
  <c r="A419" i="7" s="1"/>
  <c r="A423" i="1"/>
  <c r="A420" i="7" s="1"/>
  <c r="A424" i="1"/>
  <c r="A421" i="7" s="1"/>
  <c r="A425" i="1"/>
  <c r="A422" i="7" s="1"/>
  <c r="A426" i="1"/>
  <c r="A423" i="7" s="1"/>
  <c r="A427" i="1"/>
  <c r="A424" i="7" s="1"/>
  <c r="A428" i="1"/>
  <c r="A425" i="7" s="1"/>
  <c r="A429" i="1"/>
  <c r="A426" i="7" s="1"/>
  <c r="A430" i="1"/>
  <c r="A427" i="7" s="1"/>
  <c r="A431" i="1"/>
  <c r="A428" i="7" s="1"/>
  <c r="A432" i="1"/>
  <c r="A429" i="7" s="1"/>
  <c r="A433" i="1"/>
  <c r="A430" i="7" s="1"/>
  <c r="A434" i="1"/>
  <c r="A431" i="7" s="1"/>
  <c r="A435" i="1"/>
  <c r="A432" i="7" s="1"/>
  <c r="A436" i="1"/>
  <c r="A433" i="7" s="1"/>
  <c r="A437" i="1"/>
  <c r="A434" i="7" s="1"/>
  <c r="A438" i="1"/>
  <c r="A435" i="7" s="1"/>
  <c r="A439" i="1"/>
  <c r="A436" i="7" s="1"/>
  <c r="A440" i="1"/>
  <c r="A437" i="7" s="1"/>
  <c r="A441" i="1"/>
  <c r="A438" i="7" s="1"/>
  <c r="A442" i="1"/>
  <c r="A439" i="7" s="1"/>
  <c r="A443" i="1"/>
  <c r="A440" i="7" s="1"/>
  <c r="A444" i="1"/>
  <c r="A441" i="7" s="1"/>
  <c r="A445" i="1"/>
  <c r="A442" i="7" s="1"/>
  <c r="A446" i="1"/>
  <c r="A443" i="7" s="1"/>
  <c r="A447" i="1"/>
  <c r="A444" i="7" s="1"/>
  <c r="A448" i="1"/>
  <c r="A445" i="7" s="1"/>
  <c r="A449" i="1"/>
  <c r="A446" i="7" s="1"/>
  <c r="A450" i="1"/>
  <c r="A447" i="7" s="1"/>
  <c r="A451" i="1"/>
  <c r="A448" i="7" s="1"/>
  <c r="A452" i="1"/>
  <c r="A449" i="7" s="1"/>
  <c r="A453" i="1"/>
  <c r="A450" i="7" s="1"/>
  <c r="A454" i="1"/>
  <c r="A451" i="7" s="1"/>
  <c r="A455" i="1"/>
  <c r="A452" i="7" s="1"/>
  <c r="A456" i="1"/>
  <c r="A453" i="7" s="1"/>
  <c r="A457" i="1"/>
  <c r="A454" i="7" s="1"/>
  <c r="A458" i="1"/>
  <c r="A455" i="7" s="1"/>
  <c r="A459" i="1"/>
  <c r="A456" i="7" s="1"/>
  <c r="A460" i="1"/>
  <c r="A457" i="7" s="1"/>
  <c r="A461" i="1"/>
  <c r="A458" i="7" s="1"/>
  <c r="A462" i="1"/>
  <c r="A459" i="7" s="1"/>
  <c r="A463" i="1"/>
  <c r="A460" i="7" s="1"/>
  <c r="A464" i="1"/>
  <c r="A461" i="7" s="1"/>
  <c r="A465" i="1"/>
  <c r="A462" i="7" s="1"/>
  <c r="A466" i="1"/>
  <c r="A463" i="7" s="1"/>
  <c r="A467" i="1"/>
  <c r="A464" i="7" s="1"/>
  <c r="A468" i="1"/>
  <c r="A465" i="7" s="1"/>
  <c r="A469" i="1"/>
  <c r="A466" i="7" s="1"/>
  <c r="A470" i="1"/>
  <c r="A467" i="7" s="1"/>
  <c r="A471" i="1"/>
  <c r="A468" i="7" s="1"/>
  <c r="A472" i="1"/>
  <c r="A469" i="7" s="1"/>
  <c r="A473" i="1"/>
  <c r="A470" i="7" s="1"/>
  <c r="A474" i="1"/>
  <c r="A471" i="7" s="1"/>
  <c r="A475" i="1"/>
  <c r="A472" i="7" s="1"/>
  <c r="A476" i="1"/>
  <c r="A473" i="7" s="1"/>
  <c r="A477" i="1"/>
  <c r="A474" i="7" s="1"/>
  <c r="A478" i="1"/>
  <c r="A475" i="7" s="1"/>
  <c r="A479" i="1"/>
  <c r="A476" i="7" s="1"/>
  <c r="A480" i="1"/>
  <c r="A477" i="7" s="1"/>
  <c r="A481" i="1"/>
  <c r="A478" i="7" s="1"/>
  <c r="A482" i="1"/>
  <c r="A479" i="7" s="1"/>
  <c r="A483" i="1"/>
  <c r="A480" i="7" s="1"/>
  <c r="A484" i="1"/>
  <c r="A481" i="7" s="1"/>
  <c r="A485" i="1"/>
  <c r="A482" i="7" s="1"/>
  <c r="A486" i="1"/>
  <c r="A483" i="7" s="1"/>
  <c r="A487" i="1"/>
  <c r="A484" i="7" s="1"/>
  <c r="A488" i="1"/>
  <c r="A485" i="7" s="1"/>
  <c r="A489" i="1"/>
  <c r="A486" i="7" s="1"/>
  <c r="A490" i="1"/>
  <c r="A487" i="7" s="1"/>
  <c r="A491" i="1"/>
  <c r="A488" i="7" s="1"/>
  <c r="A492" i="1"/>
  <c r="A489" i="7" s="1"/>
  <c r="A493" i="1"/>
  <c r="A490" i="7" s="1"/>
  <c r="A494" i="1"/>
  <c r="A491" i="7" s="1"/>
  <c r="A495" i="1"/>
  <c r="A492" i="7" s="1"/>
  <c r="A496" i="1"/>
  <c r="A493" i="7" s="1"/>
  <c r="A497" i="1"/>
  <c r="A494" i="7" s="1"/>
  <c r="A498" i="1"/>
  <c r="A495" i="7" s="1"/>
  <c r="A499" i="1"/>
  <c r="A496" i="7" s="1"/>
  <c r="A500" i="1"/>
  <c r="A497" i="7" s="1"/>
  <c r="A501" i="1"/>
  <c r="A498" i="7" s="1"/>
  <c r="A502" i="1"/>
  <c r="A499" i="7" s="1"/>
  <c r="A503" i="1"/>
  <c r="A500" i="7" s="1"/>
  <c r="A504" i="1"/>
  <c r="A501" i="7" s="1"/>
  <c r="A505" i="1"/>
  <c r="A502" i="7" s="1"/>
  <c r="A506" i="1"/>
  <c r="A503" i="7" s="1"/>
  <c r="A507" i="1"/>
  <c r="A504" i="7" s="1"/>
  <c r="A508" i="1"/>
  <c r="A505" i="7" s="1"/>
  <c r="A509" i="1"/>
  <c r="A506" i="7" s="1"/>
  <c r="A510" i="1"/>
  <c r="A507" i="7" s="1"/>
  <c r="A511" i="1"/>
  <c r="A508" i="7" s="1"/>
  <c r="A512" i="1"/>
  <c r="A509" i="7" s="1"/>
  <c r="A513" i="1"/>
  <c r="A510" i="7" s="1"/>
  <c r="A514" i="1"/>
  <c r="A511" i="7" s="1"/>
  <c r="A515" i="1"/>
  <c r="A512" i="7" s="1"/>
  <c r="A516" i="1"/>
  <c r="A513" i="7" s="1"/>
  <c r="A517" i="1"/>
  <c r="A514" i="7" s="1"/>
  <c r="A518" i="1"/>
  <c r="A515" i="7" s="1"/>
  <c r="A519" i="1"/>
  <c r="A516" i="7" s="1"/>
  <c r="A520" i="1"/>
  <c r="A517" i="7" s="1"/>
  <c r="A521" i="1"/>
  <c r="A518" i="7" s="1"/>
  <c r="A522" i="1"/>
  <c r="A519" i="7" s="1"/>
  <c r="A523" i="1"/>
  <c r="A520" i="7" s="1"/>
  <c r="A524" i="1"/>
  <c r="A521" i="7" s="1"/>
  <c r="A525" i="1"/>
  <c r="A522" i="7" s="1"/>
  <c r="A526" i="1"/>
  <c r="A523" i="7" s="1"/>
  <c r="A527" i="1"/>
  <c r="A524" i="7" s="1"/>
  <c r="A528" i="1"/>
  <c r="A525" i="7" s="1"/>
  <c r="A529" i="1"/>
  <c r="A526" i="7" s="1"/>
  <c r="A530" i="1"/>
  <c r="A527" i="7" s="1"/>
  <c r="A531" i="1"/>
  <c r="A528" i="7" s="1"/>
  <c r="A532" i="1"/>
  <c r="A529" i="7" s="1"/>
  <c r="A533" i="1"/>
  <c r="A530" i="7" s="1"/>
  <c r="A534" i="1"/>
  <c r="A531" i="7" s="1"/>
  <c r="A535" i="1"/>
  <c r="A532" i="7" s="1"/>
  <c r="A536" i="1"/>
  <c r="A533" i="7" s="1"/>
  <c r="A537" i="1"/>
  <c r="A534" i="7" s="1"/>
  <c r="A538" i="1"/>
  <c r="A535" i="7" s="1"/>
  <c r="A539" i="1"/>
  <c r="A536" i="7" s="1"/>
  <c r="A540" i="1"/>
  <c r="A537" i="7" s="1"/>
  <c r="A541" i="1"/>
  <c r="A538" i="7" s="1"/>
  <c r="A542" i="1"/>
  <c r="A539" i="7" s="1"/>
  <c r="A543" i="1"/>
  <c r="A540" i="7" s="1"/>
  <c r="A544" i="1"/>
  <c r="A541" i="7" s="1"/>
  <c r="A545" i="1"/>
  <c r="A542" i="7" s="1"/>
  <c r="A546" i="1"/>
  <c r="A543" i="7" s="1"/>
  <c r="A547" i="1"/>
  <c r="A544" i="7" s="1"/>
  <c r="A548" i="1"/>
  <c r="A545" i="7" s="1"/>
  <c r="A549" i="1"/>
  <c r="A546" i="7" s="1"/>
  <c r="A550" i="1"/>
  <c r="A547" i="7" s="1"/>
  <c r="A551" i="1"/>
  <c r="A548" i="7" s="1"/>
  <c r="A552" i="1"/>
  <c r="A549" i="7" s="1"/>
  <c r="A553" i="1"/>
  <c r="A550" i="7" s="1"/>
  <c r="A554" i="1"/>
  <c r="A551" i="7" s="1"/>
  <c r="A555" i="1"/>
  <c r="A552" i="7" s="1"/>
  <c r="A556" i="1"/>
  <c r="A553" i="7" s="1"/>
  <c r="A557" i="1"/>
  <c r="A554" i="7" s="1"/>
  <c r="A558" i="1"/>
  <c r="A555" i="7" s="1"/>
  <c r="A559" i="1"/>
  <c r="A556" i="7" s="1"/>
  <c r="A560" i="1"/>
  <c r="A557" i="7" s="1"/>
  <c r="A561" i="1"/>
  <c r="A558" i="7" s="1"/>
  <c r="A562" i="1"/>
  <c r="A559" i="7" s="1"/>
  <c r="A563" i="1"/>
  <c r="A560" i="7" s="1"/>
  <c r="A564" i="1"/>
  <c r="A561" i="7" s="1"/>
  <c r="A565" i="1"/>
  <c r="A562" i="7" s="1"/>
  <c r="A566" i="1"/>
  <c r="A563" i="7" s="1"/>
  <c r="A567" i="1"/>
  <c r="A564" i="7" s="1"/>
  <c r="A568" i="1"/>
  <c r="A565" i="7" s="1"/>
  <c r="A569" i="1"/>
  <c r="A566" i="7" s="1"/>
  <c r="A570" i="1"/>
  <c r="A567" i="7" s="1"/>
  <c r="A571" i="1"/>
  <c r="A568" i="7" s="1"/>
  <c r="A572" i="1"/>
  <c r="A569" i="7" s="1"/>
  <c r="A573" i="1"/>
  <c r="A570" i="7" s="1"/>
  <c r="A574" i="1"/>
  <c r="A571" i="7" s="1"/>
  <c r="A575" i="1"/>
  <c r="A572" i="7" s="1"/>
  <c r="A576" i="1"/>
  <c r="A573" i="7" s="1"/>
  <c r="A577" i="1"/>
  <c r="A574" i="7" s="1"/>
  <c r="A578" i="1"/>
  <c r="A575" i="7" s="1"/>
  <c r="A579" i="1"/>
  <c r="A576" i="7" s="1"/>
  <c r="A580" i="1"/>
  <c r="A577" i="7" s="1"/>
  <c r="A581" i="1"/>
  <c r="A578" i="7" s="1"/>
  <c r="A582" i="1"/>
  <c r="A579" i="7" s="1"/>
  <c r="A583" i="1"/>
  <c r="A580" i="7" s="1"/>
  <c r="A584" i="1"/>
  <c r="A581" i="7" s="1"/>
  <c r="A585" i="1"/>
  <c r="A582" i="7" s="1"/>
  <c r="A586" i="1"/>
  <c r="A583" i="7" s="1"/>
  <c r="A587" i="1"/>
  <c r="A584" i="7" s="1"/>
  <c r="A588" i="1"/>
  <c r="A585" i="7" s="1"/>
  <c r="A589" i="1"/>
  <c r="A586" i="7" s="1"/>
  <c r="A590" i="1"/>
  <c r="A587" i="7" s="1"/>
  <c r="A591" i="1"/>
  <c r="A588" i="7" s="1"/>
  <c r="A592" i="1"/>
  <c r="A589" i="7" s="1"/>
  <c r="A593" i="1"/>
  <c r="A590" i="7" s="1"/>
  <c r="A594" i="1"/>
  <c r="A591" i="7" s="1"/>
  <c r="A595" i="1"/>
  <c r="A592" i="7" s="1"/>
  <c r="A596" i="1"/>
  <c r="A593" i="7" s="1"/>
  <c r="A597" i="1"/>
  <c r="A594" i="7" s="1"/>
  <c r="A598" i="1"/>
  <c r="A595" i="7" s="1"/>
  <c r="A599" i="1"/>
  <c r="A596" i="7" s="1"/>
  <c r="A600" i="1"/>
  <c r="A597" i="7" s="1"/>
  <c r="A601" i="1"/>
  <c r="A598" i="7" s="1"/>
  <c r="A602" i="1"/>
  <c r="A599" i="7" s="1"/>
  <c r="A603" i="1"/>
  <c r="A600" i="7" s="1"/>
  <c r="A604" i="1"/>
  <c r="A601" i="7" s="1"/>
  <c r="A605" i="1"/>
  <c r="A602" i="7" s="1"/>
  <c r="A606" i="1"/>
  <c r="A603" i="7" s="1"/>
  <c r="A607" i="1"/>
  <c r="A604" i="7" s="1"/>
  <c r="A608" i="1"/>
  <c r="A605" i="7" s="1"/>
  <c r="A609" i="1"/>
  <c r="A606" i="7" s="1"/>
  <c r="A610" i="1"/>
  <c r="A607" i="7" s="1"/>
  <c r="A611" i="1"/>
  <c r="A608" i="7" s="1"/>
  <c r="A612" i="1"/>
  <c r="A609" i="7" s="1"/>
  <c r="A613" i="1"/>
  <c r="A610" i="7" s="1"/>
  <c r="A614" i="1"/>
  <c r="A611" i="7" s="1"/>
  <c r="A615" i="1"/>
  <c r="A612" i="7" s="1"/>
  <c r="A616" i="1"/>
  <c r="A613" i="7" s="1"/>
  <c r="A617" i="1"/>
  <c r="A614" i="7" s="1"/>
  <c r="A618" i="1"/>
  <c r="A615" i="7" s="1"/>
  <c r="A619" i="1"/>
  <c r="A616" i="7" s="1"/>
  <c r="A620" i="1"/>
  <c r="A617" i="7" s="1"/>
  <c r="A621" i="1"/>
  <c r="A618" i="7" s="1"/>
  <c r="A622" i="1"/>
  <c r="A619" i="7" s="1"/>
  <c r="A623" i="1"/>
  <c r="A620" i="7" s="1"/>
  <c r="A624" i="1"/>
  <c r="A621" i="7" s="1"/>
  <c r="A625" i="1"/>
  <c r="A622" i="7" s="1"/>
  <c r="A626" i="1"/>
  <c r="A623" i="7" s="1"/>
  <c r="A627" i="1"/>
  <c r="A624" i="7" s="1"/>
  <c r="A628" i="1"/>
  <c r="A625" i="7" s="1"/>
  <c r="A629" i="1"/>
  <c r="A626" i="7" s="1"/>
  <c r="A630" i="1"/>
  <c r="A627" i="7" s="1"/>
  <c r="A631" i="1"/>
  <c r="A628" i="7" s="1"/>
  <c r="A632" i="1"/>
  <c r="A629" i="7" s="1"/>
  <c r="A633" i="1"/>
  <c r="A630" i="7" s="1"/>
  <c r="A634" i="1"/>
  <c r="A631" i="7" s="1"/>
  <c r="A635" i="1"/>
  <c r="A632" i="7" s="1"/>
  <c r="A636" i="1"/>
  <c r="A633" i="7" s="1"/>
  <c r="A637" i="1"/>
  <c r="A634" i="7" s="1"/>
  <c r="A638" i="1"/>
  <c r="A635" i="7" s="1"/>
  <c r="A639" i="1"/>
  <c r="A636" i="7" s="1"/>
  <c r="A640" i="1"/>
  <c r="A637" i="7" s="1"/>
  <c r="A641" i="1"/>
  <c r="A638" i="7" s="1"/>
  <c r="A642" i="1"/>
  <c r="A639" i="7" s="1"/>
  <c r="A643" i="1"/>
  <c r="A640" i="7" s="1"/>
  <c r="A644" i="1"/>
  <c r="A641" i="7" s="1"/>
  <c r="A645" i="1"/>
  <c r="A642" i="7" s="1"/>
  <c r="A646" i="1"/>
  <c r="A643" i="7" s="1"/>
  <c r="A647" i="1"/>
  <c r="A644" i="7" s="1"/>
  <c r="A648" i="1"/>
  <c r="A645" i="7" s="1"/>
  <c r="A649" i="1"/>
  <c r="A646" i="7" s="1"/>
  <c r="A650" i="1"/>
  <c r="A647" i="7" s="1"/>
  <c r="A651" i="1"/>
  <c r="A648" i="7" s="1"/>
  <c r="A652" i="1"/>
  <c r="A649" i="7" s="1"/>
  <c r="A653" i="1"/>
  <c r="A650" i="7" s="1"/>
  <c r="A654" i="1"/>
  <c r="A651" i="7" s="1"/>
  <c r="A655" i="1"/>
  <c r="A652" i="7" s="1"/>
  <c r="A656" i="1"/>
  <c r="A653" i="7" s="1"/>
  <c r="A657" i="1"/>
  <c r="A654" i="7" s="1"/>
  <c r="A658" i="1"/>
  <c r="A655" i="7" s="1"/>
  <c r="A659" i="1"/>
  <c r="A656" i="7" s="1"/>
  <c r="A660" i="1"/>
  <c r="A657" i="7" s="1"/>
  <c r="A661" i="1"/>
  <c r="A658" i="7" s="1"/>
  <c r="A662" i="1"/>
  <c r="A659" i="7" s="1"/>
  <c r="A663" i="1"/>
  <c r="A660" i="7" s="1"/>
  <c r="A664" i="1"/>
  <c r="A661" i="7" s="1"/>
  <c r="A665" i="1"/>
  <c r="A662" i="7" s="1"/>
  <c r="A666" i="1"/>
  <c r="A663" i="7" s="1"/>
  <c r="A667" i="1"/>
  <c r="A664" i="7" s="1"/>
  <c r="A668" i="1"/>
  <c r="A665" i="7" s="1"/>
  <c r="A669" i="1"/>
  <c r="A666" i="7" s="1"/>
  <c r="A670" i="1"/>
  <c r="A667" i="7" s="1"/>
  <c r="A671" i="1"/>
  <c r="A668" i="7" s="1"/>
  <c r="A672" i="1"/>
  <c r="A669" i="7" s="1"/>
  <c r="A673" i="1"/>
  <c r="A670" i="7" s="1"/>
  <c r="A674" i="1"/>
  <c r="A671" i="7" s="1"/>
  <c r="A675" i="1"/>
  <c r="A672" i="7" s="1"/>
  <c r="A676" i="1"/>
  <c r="A673" i="7" s="1"/>
  <c r="A677" i="1"/>
  <c r="A674" i="7" s="1"/>
  <c r="A678" i="1"/>
  <c r="A675" i="7" s="1"/>
  <c r="A679" i="1"/>
  <c r="A676" i="7" s="1"/>
  <c r="A680" i="1"/>
  <c r="A677" i="7" s="1"/>
  <c r="A681" i="1"/>
  <c r="A678" i="7" s="1"/>
  <c r="A682" i="1"/>
  <c r="A679" i="7" s="1"/>
  <c r="A683" i="1"/>
  <c r="A680" i="7" s="1"/>
  <c r="A684" i="1"/>
  <c r="A681" i="7" s="1"/>
  <c r="A685" i="1"/>
  <c r="A682" i="7" s="1"/>
  <c r="A686" i="1"/>
  <c r="A683" i="7" s="1"/>
  <c r="A687" i="1"/>
  <c r="A684" i="7" s="1"/>
  <c r="A688" i="1"/>
  <c r="A685" i="7" s="1"/>
  <c r="A689" i="1"/>
  <c r="A686" i="7" s="1"/>
  <c r="A690" i="1"/>
  <c r="A687" i="7" s="1"/>
  <c r="A691" i="1"/>
  <c r="A688" i="7" s="1"/>
  <c r="A692" i="1"/>
  <c r="A689" i="7" s="1"/>
  <c r="A693" i="1"/>
  <c r="A690" i="7" s="1"/>
  <c r="A694" i="1"/>
  <c r="A691" i="7" s="1"/>
  <c r="A695" i="1"/>
  <c r="A692" i="7" s="1"/>
  <c r="A696" i="1"/>
  <c r="A693" i="7" s="1"/>
  <c r="A697" i="1"/>
  <c r="A694" i="7" s="1"/>
  <c r="A698" i="1"/>
  <c r="A695" i="7" s="1"/>
  <c r="A699" i="1"/>
  <c r="A696" i="7" s="1"/>
  <c r="A700" i="1"/>
  <c r="A697" i="7" s="1"/>
  <c r="A701" i="1"/>
  <c r="A698" i="7" s="1"/>
  <c r="A702" i="1"/>
  <c r="A699" i="7" s="1"/>
  <c r="A703" i="1"/>
  <c r="A700" i="7" s="1"/>
  <c r="A704" i="1"/>
  <c r="A701" i="7" s="1"/>
  <c r="A705" i="1"/>
  <c r="A702" i="7" s="1"/>
  <c r="A706" i="1"/>
  <c r="A703" i="7" s="1"/>
  <c r="A707" i="1"/>
  <c r="A704" i="7" s="1"/>
  <c r="A708" i="1"/>
  <c r="A705" i="7" s="1"/>
  <c r="A709" i="1"/>
  <c r="A706" i="7" s="1"/>
  <c r="A710" i="1"/>
  <c r="A707" i="7" s="1"/>
  <c r="A711" i="1"/>
  <c r="A708" i="7" s="1"/>
  <c r="A712" i="1"/>
  <c r="A709" i="7" s="1"/>
  <c r="A713" i="1"/>
  <c r="A710" i="7" s="1"/>
  <c r="A714" i="1"/>
  <c r="A711" i="7" s="1"/>
  <c r="A715" i="1"/>
  <c r="A712" i="7" s="1"/>
  <c r="A716" i="1"/>
  <c r="A713" i="7" s="1"/>
  <c r="A717" i="1"/>
  <c r="A714" i="7" s="1"/>
  <c r="A718" i="1"/>
  <c r="A715" i="7" s="1"/>
  <c r="A719" i="1"/>
  <c r="A716" i="7" s="1"/>
  <c r="A720" i="1"/>
  <c r="A717" i="7" s="1"/>
  <c r="A721" i="1"/>
  <c r="A718" i="7" s="1"/>
  <c r="A722" i="1"/>
  <c r="A719" i="7" s="1"/>
  <c r="A723" i="1"/>
  <c r="A720" i="7" s="1"/>
  <c r="A724" i="1"/>
  <c r="A721" i="7" s="1"/>
  <c r="A725" i="1"/>
  <c r="A722" i="7" s="1"/>
  <c r="A726" i="1"/>
  <c r="A723" i="7" s="1"/>
  <c r="A727" i="1"/>
  <c r="A724" i="7" s="1"/>
  <c r="A728" i="1"/>
  <c r="A725" i="7" s="1"/>
  <c r="A729" i="1"/>
  <c r="A726" i="7" s="1"/>
  <c r="A730" i="1"/>
  <c r="A727" i="7" s="1"/>
  <c r="A731" i="1"/>
  <c r="A728" i="7" s="1"/>
  <c r="A732" i="1"/>
  <c r="A729" i="7" s="1"/>
  <c r="A733" i="1"/>
  <c r="A730" i="7" s="1"/>
  <c r="A734" i="1"/>
  <c r="A731" i="7" s="1"/>
  <c r="A735" i="1"/>
  <c r="A732" i="7" s="1"/>
  <c r="A736" i="1"/>
  <c r="A733" i="7" s="1"/>
  <c r="A737" i="1"/>
  <c r="A734" i="7" s="1"/>
  <c r="A738" i="1"/>
  <c r="A735" i="7" s="1"/>
  <c r="A739" i="1"/>
  <c r="A736" i="7" s="1"/>
  <c r="A740" i="1"/>
  <c r="A737" i="7" s="1"/>
  <c r="A741" i="1"/>
  <c r="A738" i="7" s="1"/>
  <c r="A742" i="1"/>
  <c r="A739" i="7" s="1"/>
  <c r="A743" i="1"/>
  <c r="A740" i="7" s="1"/>
  <c r="A744" i="1"/>
  <c r="A741" i="7" s="1"/>
  <c r="A745" i="1"/>
  <c r="A742" i="7" s="1"/>
  <c r="A746" i="1"/>
  <c r="A743" i="7" s="1"/>
  <c r="A747" i="1"/>
  <c r="A744" i="7" s="1"/>
  <c r="A748" i="1"/>
  <c r="A745" i="7" s="1"/>
  <c r="A749" i="1"/>
  <c r="A746" i="7" s="1"/>
  <c r="A750" i="1"/>
  <c r="A747" i="7" s="1"/>
  <c r="A751" i="1"/>
  <c r="A748" i="7" s="1"/>
  <c r="A752" i="1"/>
  <c r="A749" i="7" s="1"/>
  <c r="A753" i="1"/>
  <c r="A750" i="7" s="1"/>
  <c r="A754" i="1"/>
  <c r="A751" i="7" s="1"/>
  <c r="A755" i="1"/>
  <c r="A752" i="7" s="1"/>
  <c r="A756" i="1"/>
  <c r="A753" i="7" s="1"/>
  <c r="A757" i="1"/>
  <c r="A754" i="7" s="1"/>
  <c r="A758" i="1"/>
  <c r="A755" i="7" s="1"/>
  <c r="A759" i="1"/>
  <c r="A756" i="7" s="1"/>
  <c r="A760" i="1"/>
  <c r="A757" i="7" s="1"/>
  <c r="A761" i="1"/>
  <c r="A758" i="7" s="1"/>
  <c r="A762" i="1"/>
  <c r="A759" i="7" s="1"/>
  <c r="A763" i="1"/>
  <c r="A760" i="7" s="1"/>
  <c r="A764" i="1"/>
  <c r="A761" i="7" s="1"/>
  <c r="A765" i="1"/>
  <c r="A762" i="7" s="1"/>
  <c r="A766" i="1"/>
  <c r="A763" i="7" s="1"/>
  <c r="A767" i="1"/>
  <c r="A764" i="7" s="1"/>
  <c r="A768" i="1"/>
  <c r="A765" i="7" s="1"/>
  <c r="A769" i="1"/>
  <c r="A766" i="7" s="1"/>
  <c r="A770" i="1"/>
  <c r="A767" i="7" s="1"/>
  <c r="A771" i="1"/>
  <c r="A768" i="7" s="1"/>
  <c r="A772" i="1"/>
  <c r="A769" i="7" s="1"/>
  <c r="A773" i="1"/>
  <c r="A770" i="7" s="1"/>
  <c r="A774" i="1"/>
  <c r="A771" i="7" s="1"/>
  <c r="A775" i="1"/>
  <c r="A772" i="7" s="1"/>
  <c r="A776" i="1"/>
  <c r="A773" i="7" s="1"/>
  <c r="A777" i="1"/>
  <c r="A774" i="7" s="1"/>
  <c r="A778" i="1"/>
  <c r="A775" i="7" s="1"/>
  <c r="A779" i="1"/>
  <c r="A776" i="7" s="1"/>
  <c r="A780" i="1"/>
  <c r="A777" i="7" s="1"/>
  <c r="A781" i="1"/>
  <c r="A778" i="7" s="1"/>
  <c r="A782" i="1"/>
  <c r="A779" i="7" s="1"/>
  <c r="A783" i="1"/>
  <c r="A780" i="7" s="1"/>
  <c r="A784" i="1"/>
  <c r="A781" i="7" s="1"/>
  <c r="A785" i="1"/>
  <c r="A782" i="7" s="1"/>
  <c r="A786" i="1"/>
  <c r="A783" i="7" s="1"/>
  <c r="A787" i="1"/>
  <c r="A784" i="7" s="1"/>
  <c r="A788" i="1"/>
  <c r="A785" i="7" s="1"/>
  <c r="A789" i="1"/>
  <c r="A786" i="7" s="1"/>
  <c r="A790" i="1"/>
  <c r="A787" i="7" s="1"/>
  <c r="A791" i="1"/>
  <c r="A788" i="7" s="1"/>
  <c r="A792" i="1"/>
  <c r="A789" i="7" s="1"/>
  <c r="A793" i="1"/>
  <c r="A790" i="7" s="1"/>
  <c r="A794" i="1"/>
  <c r="A791" i="7" s="1"/>
  <c r="A795" i="1"/>
  <c r="A792" i="7" s="1"/>
  <c r="A796" i="1"/>
  <c r="A793" i="7" s="1"/>
  <c r="A797" i="1"/>
  <c r="A794" i="7" s="1"/>
  <c r="A798" i="1"/>
  <c r="A795" i="7" s="1"/>
  <c r="A799" i="1"/>
  <c r="A796" i="7" s="1"/>
  <c r="A800" i="1"/>
  <c r="A797" i="7" s="1"/>
  <c r="A801" i="1"/>
  <c r="A798" i="7" s="1"/>
  <c r="A802" i="1"/>
  <c r="A799" i="7" s="1"/>
  <c r="A803" i="1"/>
  <c r="A800" i="7" s="1"/>
  <c r="A804" i="1"/>
  <c r="A801" i="7" s="1"/>
  <c r="A805" i="1"/>
  <c r="A802" i="7" s="1"/>
  <c r="A806" i="1"/>
  <c r="A803" i="7" s="1"/>
  <c r="A807" i="1"/>
  <c r="A804" i="7" s="1"/>
  <c r="A808" i="1"/>
  <c r="A805" i="7" s="1"/>
  <c r="A809" i="1"/>
  <c r="A806" i="7" s="1"/>
  <c r="A810" i="1"/>
  <c r="A807" i="7" s="1"/>
  <c r="A811" i="1"/>
  <c r="A808" i="7" s="1"/>
  <c r="A812" i="1"/>
  <c r="A809" i="7" s="1"/>
  <c r="A813" i="1"/>
  <c r="A810" i="7" s="1"/>
  <c r="A814" i="1"/>
  <c r="A811" i="7" s="1"/>
  <c r="A815" i="1"/>
  <c r="A812" i="7" s="1"/>
  <c r="A816" i="1"/>
  <c r="A813" i="7" s="1"/>
  <c r="A817" i="1"/>
  <c r="A814" i="7" s="1"/>
  <c r="A818" i="1"/>
  <c r="A815" i="7" s="1"/>
  <c r="A819" i="1"/>
  <c r="A816" i="7" s="1"/>
  <c r="A820" i="1"/>
  <c r="A817" i="7" s="1"/>
  <c r="A821" i="1"/>
  <c r="A818" i="7" s="1"/>
  <c r="A822" i="1"/>
  <c r="A819" i="7" s="1"/>
  <c r="A823" i="1"/>
  <c r="A820" i="7" s="1"/>
  <c r="A824" i="1"/>
  <c r="A821" i="7" s="1"/>
  <c r="A825" i="1"/>
  <c r="A822" i="7" s="1"/>
  <c r="A826" i="1"/>
  <c r="A823" i="7" s="1"/>
  <c r="A827" i="1"/>
  <c r="A824" i="7" s="1"/>
  <c r="A828" i="1"/>
  <c r="A825" i="7" s="1"/>
  <c r="A829" i="1"/>
  <c r="A826" i="7" s="1"/>
  <c r="A830" i="1"/>
  <c r="A827" i="7" s="1"/>
  <c r="A831" i="1"/>
  <c r="A828" i="7" s="1"/>
  <c r="A832" i="1"/>
  <c r="A829" i="7" s="1"/>
  <c r="A833" i="1"/>
  <c r="A830" i="7" s="1"/>
  <c r="A834" i="1"/>
  <c r="A831" i="7" s="1"/>
  <c r="A835" i="1"/>
  <c r="A832" i="7" s="1"/>
  <c r="A836" i="1"/>
  <c r="A833" i="7" s="1"/>
  <c r="A837" i="1"/>
  <c r="A834" i="7" s="1"/>
  <c r="A838" i="1"/>
  <c r="A835" i="7" s="1"/>
  <c r="A839" i="1"/>
  <c r="A836" i="7" s="1"/>
  <c r="A840" i="1"/>
  <c r="A837" i="7" s="1"/>
  <c r="A841" i="1"/>
  <c r="A838" i="7" s="1"/>
  <c r="A842" i="1"/>
  <c r="A839" i="7" s="1"/>
  <c r="A843" i="1"/>
  <c r="A840" i="7" s="1"/>
  <c r="A844" i="1"/>
  <c r="A841" i="7" s="1"/>
  <c r="A845" i="1"/>
  <c r="A842" i="7" s="1"/>
  <c r="A846" i="1"/>
  <c r="A843" i="7" s="1"/>
  <c r="A847" i="1"/>
  <c r="A844" i="7" s="1"/>
  <c r="A848" i="1"/>
  <c r="A845" i="7" s="1"/>
  <c r="A849" i="1"/>
  <c r="A846" i="7" s="1"/>
  <c r="A850" i="1"/>
  <c r="A847" i="7" s="1"/>
  <c r="A851" i="1"/>
  <c r="A848" i="7" s="1"/>
  <c r="A852" i="1"/>
  <c r="A849" i="7" s="1"/>
  <c r="A853" i="1"/>
  <c r="A850" i="7" s="1"/>
  <c r="A854" i="1"/>
  <c r="A851" i="7" s="1"/>
  <c r="A855" i="1"/>
  <c r="A852" i="7" s="1"/>
  <c r="A856" i="1"/>
  <c r="A853" i="7" s="1"/>
  <c r="A857" i="1"/>
  <c r="A854" i="7" s="1"/>
  <c r="A858" i="1"/>
  <c r="A855" i="7" s="1"/>
  <c r="A859" i="1"/>
  <c r="A856" i="7" s="1"/>
  <c r="A860" i="1"/>
  <c r="A857" i="7" s="1"/>
  <c r="A861" i="1"/>
  <c r="A858" i="7" s="1"/>
  <c r="A862" i="1"/>
  <c r="A859" i="7" s="1"/>
  <c r="A863" i="1"/>
  <c r="A860" i="7" s="1"/>
  <c r="A864" i="1"/>
  <c r="A861" i="7" s="1"/>
  <c r="A865" i="1"/>
  <c r="A862" i="7" s="1"/>
  <c r="A866" i="1"/>
  <c r="A863" i="7" s="1"/>
  <c r="A867" i="1"/>
  <c r="A864" i="7" s="1"/>
  <c r="A868" i="1"/>
  <c r="A865" i="7" s="1"/>
  <c r="A869" i="1"/>
  <c r="A866" i="7" s="1"/>
  <c r="A870" i="1"/>
  <c r="A867" i="7" s="1"/>
  <c r="A871" i="1"/>
  <c r="A868" i="7" s="1"/>
  <c r="A872" i="1"/>
  <c r="A869" i="7" s="1"/>
  <c r="A873" i="1"/>
  <c r="A870" i="7" s="1"/>
  <c r="A874" i="1"/>
  <c r="A871" i="7" s="1"/>
  <c r="A875" i="1"/>
  <c r="A872" i="7" s="1"/>
  <c r="A876" i="1"/>
  <c r="A873" i="7" s="1"/>
  <c r="A877" i="1"/>
  <c r="A874" i="7" s="1"/>
  <c r="A878" i="1"/>
  <c r="A875" i="7" s="1"/>
  <c r="A879" i="1"/>
  <c r="A876" i="7" s="1"/>
  <c r="A880" i="1"/>
  <c r="A877" i="7" s="1"/>
  <c r="A881" i="1"/>
  <c r="A878" i="7" s="1"/>
  <c r="A882" i="1"/>
  <c r="A879" i="7" s="1"/>
  <c r="A883" i="1"/>
  <c r="A880" i="7" s="1"/>
  <c r="A884" i="1"/>
  <c r="A881" i="7" s="1"/>
  <c r="A885" i="1"/>
  <c r="A882" i="7" s="1"/>
  <c r="A886" i="1"/>
  <c r="A883" i="7" s="1"/>
  <c r="A887" i="1"/>
  <c r="A884" i="7" s="1"/>
  <c r="A888" i="1"/>
  <c r="A885" i="7" s="1"/>
  <c r="A889" i="1"/>
  <c r="A886" i="7" s="1"/>
  <c r="A890" i="1"/>
  <c r="A887" i="7" s="1"/>
  <c r="A891" i="1"/>
  <c r="A888" i="7" s="1"/>
  <c r="A892" i="1"/>
  <c r="A889" i="7" s="1"/>
  <c r="A893" i="1"/>
  <c r="A890" i="7" s="1"/>
  <c r="A894" i="1"/>
  <c r="A891" i="7" s="1"/>
  <c r="A895" i="1"/>
  <c r="A892" i="7" s="1"/>
  <c r="A896" i="1"/>
  <c r="A893" i="7" s="1"/>
  <c r="A897" i="1"/>
  <c r="A894" i="7" s="1"/>
  <c r="A898" i="1"/>
  <c r="A895" i="7" s="1"/>
  <c r="A899" i="1"/>
  <c r="A896" i="7" s="1"/>
  <c r="A900" i="1"/>
  <c r="A897" i="7" s="1"/>
  <c r="A901" i="1"/>
  <c r="A898" i="7" s="1"/>
  <c r="A902" i="1"/>
  <c r="A899" i="7" s="1"/>
  <c r="A903" i="1"/>
  <c r="A900" i="7" s="1"/>
  <c r="A904" i="1"/>
  <c r="A901" i="7" s="1"/>
  <c r="A905" i="1"/>
  <c r="A902" i="7" s="1"/>
  <c r="A906" i="1"/>
  <c r="A903" i="7" s="1"/>
  <c r="A907" i="1"/>
  <c r="A904" i="7" s="1"/>
  <c r="A908" i="1"/>
  <c r="A905" i="7" s="1"/>
  <c r="A909" i="1"/>
  <c r="A906" i="7" s="1"/>
  <c r="A910" i="1"/>
  <c r="A907" i="7" s="1"/>
  <c r="A911" i="1"/>
  <c r="A908" i="7" s="1"/>
  <c r="A912" i="1"/>
  <c r="A909" i="7" s="1"/>
  <c r="A913" i="1"/>
  <c r="A910" i="7" s="1"/>
  <c r="A914" i="1"/>
  <c r="A911" i="7" s="1"/>
  <c r="A915" i="1"/>
  <c r="A912" i="7" s="1"/>
  <c r="A916" i="1"/>
  <c r="A913" i="7" s="1"/>
  <c r="A917" i="1"/>
  <c r="A914" i="7" s="1"/>
  <c r="A918" i="1"/>
  <c r="A915" i="7" s="1"/>
  <c r="A919" i="1"/>
  <c r="A916" i="7" s="1"/>
  <c r="A920" i="1"/>
  <c r="A917" i="7" s="1"/>
  <c r="A921" i="1"/>
  <c r="A918" i="7" s="1"/>
  <c r="A922" i="1"/>
  <c r="A919" i="7" s="1"/>
  <c r="A923" i="1"/>
  <c r="A920" i="7" s="1"/>
  <c r="A924" i="1"/>
  <c r="A921" i="7" s="1"/>
  <c r="A925" i="1"/>
  <c r="A922" i="7" s="1"/>
  <c r="A926" i="1"/>
  <c r="A923" i="7" s="1"/>
  <c r="A927" i="1"/>
  <c r="A924" i="7" s="1"/>
  <c r="A928" i="1"/>
  <c r="A925" i="7" s="1"/>
  <c r="A929" i="1"/>
  <c r="A926" i="7" s="1"/>
  <c r="A930" i="1"/>
  <c r="A927" i="7" s="1"/>
  <c r="A931" i="1"/>
  <c r="A928" i="7" s="1"/>
  <c r="A932" i="1"/>
  <c r="A929" i="7" s="1"/>
  <c r="A933" i="1"/>
  <c r="A930" i="7" s="1"/>
  <c r="A934" i="1"/>
  <c r="A931" i="7" s="1"/>
  <c r="A935" i="1"/>
  <c r="A932" i="7" s="1"/>
  <c r="A936" i="1"/>
  <c r="A933" i="7" s="1"/>
  <c r="A937" i="1"/>
  <c r="A934" i="7" s="1"/>
  <c r="A938" i="1"/>
  <c r="A935" i="7" s="1"/>
  <c r="A939" i="1"/>
  <c r="A936" i="7" s="1"/>
  <c r="A940" i="1"/>
  <c r="A937" i="7" s="1"/>
  <c r="A941" i="1"/>
  <c r="A938" i="7" s="1"/>
  <c r="A942" i="1"/>
  <c r="A939" i="7" s="1"/>
  <c r="A943" i="1"/>
  <c r="A940" i="7" s="1"/>
  <c r="A944" i="1"/>
  <c r="A941" i="7" s="1"/>
  <c r="A945" i="1"/>
  <c r="A942" i="7" s="1"/>
  <c r="A946" i="1"/>
  <c r="A943" i="7" s="1"/>
  <c r="A947" i="1"/>
  <c r="A944" i="7" s="1"/>
  <c r="A948" i="1"/>
  <c r="A945" i="7" s="1"/>
  <c r="A949" i="1"/>
  <c r="A946" i="7" s="1"/>
  <c r="A950" i="1"/>
  <c r="A947" i="7" s="1"/>
  <c r="A951" i="1"/>
  <c r="A948" i="7" s="1"/>
  <c r="A952" i="1"/>
  <c r="A949" i="7" s="1"/>
  <c r="A953" i="1"/>
  <c r="A950" i="7" s="1"/>
  <c r="A954" i="1"/>
  <c r="A951" i="7" s="1"/>
  <c r="A955" i="1"/>
  <c r="A952" i="7" s="1"/>
  <c r="A956" i="1"/>
  <c r="A953" i="7" s="1"/>
  <c r="A957" i="1"/>
  <c r="A954" i="7" s="1"/>
  <c r="A958" i="1"/>
  <c r="A955" i="7" s="1"/>
  <c r="A959" i="1"/>
  <c r="A956" i="7" s="1"/>
  <c r="A960" i="1"/>
  <c r="A957" i="7" s="1"/>
  <c r="A961" i="1"/>
  <c r="A958" i="7" s="1"/>
  <c r="A962" i="1"/>
  <c r="A959" i="7" s="1"/>
  <c r="A963" i="1"/>
  <c r="A960" i="7" s="1"/>
  <c r="A964" i="1"/>
  <c r="A961" i="7" s="1"/>
  <c r="A965" i="1"/>
  <c r="A962" i="7" s="1"/>
  <c r="A966" i="1"/>
  <c r="A963" i="7" s="1"/>
  <c r="A967" i="1"/>
  <c r="A964" i="7" s="1"/>
  <c r="A968" i="1"/>
  <c r="A965" i="7" s="1"/>
  <c r="A969" i="1"/>
  <c r="A966" i="7" s="1"/>
  <c r="A970" i="1"/>
  <c r="A967" i="7" s="1"/>
  <c r="A971" i="1"/>
  <c r="A968" i="7" s="1"/>
  <c r="A972" i="1"/>
  <c r="A969" i="7" s="1"/>
  <c r="A973" i="1"/>
  <c r="A970" i="7" s="1"/>
  <c r="A974" i="1"/>
  <c r="A971" i="7" s="1"/>
  <c r="A975" i="1"/>
  <c r="A972" i="7" s="1"/>
  <c r="A976" i="1"/>
  <c r="A973" i="7" s="1"/>
  <c r="A977" i="1"/>
  <c r="A974" i="7" s="1"/>
  <c r="A978" i="1"/>
  <c r="A975" i="7" s="1"/>
  <c r="A979" i="1"/>
  <c r="A976" i="7" s="1"/>
  <c r="A980" i="1"/>
  <c r="A977" i="7" s="1"/>
  <c r="A981" i="1"/>
  <c r="A978" i="7" s="1"/>
  <c r="A982" i="1"/>
  <c r="A979" i="7" s="1"/>
  <c r="A983" i="1"/>
  <c r="A980" i="7" s="1"/>
  <c r="A984" i="1"/>
  <c r="A981" i="7" s="1"/>
  <c r="A985" i="1"/>
  <c r="A982" i="7" s="1"/>
  <c r="A986" i="1"/>
  <c r="A983" i="7" s="1"/>
  <c r="A987" i="1"/>
  <c r="A984" i="7" s="1"/>
  <c r="A988" i="1"/>
  <c r="A985" i="7" s="1"/>
  <c r="A989" i="1"/>
  <c r="A986" i="7" s="1"/>
  <c r="A990" i="1"/>
  <c r="A987" i="7" s="1"/>
  <c r="A991" i="1"/>
  <c r="A988" i="7" s="1"/>
  <c r="A992" i="1"/>
  <c r="A989" i="7" s="1"/>
  <c r="A993" i="1"/>
  <c r="A990" i="7" s="1"/>
  <c r="A994" i="1"/>
  <c r="A991" i="7" s="1"/>
  <c r="A995" i="1"/>
  <c r="A992" i="7" s="1"/>
  <c r="A996" i="1"/>
  <c r="A993" i="7" s="1"/>
  <c r="A997" i="1"/>
  <c r="A994" i="7" s="1"/>
  <c r="A998" i="1"/>
  <c r="A995" i="7" s="1"/>
  <c r="A999" i="1"/>
  <c r="A996" i="7" s="1"/>
  <c r="Q999" i="1" l="1"/>
  <c r="P999" i="1"/>
  <c r="Q996" i="1"/>
  <c r="P996" i="1"/>
  <c r="Q993" i="1"/>
  <c r="P993" i="1"/>
  <c r="Q990" i="1"/>
  <c r="P990" i="1"/>
  <c r="Q987" i="1"/>
  <c r="P987" i="1"/>
  <c r="Q984" i="1"/>
  <c r="P984" i="1"/>
  <c r="Q981" i="1"/>
  <c r="P981" i="1"/>
  <c r="Q978" i="1"/>
  <c r="P978" i="1"/>
  <c r="Q975" i="1"/>
  <c r="P975" i="1"/>
  <c r="Q972" i="1"/>
  <c r="P972" i="1"/>
  <c r="Q969" i="1"/>
  <c r="P969" i="1"/>
  <c r="Q966" i="1"/>
  <c r="P966" i="1"/>
  <c r="Q963" i="1"/>
  <c r="P963" i="1"/>
  <c r="Q960" i="1"/>
  <c r="P960" i="1"/>
  <c r="Q957" i="1"/>
  <c r="P957" i="1"/>
  <c r="Q954" i="1"/>
  <c r="P954" i="1"/>
  <c r="Q951" i="1"/>
  <c r="P951" i="1"/>
  <c r="Q948" i="1"/>
  <c r="P948" i="1"/>
  <c r="Q945" i="1"/>
  <c r="P945" i="1"/>
  <c r="Q942" i="1"/>
  <c r="P942" i="1"/>
  <c r="Q939" i="1"/>
  <c r="P939" i="1"/>
  <c r="Q936" i="1"/>
  <c r="P936" i="1"/>
  <c r="Q933" i="1"/>
  <c r="P933" i="1"/>
  <c r="Q930" i="1"/>
  <c r="P930" i="1"/>
  <c r="Q927" i="1"/>
  <c r="P927" i="1"/>
  <c r="Q924" i="1"/>
  <c r="P924" i="1"/>
  <c r="Q921" i="1"/>
  <c r="P921" i="1"/>
  <c r="Q918" i="1"/>
  <c r="P918" i="1"/>
  <c r="Q915" i="1"/>
  <c r="P915" i="1"/>
  <c r="Q912" i="1"/>
  <c r="P912" i="1"/>
  <c r="Q909" i="1"/>
  <c r="P909" i="1"/>
  <c r="Q906" i="1"/>
  <c r="P906" i="1"/>
  <c r="Q903" i="1"/>
  <c r="P903" i="1"/>
  <c r="Q900" i="1"/>
  <c r="P900" i="1"/>
  <c r="Q897" i="1"/>
  <c r="P897" i="1"/>
  <c r="Q894" i="1"/>
  <c r="P894" i="1"/>
  <c r="Q891" i="1"/>
  <c r="P891" i="1"/>
  <c r="Q888" i="1"/>
  <c r="P888" i="1"/>
  <c r="Q885" i="1"/>
  <c r="P885" i="1"/>
  <c r="Q882" i="1"/>
  <c r="P882" i="1"/>
  <c r="Q879" i="1"/>
  <c r="P879" i="1"/>
  <c r="Q876" i="1"/>
  <c r="P876" i="1"/>
  <c r="Q873" i="1"/>
  <c r="P873" i="1"/>
  <c r="Q870" i="1"/>
  <c r="P870" i="1"/>
  <c r="Q867" i="1"/>
  <c r="P867" i="1"/>
  <c r="Q864" i="1"/>
  <c r="P864" i="1"/>
  <c r="Q861" i="1"/>
  <c r="P861" i="1"/>
  <c r="Q858" i="1"/>
  <c r="P858" i="1"/>
  <c r="Q855" i="1"/>
  <c r="P855" i="1"/>
  <c r="Q852" i="1"/>
  <c r="P852" i="1"/>
  <c r="Q849" i="1"/>
  <c r="P849" i="1"/>
  <c r="Q846" i="1"/>
  <c r="P846" i="1"/>
  <c r="Q843" i="1"/>
  <c r="P843" i="1"/>
  <c r="Q840" i="1"/>
  <c r="P840" i="1"/>
  <c r="Q837" i="1"/>
  <c r="P837" i="1"/>
  <c r="Q834" i="1"/>
  <c r="P834" i="1"/>
  <c r="Q831" i="1"/>
  <c r="P831" i="1"/>
  <c r="Q828" i="1"/>
  <c r="P828" i="1"/>
  <c r="Q825" i="1"/>
  <c r="P825" i="1"/>
  <c r="Q822" i="1"/>
  <c r="P822" i="1"/>
  <c r="Q819" i="1"/>
  <c r="P819" i="1"/>
  <c r="Q816" i="1"/>
  <c r="P816" i="1"/>
  <c r="Q813" i="1"/>
  <c r="P813" i="1"/>
  <c r="Q810" i="1"/>
  <c r="P810" i="1"/>
  <c r="Q807" i="1"/>
  <c r="P807" i="1"/>
  <c r="Q804" i="1"/>
  <c r="P804" i="1"/>
  <c r="Q801" i="1"/>
  <c r="P801" i="1"/>
  <c r="Q798" i="1"/>
  <c r="P798" i="1"/>
  <c r="Q795" i="1"/>
  <c r="P795" i="1"/>
  <c r="Q792" i="1"/>
  <c r="P792" i="1"/>
  <c r="Q789" i="1"/>
  <c r="P789" i="1"/>
  <c r="Q786" i="1"/>
  <c r="P786" i="1"/>
  <c r="Q783" i="1"/>
  <c r="P783" i="1"/>
  <c r="Q780" i="1"/>
  <c r="P780" i="1"/>
  <c r="Q777" i="1"/>
  <c r="P777" i="1"/>
  <c r="Q774" i="1"/>
  <c r="P774" i="1"/>
  <c r="Q771" i="1"/>
  <c r="P771" i="1"/>
  <c r="Q768" i="1"/>
  <c r="P768" i="1"/>
  <c r="Q765" i="1"/>
  <c r="P765" i="1"/>
  <c r="Q762" i="1"/>
  <c r="P762" i="1"/>
  <c r="Q759" i="1"/>
  <c r="P759" i="1"/>
  <c r="Q756" i="1"/>
  <c r="P756" i="1"/>
  <c r="Q753" i="1"/>
  <c r="P753" i="1"/>
  <c r="Q750" i="1"/>
  <c r="P750" i="1"/>
  <c r="Q747" i="1"/>
  <c r="P747" i="1"/>
  <c r="Q744" i="1"/>
  <c r="P744" i="1"/>
  <c r="Q741" i="1"/>
  <c r="P741" i="1"/>
  <c r="Q738" i="1"/>
  <c r="P738" i="1"/>
  <c r="Q735" i="1"/>
  <c r="P735" i="1"/>
  <c r="Q732" i="1"/>
  <c r="P732" i="1"/>
  <c r="Q729" i="1"/>
  <c r="P729" i="1"/>
  <c r="Q726" i="1"/>
  <c r="P726" i="1"/>
  <c r="Q723" i="1"/>
  <c r="P723" i="1"/>
  <c r="Q720" i="1"/>
  <c r="P720" i="1"/>
  <c r="Q717" i="1"/>
  <c r="P717" i="1"/>
  <c r="Q714" i="1"/>
  <c r="P714" i="1"/>
  <c r="Q998" i="1"/>
  <c r="P998" i="1"/>
  <c r="Q995" i="1"/>
  <c r="P995" i="1"/>
  <c r="Q992" i="1"/>
  <c r="P992" i="1"/>
  <c r="Q989" i="1"/>
  <c r="P989" i="1"/>
  <c r="Q986" i="1"/>
  <c r="P986" i="1"/>
  <c r="Q983" i="1"/>
  <c r="P983" i="1"/>
  <c r="Q980" i="1"/>
  <c r="P980" i="1"/>
  <c r="Q977" i="1"/>
  <c r="P977" i="1"/>
  <c r="Q974" i="1"/>
  <c r="P974" i="1"/>
  <c r="Q971" i="1"/>
  <c r="P971" i="1"/>
  <c r="Q968" i="1"/>
  <c r="P968" i="1"/>
  <c r="Q965" i="1"/>
  <c r="P965" i="1"/>
  <c r="Q962" i="1"/>
  <c r="P962" i="1"/>
  <c r="Q959" i="1"/>
  <c r="P959" i="1"/>
  <c r="Q956" i="1"/>
  <c r="P956" i="1"/>
  <c r="Q953" i="1"/>
  <c r="P953" i="1"/>
  <c r="Q950" i="1"/>
  <c r="P950" i="1"/>
  <c r="Q947" i="1"/>
  <c r="P947" i="1"/>
  <c r="Q944" i="1"/>
  <c r="P944" i="1"/>
  <c r="Q941" i="1"/>
  <c r="P941" i="1"/>
  <c r="Q938" i="1"/>
  <c r="P938" i="1"/>
  <c r="Q935" i="1"/>
  <c r="P935" i="1"/>
  <c r="Q932" i="1"/>
  <c r="P932" i="1"/>
  <c r="Q929" i="1"/>
  <c r="P929" i="1"/>
  <c r="Q926" i="1"/>
  <c r="P926" i="1"/>
  <c r="Q923" i="1"/>
  <c r="P923" i="1"/>
  <c r="Q920" i="1"/>
  <c r="P920" i="1"/>
  <c r="Q917" i="1"/>
  <c r="P917" i="1"/>
  <c r="Q914" i="1"/>
  <c r="P914" i="1"/>
  <c r="Q911" i="1"/>
  <c r="P911" i="1"/>
  <c r="Q908" i="1"/>
  <c r="P908" i="1"/>
  <c r="Q905" i="1"/>
  <c r="P905" i="1"/>
  <c r="Q902" i="1"/>
  <c r="P902" i="1"/>
  <c r="Q899" i="1"/>
  <c r="P899" i="1"/>
  <c r="Q896" i="1"/>
  <c r="P896" i="1"/>
  <c r="Q893" i="1"/>
  <c r="P893" i="1"/>
  <c r="Q890" i="1"/>
  <c r="P890" i="1"/>
  <c r="Q887" i="1"/>
  <c r="P887" i="1"/>
  <c r="Q884" i="1"/>
  <c r="P884" i="1"/>
  <c r="Q881" i="1"/>
  <c r="P881" i="1"/>
  <c r="Q878" i="1"/>
  <c r="P878" i="1"/>
  <c r="Q875" i="1"/>
  <c r="P875" i="1"/>
  <c r="Q872" i="1"/>
  <c r="P872" i="1"/>
  <c r="Q869" i="1"/>
  <c r="P869" i="1"/>
  <c r="Q866" i="1"/>
  <c r="P866" i="1"/>
  <c r="Q863" i="1"/>
  <c r="P863" i="1"/>
  <c r="Q860" i="1"/>
  <c r="P860" i="1"/>
  <c r="Q857" i="1"/>
  <c r="P857" i="1"/>
  <c r="Q854" i="1"/>
  <c r="P854" i="1"/>
  <c r="Q851" i="1"/>
  <c r="P851" i="1"/>
  <c r="Q848" i="1"/>
  <c r="P848" i="1"/>
  <c r="Q845" i="1"/>
  <c r="P845" i="1"/>
  <c r="Q842" i="1"/>
  <c r="P842" i="1"/>
  <c r="Q839" i="1"/>
  <c r="P839" i="1"/>
  <c r="Q836" i="1"/>
  <c r="P836" i="1"/>
  <c r="Q833" i="1"/>
  <c r="P833" i="1"/>
  <c r="Q830" i="1"/>
  <c r="P830" i="1"/>
  <c r="Q827" i="1"/>
  <c r="P827" i="1"/>
  <c r="Q824" i="1"/>
  <c r="P824" i="1"/>
  <c r="Q821" i="1"/>
  <c r="P821" i="1"/>
  <c r="Q818" i="1"/>
  <c r="P818" i="1"/>
  <c r="Q815" i="1"/>
  <c r="P815" i="1"/>
  <c r="Q812" i="1"/>
  <c r="P812" i="1"/>
  <c r="Q809" i="1"/>
  <c r="P809" i="1"/>
  <c r="Q806" i="1"/>
  <c r="P806" i="1"/>
  <c r="Q803" i="1"/>
  <c r="P803" i="1"/>
  <c r="Q800" i="1"/>
  <c r="P800" i="1"/>
  <c r="Q797" i="1"/>
  <c r="P797" i="1"/>
  <c r="Q794" i="1"/>
  <c r="P794" i="1"/>
  <c r="Q791" i="1"/>
  <c r="P791" i="1"/>
  <c r="Q788" i="1"/>
  <c r="P788" i="1"/>
  <c r="Q785" i="1"/>
  <c r="P785" i="1"/>
  <c r="Q782" i="1"/>
  <c r="P782" i="1"/>
  <c r="Q779" i="1"/>
  <c r="P779" i="1"/>
  <c r="Q776" i="1"/>
  <c r="P776" i="1"/>
  <c r="Q773" i="1"/>
  <c r="P773" i="1"/>
  <c r="Q770" i="1"/>
  <c r="P770" i="1"/>
  <c r="Q767" i="1"/>
  <c r="P767" i="1"/>
  <c r="Q764" i="1"/>
  <c r="P764" i="1"/>
  <c r="Q761" i="1"/>
  <c r="P761" i="1"/>
  <c r="Q758" i="1"/>
  <c r="P758" i="1"/>
  <c r="Q755" i="1"/>
  <c r="P755" i="1"/>
  <c r="Q752" i="1"/>
  <c r="P752" i="1"/>
  <c r="Q749" i="1"/>
  <c r="P749" i="1"/>
  <c r="Q746" i="1"/>
  <c r="P746" i="1"/>
  <c r="Q743" i="1"/>
  <c r="P743" i="1"/>
  <c r="Q740" i="1"/>
  <c r="P740" i="1"/>
  <c r="Q737" i="1"/>
  <c r="P737" i="1"/>
  <c r="Q734" i="1"/>
  <c r="P734" i="1"/>
  <c r="Q731" i="1"/>
  <c r="P731" i="1"/>
  <c r="Q728" i="1"/>
  <c r="P728" i="1"/>
  <c r="Q725" i="1"/>
  <c r="P725" i="1"/>
  <c r="Q722" i="1"/>
  <c r="P722" i="1"/>
  <c r="Q719" i="1"/>
  <c r="P719" i="1"/>
  <c r="Q716" i="1"/>
  <c r="P716" i="1"/>
  <c r="Q713" i="1"/>
  <c r="P713" i="1"/>
  <c r="Q710" i="1"/>
  <c r="P710" i="1"/>
  <c r="Q707" i="1"/>
  <c r="P707" i="1"/>
  <c r="Q704" i="1"/>
  <c r="P704" i="1"/>
  <c r="Q701" i="1"/>
  <c r="P701" i="1"/>
  <c r="Q698" i="1"/>
  <c r="P698" i="1"/>
  <c r="Q695" i="1"/>
  <c r="P695" i="1"/>
  <c r="Q692" i="1"/>
  <c r="P692" i="1"/>
  <c r="Q689" i="1"/>
  <c r="P689" i="1"/>
  <c r="Q686" i="1"/>
  <c r="P686" i="1"/>
  <c r="Q683" i="1"/>
  <c r="P683" i="1"/>
  <c r="Q680" i="1"/>
  <c r="P680" i="1"/>
  <c r="Q677" i="1"/>
  <c r="P677" i="1"/>
  <c r="Q674" i="1"/>
  <c r="P674" i="1"/>
  <c r="Q671" i="1"/>
  <c r="P671" i="1"/>
  <c r="Q668" i="1"/>
  <c r="P668" i="1"/>
  <c r="Q665" i="1"/>
  <c r="P665" i="1"/>
  <c r="Q662" i="1"/>
  <c r="P662" i="1"/>
  <c r="Q659" i="1"/>
  <c r="P659" i="1"/>
  <c r="Q656" i="1"/>
  <c r="P656" i="1"/>
  <c r="Q653" i="1"/>
  <c r="P653" i="1"/>
  <c r="Q650" i="1"/>
  <c r="P650" i="1"/>
  <c r="Q647" i="1"/>
  <c r="P647" i="1"/>
  <c r="Q644" i="1"/>
  <c r="P644" i="1"/>
  <c r="Q641" i="1"/>
  <c r="P641" i="1"/>
  <c r="Q997" i="1"/>
  <c r="P997" i="1"/>
  <c r="Q994" i="1"/>
  <c r="P994" i="1"/>
  <c r="Q991" i="1"/>
  <c r="P991" i="1"/>
  <c r="Q988" i="1"/>
  <c r="P988" i="1"/>
  <c r="Q985" i="1"/>
  <c r="P985" i="1"/>
  <c r="Q982" i="1"/>
  <c r="P982" i="1"/>
  <c r="Q979" i="1"/>
  <c r="P979" i="1"/>
  <c r="Q976" i="1"/>
  <c r="P976" i="1"/>
  <c r="Q973" i="1"/>
  <c r="P973" i="1"/>
  <c r="Q970" i="1"/>
  <c r="P970" i="1"/>
  <c r="Q967" i="1"/>
  <c r="P967" i="1"/>
  <c r="Q964" i="1"/>
  <c r="P964" i="1"/>
  <c r="Q961" i="1"/>
  <c r="P961" i="1"/>
  <c r="Q958" i="1"/>
  <c r="P958" i="1"/>
  <c r="Q955" i="1"/>
  <c r="P955" i="1"/>
  <c r="Q952" i="1"/>
  <c r="P952" i="1"/>
  <c r="Q949" i="1"/>
  <c r="P949" i="1"/>
  <c r="Q946" i="1"/>
  <c r="P946" i="1"/>
  <c r="Q943" i="1"/>
  <c r="P943" i="1"/>
  <c r="Q940" i="1"/>
  <c r="P940" i="1"/>
  <c r="Q937" i="1"/>
  <c r="P937" i="1"/>
  <c r="Q934" i="1"/>
  <c r="P934" i="1"/>
  <c r="Q931" i="1"/>
  <c r="P931" i="1"/>
  <c r="Q928" i="1"/>
  <c r="P928" i="1"/>
  <c r="Q925" i="1"/>
  <c r="P925" i="1"/>
  <c r="Q922" i="1"/>
  <c r="P922" i="1"/>
  <c r="Q919" i="1"/>
  <c r="P919" i="1"/>
  <c r="Q916" i="1"/>
  <c r="P916" i="1"/>
  <c r="Q913" i="1"/>
  <c r="P913" i="1"/>
  <c r="Q910" i="1"/>
  <c r="P910" i="1"/>
  <c r="Q907" i="1"/>
  <c r="P907" i="1"/>
  <c r="Q904" i="1"/>
  <c r="P904" i="1"/>
  <c r="Q901" i="1"/>
  <c r="P901" i="1"/>
  <c r="Q898" i="1"/>
  <c r="P898" i="1"/>
  <c r="Q895" i="1"/>
  <c r="P895" i="1"/>
  <c r="Q892" i="1"/>
  <c r="P892" i="1"/>
  <c r="Q889" i="1"/>
  <c r="P889" i="1"/>
  <c r="Q886" i="1"/>
  <c r="P886" i="1"/>
  <c r="Q883" i="1"/>
  <c r="P883" i="1"/>
  <c r="Q880" i="1"/>
  <c r="P880" i="1"/>
  <c r="Q877" i="1"/>
  <c r="P877" i="1"/>
  <c r="Q874" i="1"/>
  <c r="P874" i="1"/>
  <c r="Q871" i="1"/>
  <c r="P871" i="1"/>
  <c r="Q868" i="1"/>
  <c r="P868" i="1"/>
  <c r="Q865" i="1"/>
  <c r="P865" i="1"/>
  <c r="Q862" i="1"/>
  <c r="P862" i="1"/>
  <c r="Q859" i="1"/>
  <c r="P859" i="1"/>
  <c r="Q856" i="1"/>
  <c r="P856" i="1"/>
  <c r="Q853" i="1"/>
  <c r="P853" i="1"/>
  <c r="Q850" i="1"/>
  <c r="P850" i="1"/>
  <c r="Q847" i="1"/>
  <c r="P847" i="1"/>
  <c r="Q844" i="1"/>
  <c r="P844" i="1"/>
  <c r="Q841" i="1"/>
  <c r="P841" i="1"/>
  <c r="Q838" i="1"/>
  <c r="P838" i="1"/>
  <c r="Q835" i="1"/>
  <c r="P835" i="1"/>
  <c r="Q832" i="1"/>
  <c r="P832" i="1"/>
  <c r="Q829" i="1"/>
  <c r="P829" i="1"/>
  <c r="Q826" i="1"/>
  <c r="P826" i="1"/>
  <c r="Q823" i="1"/>
  <c r="P823" i="1"/>
  <c r="Q820" i="1"/>
  <c r="P820" i="1"/>
  <c r="Q817" i="1"/>
  <c r="P817" i="1"/>
  <c r="Q814" i="1"/>
  <c r="P814" i="1"/>
  <c r="Q811" i="1"/>
  <c r="P811" i="1"/>
  <c r="Q808" i="1"/>
  <c r="P808" i="1"/>
  <c r="Q805" i="1"/>
  <c r="P805" i="1"/>
  <c r="Q802" i="1"/>
  <c r="P802" i="1"/>
  <c r="Q799" i="1"/>
  <c r="P799" i="1"/>
  <c r="Q796" i="1"/>
  <c r="P796" i="1"/>
  <c r="Q793" i="1"/>
  <c r="P793" i="1"/>
  <c r="Q790" i="1"/>
  <c r="P790" i="1"/>
  <c r="Q787" i="1"/>
  <c r="P787" i="1"/>
  <c r="Q784" i="1"/>
  <c r="P784" i="1"/>
  <c r="Q781" i="1"/>
  <c r="P781" i="1"/>
  <c r="Q778" i="1"/>
  <c r="P778" i="1"/>
  <c r="Q775" i="1"/>
  <c r="P775" i="1"/>
  <c r="Q772" i="1"/>
  <c r="P772" i="1"/>
  <c r="Q769" i="1"/>
  <c r="P769" i="1"/>
  <c r="Q766" i="1"/>
  <c r="P766" i="1"/>
  <c r="Q763" i="1"/>
  <c r="P763" i="1"/>
  <c r="Q760" i="1"/>
  <c r="P760" i="1"/>
  <c r="Q757" i="1"/>
  <c r="P757" i="1"/>
  <c r="Q754" i="1"/>
  <c r="P754" i="1"/>
  <c r="Q751" i="1"/>
  <c r="P751" i="1"/>
  <c r="Q748" i="1"/>
  <c r="P748" i="1"/>
  <c r="Q745" i="1"/>
  <c r="P745" i="1"/>
  <c r="Q742" i="1"/>
  <c r="P742" i="1"/>
  <c r="Q739" i="1"/>
  <c r="P739" i="1"/>
  <c r="Q736" i="1"/>
  <c r="P736" i="1"/>
  <c r="Q733" i="1"/>
  <c r="P733" i="1"/>
  <c r="Q730" i="1"/>
  <c r="P730" i="1"/>
  <c r="Q727" i="1"/>
  <c r="P727" i="1"/>
  <c r="Q724" i="1"/>
  <c r="P724" i="1"/>
  <c r="Q721" i="1"/>
  <c r="P721" i="1"/>
  <c r="Q718" i="1"/>
  <c r="P718" i="1"/>
  <c r="Q715" i="1"/>
  <c r="P715" i="1"/>
  <c r="Q712" i="1"/>
  <c r="P712" i="1"/>
  <c r="Q709" i="1"/>
  <c r="P709" i="1"/>
  <c r="Q706" i="1"/>
  <c r="P706" i="1"/>
  <c r="Q703" i="1"/>
  <c r="P703" i="1"/>
  <c r="Q700" i="1"/>
  <c r="P700" i="1"/>
  <c r="Q697" i="1"/>
  <c r="P697" i="1"/>
  <c r="Q694" i="1"/>
  <c r="P694" i="1"/>
  <c r="Q691" i="1"/>
  <c r="P691" i="1"/>
  <c r="Q688" i="1"/>
  <c r="P688" i="1"/>
  <c r="Q685" i="1"/>
  <c r="P685" i="1"/>
  <c r="Q682" i="1"/>
  <c r="P682" i="1"/>
  <c r="Q679" i="1"/>
  <c r="P679" i="1"/>
  <c r="Q676" i="1"/>
  <c r="P676" i="1"/>
  <c r="Q673" i="1"/>
  <c r="P673" i="1"/>
  <c r="Q670" i="1"/>
  <c r="P670" i="1"/>
  <c r="Q667" i="1"/>
  <c r="P667" i="1"/>
  <c r="Q664" i="1"/>
  <c r="P664" i="1"/>
  <c r="Q661" i="1"/>
  <c r="P661" i="1"/>
  <c r="Q658" i="1"/>
  <c r="P658" i="1"/>
  <c r="Q655" i="1"/>
  <c r="P655" i="1"/>
  <c r="Q652" i="1"/>
  <c r="P652" i="1"/>
  <c r="Q649" i="1"/>
  <c r="P649" i="1"/>
  <c r="Q646" i="1"/>
  <c r="P646" i="1"/>
  <c r="Q643" i="1"/>
  <c r="P643" i="1"/>
  <c r="Q640" i="1"/>
  <c r="P640" i="1"/>
  <c r="Q637" i="1"/>
  <c r="P637" i="1"/>
  <c r="Q634" i="1"/>
  <c r="P634" i="1"/>
  <c r="Q631" i="1"/>
  <c r="P631" i="1"/>
  <c r="Q628" i="1"/>
  <c r="P628" i="1"/>
  <c r="Q625" i="1"/>
  <c r="P625" i="1"/>
  <c r="Q622" i="1"/>
  <c r="P622" i="1"/>
  <c r="Q619" i="1"/>
  <c r="P619" i="1"/>
  <c r="Q616" i="1"/>
  <c r="P616" i="1"/>
  <c r="Q613" i="1"/>
  <c r="P613" i="1"/>
  <c r="Q610" i="1"/>
  <c r="P610" i="1"/>
  <c r="Q638" i="1"/>
  <c r="P638" i="1"/>
  <c r="Q635" i="1"/>
  <c r="P635" i="1"/>
  <c r="Q632" i="1"/>
  <c r="P632" i="1"/>
  <c r="Q629" i="1"/>
  <c r="P629" i="1"/>
  <c r="Q626" i="1"/>
  <c r="P626" i="1"/>
  <c r="Q623" i="1"/>
  <c r="P623" i="1"/>
  <c r="Q620" i="1"/>
  <c r="P620" i="1"/>
  <c r="Q617" i="1"/>
  <c r="P617" i="1"/>
  <c r="Q614" i="1"/>
  <c r="P614" i="1"/>
  <c r="Q611" i="1"/>
  <c r="P611" i="1"/>
  <c r="Q608" i="1"/>
  <c r="P608" i="1"/>
  <c r="Q605" i="1"/>
  <c r="P605" i="1"/>
  <c r="Q602" i="1"/>
  <c r="P602" i="1"/>
  <c r="Q599" i="1"/>
  <c r="P599" i="1"/>
  <c r="Q596" i="1"/>
  <c r="P596" i="1"/>
  <c r="Q593" i="1"/>
  <c r="P593" i="1"/>
  <c r="Q590" i="1"/>
  <c r="P590" i="1"/>
  <c r="Q587" i="1"/>
  <c r="P587" i="1"/>
  <c r="Q584" i="1"/>
  <c r="P584" i="1"/>
  <c r="Q581" i="1"/>
  <c r="P581" i="1"/>
  <c r="Q578" i="1"/>
  <c r="P578" i="1"/>
  <c r="Q575" i="1"/>
  <c r="P575" i="1"/>
  <c r="Q572" i="1"/>
  <c r="P572" i="1"/>
  <c r="Q569" i="1"/>
  <c r="P569" i="1"/>
  <c r="Q566" i="1"/>
  <c r="P566" i="1"/>
  <c r="Q563" i="1"/>
  <c r="P563" i="1"/>
  <c r="Q560" i="1"/>
  <c r="P560" i="1"/>
  <c r="Q557" i="1"/>
  <c r="P557" i="1"/>
  <c r="Q554" i="1"/>
  <c r="P554" i="1"/>
  <c r="Q551" i="1"/>
  <c r="P551" i="1"/>
  <c r="Q548" i="1"/>
  <c r="P548" i="1"/>
  <c r="Q545" i="1"/>
  <c r="P545" i="1"/>
  <c r="Q542" i="1"/>
  <c r="P542" i="1"/>
  <c r="Q539" i="1"/>
  <c r="P539" i="1"/>
  <c r="Q536" i="1"/>
  <c r="P536" i="1"/>
  <c r="Q533" i="1"/>
  <c r="P533" i="1"/>
  <c r="Q530" i="1"/>
  <c r="P530" i="1"/>
  <c r="Q527" i="1"/>
  <c r="P527" i="1"/>
  <c r="Q524" i="1"/>
  <c r="P524" i="1"/>
  <c r="Q521" i="1"/>
  <c r="P521" i="1"/>
  <c r="Q518" i="1"/>
  <c r="P518" i="1"/>
  <c r="Q515" i="1"/>
  <c r="P515" i="1"/>
  <c r="Q512" i="1"/>
  <c r="P512" i="1"/>
  <c r="Q509" i="1"/>
  <c r="P509" i="1"/>
  <c r="Q506" i="1"/>
  <c r="P506" i="1"/>
  <c r="Q503" i="1"/>
  <c r="P503" i="1"/>
  <c r="Q500" i="1"/>
  <c r="P500" i="1"/>
  <c r="Q497" i="1"/>
  <c r="P497" i="1"/>
  <c r="Q494" i="1"/>
  <c r="P494" i="1"/>
  <c r="Q491" i="1"/>
  <c r="P491" i="1"/>
  <c r="Q488" i="1"/>
  <c r="P488" i="1"/>
  <c r="Q485" i="1"/>
  <c r="P485" i="1"/>
  <c r="Q482" i="1"/>
  <c r="P482" i="1"/>
  <c r="Q479" i="1"/>
  <c r="P479" i="1"/>
  <c r="Q476" i="1"/>
  <c r="P476" i="1"/>
  <c r="Q473" i="1"/>
  <c r="P473" i="1"/>
  <c r="Q470" i="1"/>
  <c r="P470" i="1"/>
  <c r="Q467" i="1"/>
  <c r="P467" i="1"/>
  <c r="Q464" i="1"/>
  <c r="P464" i="1"/>
  <c r="Q461" i="1"/>
  <c r="P461" i="1"/>
  <c r="Q458" i="1"/>
  <c r="P458" i="1"/>
  <c r="Q455" i="1"/>
  <c r="P455" i="1"/>
  <c r="Q452" i="1"/>
  <c r="P452" i="1"/>
  <c r="Q449" i="1"/>
  <c r="P449" i="1"/>
  <c r="Q446" i="1"/>
  <c r="P446" i="1"/>
  <c r="Q443" i="1"/>
  <c r="P443" i="1"/>
  <c r="Q440" i="1"/>
  <c r="P440" i="1"/>
  <c r="Q437" i="1"/>
  <c r="P437" i="1"/>
  <c r="Q434" i="1"/>
  <c r="P434" i="1"/>
  <c r="Q431" i="1"/>
  <c r="P431" i="1"/>
  <c r="Q428" i="1"/>
  <c r="P428" i="1"/>
  <c r="Q425" i="1"/>
  <c r="P425" i="1"/>
  <c r="Q422" i="1"/>
  <c r="P422" i="1"/>
  <c r="Q419" i="1"/>
  <c r="P419" i="1"/>
  <c r="Q416" i="1"/>
  <c r="P416" i="1"/>
  <c r="Q413" i="1"/>
  <c r="P413" i="1"/>
  <c r="Q410" i="1"/>
  <c r="P410" i="1"/>
  <c r="Q407" i="1"/>
  <c r="P407" i="1"/>
  <c r="Q404" i="1"/>
  <c r="P404" i="1"/>
  <c r="Q401" i="1"/>
  <c r="P401" i="1"/>
  <c r="Q398" i="1"/>
  <c r="P398" i="1"/>
  <c r="Q395" i="1"/>
  <c r="P395" i="1"/>
  <c r="Q392" i="1"/>
  <c r="P392" i="1"/>
  <c r="Q389" i="1"/>
  <c r="P389" i="1"/>
  <c r="Q386" i="1"/>
  <c r="P386" i="1"/>
  <c r="Q383" i="1"/>
  <c r="P383" i="1"/>
  <c r="Q380" i="1"/>
  <c r="P380" i="1"/>
  <c r="Q377" i="1"/>
  <c r="P377" i="1"/>
  <c r="Q374" i="1"/>
  <c r="P374" i="1"/>
  <c r="Q371" i="1"/>
  <c r="P371" i="1"/>
  <c r="Q368" i="1"/>
  <c r="P368" i="1"/>
  <c r="Q365" i="1"/>
  <c r="P365" i="1"/>
  <c r="Q362" i="1"/>
  <c r="P362" i="1"/>
  <c r="Q359" i="1"/>
  <c r="P359" i="1"/>
  <c r="Q356" i="1"/>
  <c r="P356" i="1"/>
  <c r="Q353" i="1"/>
  <c r="P353" i="1"/>
  <c r="Q350" i="1"/>
  <c r="P350" i="1"/>
  <c r="Q347" i="1"/>
  <c r="P347" i="1"/>
  <c r="Q344" i="1"/>
  <c r="P344" i="1"/>
  <c r="Q341" i="1"/>
  <c r="P341" i="1"/>
  <c r="Q338" i="1"/>
  <c r="P338" i="1"/>
  <c r="Q335" i="1"/>
  <c r="P335" i="1"/>
  <c r="Q332" i="1"/>
  <c r="P332" i="1"/>
  <c r="Q329" i="1"/>
  <c r="P329" i="1"/>
  <c r="Q326" i="1"/>
  <c r="P326" i="1"/>
  <c r="Q323" i="1"/>
  <c r="P323" i="1"/>
  <c r="Q320" i="1"/>
  <c r="P320" i="1"/>
  <c r="Q317" i="1"/>
  <c r="P317" i="1"/>
  <c r="Q314" i="1"/>
  <c r="P314" i="1"/>
  <c r="Q311" i="1"/>
  <c r="P311" i="1"/>
  <c r="Q308" i="1"/>
  <c r="P308" i="1"/>
  <c r="Q305" i="1"/>
  <c r="P305" i="1"/>
  <c r="Q302" i="1"/>
  <c r="P302" i="1"/>
  <c r="Q299" i="1"/>
  <c r="P299" i="1"/>
  <c r="Q296" i="1"/>
  <c r="P296" i="1"/>
  <c r="Q293" i="1"/>
  <c r="P293" i="1"/>
  <c r="Q290" i="1"/>
  <c r="P290" i="1"/>
  <c r="Q287" i="1"/>
  <c r="P287" i="1"/>
  <c r="Q284" i="1"/>
  <c r="P284" i="1"/>
  <c r="Q281" i="1"/>
  <c r="P281" i="1"/>
  <c r="Q278" i="1"/>
  <c r="P278" i="1"/>
  <c r="Q275" i="1"/>
  <c r="P275" i="1"/>
  <c r="Q272" i="1"/>
  <c r="P272" i="1"/>
  <c r="Q269" i="1"/>
  <c r="P269" i="1"/>
  <c r="Q266" i="1"/>
  <c r="P266" i="1"/>
  <c r="Q263" i="1"/>
  <c r="P263" i="1"/>
  <c r="Q260" i="1"/>
  <c r="P260" i="1"/>
  <c r="Q257" i="1"/>
  <c r="P257" i="1"/>
  <c r="Q254" i="1"/>
  <c r="P254" i="1"/>
  <c r="Q251" i="1"/>
  <c r="P251" i="1"/>
  <c r="Q248" i="1"/>
  <c r="P248" i="1"/>
  <c r="Q245" i="1"/>
  <c r="P245" i="1"/>
  <c r="Q242" i="1"/>
  <c r="P242" i="1"/>
  <c r="Q239" i="1"/>
  <c r="P239" i="1"/>
  <c r="Q236" i="1"/>
  <c r="P236" i="1"/>
  <c r="Q233" i="1"/>
  <c r="P233" i="1"/>
  <c r="Q230" i="1"/>
  <c r="P230" i="1"/>
  <c r="Q227" i="1"/>
  <c r="P227" i="1"/>
  <c r="Q224" i="1"/>
  <c r="P224" i="1"/>
  <c r="Q221" i="1"/>
  <c r="P221" i="1"/>
  <c r="Q218" i="1"/>
  <c r="P218" i="1"/>
  <c r="Q215" i="1"/>
  <c r="P215" i="1"/>
  <c r="Q212" i="1"/>
  <c r="P212" i="1"/>
  <c r="Q209" i="1"/>
  <c r="P209" i="1"/>
  <c r="Q206" i="1"/>
  <c r="P206" i="1"/>
  <c r="Q203" i="1"/>
  <c r="P203" i="1"/>
  <c r="Q200" i="1"/>
  <c r="P200" i="1"/>
  <c r="Q197" i="1"/>
  <c r="P197" i="1"/>
  <c r="Q194" i="1"/>
  <c r="P194" i="1"/>
  <c r="Q191" i="1"/>
  <c r="P191" i="1"/>
  <c r="Q188" i="1"/>
  <c r="P188" i="1"/>
  <c r="Q185" i="1"/>
  <c r="P185" i="1"/>
  <c r="Q182" i="1"/>
  <c r="P182" i="1"/>
  <c r="Q179" i="1"/>
  <c r="P179" i="1"/>
  <c r="Q176" i="1"/>
  <c r="P176" i="1"/>
  <c r="Q173" i="1"/>
  <c r="P173" i="1"/>
  <c r="Q170" i="1"/>
  <c r="P170" i="1"/>
  <c r="Q167" i="1"/>
  <c r="P167" i="1"/>
  <c r="Q164" i="1"/>
  <c r="P164" i="1"/>
  <c r="Q161" i="1"/>
  <c r="P161" i="1"/>
  <c r="Q158" i="1"/>
  <c r="P158" i="1"/>
  <c r="Q155" i="1"/>
  <c r="P155" i="1"/>
  <c r="Q152" i="1"/>
  <c r="P152" i="1"/>
  <c r="Q149" i="1"/>
  <c r="P149" i="1"/>
  <c r="Q146" i="1"/>
  <c r="P146" i="1"/>
  <c r="Q143" i="1"/>
  <c r="P143" i="1"/>
  <c r="Q140" i="1"/>
  <c r="P140" i="1"/>
  <c r="Q137" i="1"/>
  <c r="P137" i="1"/>
  <c r="Q134" i="1"/>
  <c r="P134" i="1"/>
  <c r="Q131" i="1"/>
  <c r="P131" i="1"/>
  <c r="Q128" i="1"/>
  <c r="P128" i="1"/>
  <c r="Q125" i="1"/>
  <c r="P125" i="1"/>
  <c r="Q122" i="1"/>
  <c r="P122" i="1"/>
  <c r="Q119" i="1"/>
  <c r="P119" i="1"/>
  <c r="Q116" i="1"/>
  <c r="P116" i="1"/>
  <c r="Q113" i="1"/>
  <c r="P113" i="1"/>
  <c r="Q110" i="1"/>
  <c r="P110" i="1"/>
  <c r="Q107" i="1"/>
  <c r="P107" i="1"/>
  <c r="Q104" i="1"/>
  <c r="P104" i="1"/>
  <c r="Q101" i="1"/>
  <c r="P101" i="1"/>
  <c r="Q98" i="1"/>
  <c r="P98" i="1"/>
  <c r="Q95" i="1"/>
  <c r="P95" i="1"/>
  <c r="Q92" i="1"/>
  <c r="P92" i="1"/>
  <c r="Q89" i="1"/>
  <c r="P89" i="1"/>
  <c r="Q86" i="1"/>
  <c r="P86" i="1"/>
  <c r="Q83" i="1"/>
  <c r="P83" i="1"/>
  <c r="Q80" i="1"/>
  <c r="P80" i="1"/>
  <c r="Q77" i="1"/>
  <c r="P77" i="1"/>
  <c r="Q74" i="1"/>
  <c r="P74" i="1"/>
  <c r="Q71" i="1"/>
  <c r="P71" i="1"/>
  <c r="Q68" i="1"/>
  <c r="P68" i="1"/>
  <c r="Q65" i="1"/>
  <c r="P65" i="1"/>
  <c r="Q62" i="1"/>
  <c r="P62" i="1"/>
  <c r="Q59" i="1"/>
  <c r="P59" i="1"/>
  <c r="Q56" i="1"/>
  <c r="P56" i="1"/>
  <c r="Q53" i="1"/>
  <c r="P53" i="1"/>
  <c r="Q50" i="1"/>
  <c r="P50" i="1"/>
  <c r="Q47" i="1"/>
  <c r="P47" i="1"/>
  <c r="Q44" i="1"/>
  <c r="P44" i="1"/>
  <c r="Q41" i="1"/>
  <c r="P41" i="1"/>
  <c r="Q38" i="1"/>
  <c r="P38" i="1"/>
  <c r="Q35" i="1"/>
  <c r="P35" i="1"/>
  <c r="Q32" i="1"/>
  <c r="P32" i="1"/>
  <c r="Q29" i="1"/>
  <c r="P29" i="1"/>
  <c r="Q26" i="1"/>
  <c r="P26" i="1"/>
  <c r="Q23" i="1"/>
  <c r="P23" i="1"/>
  <c r="Q20" i="1"/>
  <c r="P20" i="1"/>
  <c r="Q17" i="1"/>
  <c r="P17" i="1"/>
  <c r="Q14" i="1"/>
  <c r="P14" i="1"/>
  <c r="Q607" i="1"/>
  <c r="P607" i="1"/>
  <c r="Q604" i="1"/>
  <c r="P604" i="1"/>
  <c r="Q601" i="1"/>
  <c r="P601" i="1"/>
  <c r="Q598" i="1"/>
  <c r="P598" i="1"/>
  <c r="Q595" i="1"/>
  <c r="P595" i="1"/>
  <c r="Q592" i="1"/>
  <c r="P592" i="1"/>
  <c r="Q589" i="1"/>
  <c r="P589" i="1"/>
  <c r="Q586" i="1"/>
  <c r="P586" i="1"/>
  <c r="Q583" i="1"/>
  <c r="P583" i="1"/>
  <c r="Q580" i="1"/>
  <c r="P580" i="1"/>
  <c r="Q577" i="1"/>
  <c r="P577" i="1"/>
  <c r="Q574" i="1"/>
  <c r="P574" i="1"/>
  <c r="Q571" i="1"/>
  <c r="P571" i="1"/>
  <c r="Q568" i="1"/>
  <c r="P568" i="1"/>
  <c r="Q565" i="1"/>
  <c r="P565" i="1"/>
  <c r="Q562" i="1"/>
  <c r="P562" i="1"/>
  <c r="Q559" i="1"/>
  <c r="P559" i="1"/>
  <c r="Q556" i="1"/>
  <c r="P556" i="1"/>
  <c r="Q553" i="1"/>
  <c r="P553" i="1"/>
  <c r="Q550" i="1"/>
  <c r="P550" i="1"/>
  <c r="Q547" i="1"/>
  <c r="P547" i="1"/>
  <c r="Q544" i="1"/>
  <c r="P544" i="1"/>
  <c r="Q541" i="1"/>
  <c r="P541" i="1"/>
  <c r="Q538" i="1"/>
  <c r="P538" i="1"/>
  <c r="Q535" i="1"/>
  <c r="P535" i="1"/>
  <c r="Q532" i="1"/>
  <c r="P532" i="1"/>
  <c r="Q529" i="1"/>
  <c r="P529" i="1"/>
  <c r="Q526" i="1"/>
  <c r="P526" i="1"/>
  <c r="Q523" i="1"/>
  <c r="P523" i="1"/>
  <c r="Q520" i="1"/>
  <c r="P520" i="1"/>
  <c r="Q517" i="1"/>
  <c r="P517" i="1"/>
  <c r="Q514" i="1"/>
  <c r="P514" i="1"/>
  <c r="Q511" i="1"/>
  <c r="P511" i="1"/>
  <c r="Q508" i="1"/>
  <c r="P508" i="1"/>
  <c r="Q505" i="1"/>
  <c r="P505" i="1"/>
  <c r="Q502" i="1"/>
  <c r="P502" i="1"/>
  <c r="Q499" i="1"/>
  <c r="P499" i="1"/>
  <c r="Q496" i="1"/>
  <c r="P496" i="1"/>
  <c r="Q493" i="1"/>
  <c r="P493" i="1"/>
  <c r="Q490" i="1"/>
  <c r="P490" i="1"/>
  <c r="Q487" i="1"/>
  <c r="P487" i="1"/>
  <c r="Q484" i="1"/>
  <c r="P484" i="1"/>
  <c r="Q481" i="1"/>
  <c r="P481" i="1"/>
  <c r="Q478" i="1"/>
  <c r="P478" i="1"/>
  <c r="Q475" i="1"/>
  <c r="P475" i="1"/>
  <c r="Q472" i="1"/>
  <c r="P472" i="1"/>
  <c r="Q469" i="1"/>
  <c r="P469" i="1"/>
  <c r="Q466" i="1"/>
  <c r="P466" i="1"/>
  <c r="Q463" i="1"/>
  <c r="P463" i="1"/>
  <c r="Q460" i="1"/>
  <c r="P460" i="1"/>
  <c r="Q457" i="1"/>
  <c r="P457" i="1"/>
  <c r="Q454" i="1"/>
  <c r="P454" i="1"/>
  <c r="Q451" i="1"/>
  <c r="P451" i="1"/>
  <c r="Q448" i="1"/>
  <c r="P448" i="1"/>
  <c r="Q445" i="1"/>
  <c r="P445" i="1"/>
  <c r="Q442" i="1"/>
  <c r="P442" i="1"/>
  <c r="Q439" i="1"/>
  <c r="P439" i="1"/>
  <c r="Q436" i="1"/>
  <c r="P436" i="1"/>
  <c r="Q433" i="1"/>
  <c r="P433" i="1"/>
  <c r="Q430" i="1"/>
  <c r="P430" i="1"/>
  <c r="Q427" i="1"/>
  <c r="P427" i="1"/>
  <c r="Q424" i="1"/>
  <c r="P424" i="1"/>
  <c r="Q421" i="1"/>
  <c r="P421" i="1"/>
  <c r="Q418" i="1"/>
  <c r="P418" i="1"/>
  <c r="Q415" i="1"/>
  <c r="P415" i="1"/>
  <c r="Q412" i="1"/>
  <c r="P412" i="1"/>
  <c r="Q409" i="1"/>
  <c r="P409" i="1"/>
  <c r="Q406" i="1"/>
  <c r="P406" i="1"/>
  <c r="Q403" i="1"/>
  <c r="P403" i="1"/>
  <c r="Q400" i="1"/>
  <c r="P400" i="1"/>
  <c r="Q397" i="1"/>
  <c r="P397" i="1"/>
  <c r="Q394" i="1"/>
  <c r="P394" i="1"/>
  <c r="Q391" i="1"/>
  <c r="P391" i="1"/>
  <c r="Q388" i="1"/>
  <c r="P388" i="1"/>
  <c r="Q385" i="1"/>
  <c r="P385" i="1"/>
  <c r="Q382" i="1"/>
  <c r="P382" i="1"/>
  <c r="Q379" i="1"/>
  <c r="P379" i="1"/>
  <c r="Q376" i="1"/>
  <c r="P376" i="1"/>
  <c r="Q373" i="1"/>
  <c r="P373" i="1"/>
  <c r="Q370" i="1"/>
  <c r="P370" i="1"/>
  <c r="Q367" i="1"/>
  <c r="P367" i="1"/>
  <c r="Q364" i="1"/>
  <c r="P364" i="1"/>
  <c r="Q361" i="1"/>
  <c r="P361" i="1"/>
  <c r="Q358" i="1"/>
  <c r="P358" i="1"/>
  <c r="Q355" i="1"/>
  <c r="P355" i="1"/>
  <c r="Q352" i="1"/>
  <c r="P352" i="1"/>
  <c r="Q349" i="1"/>
  <c r="P349" i="1"/>
  <c r="Q346" i="1"/>
  <c r="P346" i="1"/>
  <c r="Q343" i="1"/>
  <c r="P343" i="1"/>
  <c r="Q340" i="1"/>
  <c r="P340" i="1"/>
  <c r="Q337" i="1"/>
  <c r="P337" i="1"/>
  <c r="Q334" i="1"/>
  <c r="P334" i="1"/>
  <c r="Q331" i="1"/>
  <c r="P331" i="1"/>
  <c r="Q328" i="1"/>
  <c r="P328" i="1"/>
  <c r="Q325" i="1"/>
  <c r="P325" i="1"/>
  <c r="Q322" i="1"/>
  <c r="P322" i="1"/>
  <c r="Q319" i="1"/>
  <c r="P319" i="1"/>
  <c r="Q316" i="1"/>
  <c r="P316" i="1"/>
  <c r="Q313" i="1"/>
  <c r="P313" i="1"/>
  <c r="Q310" i="1"/>
  <c r="P310" i="1"/>
  <c r="Q307" i="1"/>
  <c r="P307" i="1"/>
  <c r="Q304" i="1"/>
  <c r="P304" i="1"/>
  <c r="Q301" i="1"/>
  <c r="P301" i="1"/>
  <c r="Q298" i="1"/>
  <c r="P298" i="1"/>
  <c r="Q295" i="1"/>
  <c r="P295" i="1"/>
  <c r="Q292" i="1"/>
  <c r="P292" i="1"/>
  <c r="Q289" i="1"/>
  <c r="P289" i="1"/>
  <c r="Q286" i="1"/>
  <c r="P286" i="1"/>
  <c r="Q283" i="1"/>
  <c r="P283" i="1"/>
  <c r="Q280" i="1"/>
  <c r="P280" i="1"/>
  <c r="Q277" i="1"/>
  <c r="P277" i="1"/>
  <c r="Q274" i="1"/>
  <c r="P274" i="1"/>
  <c r="Q271" i="1"/>
  <c r="P271" i="1"/>
  <c r="Q268" i="1"/>
  <c r="P268" i="1"/>
  <c r="Q265" i="1"/>
  <c r="P265" i="1"/>
  <c r="Q262" i="1"/>
  <c r="P262" i="1"/>
  <c r="Q259" i="1"/>
  <c r="P259" i="1"/>
  <c r="Q256" i="1"/>
  <c r="P256" i="1"/>
  <c r="Q253" i="1"/>
  <c r="P253" i="1"/>
  <c r="Q250" i="1"/>
  <c r="P250" i="1"/>
  <c r="Q247" i="1"/>
  <c r="P247" i="1"/>
  <c r="Q244" i="1"/>
  <c r="P244" i="1"/>
  <c r="Q241" i="1"/>
  <c r="P241" i="1"/>
  <c r="Q238" i="1"/>
  <c r="P238" i="1"/>
  <c r="Q235" i="1"/>
  <c r="P235" i="1"/>
  <c r="Q232" i="1"/>
  <c r="P232" i="1"/>
  <c r="Q229" i="1"/>
  <c r="P229" i="1"/>
  <c r="Q226" i="1"/>
  <c r="P226" i="1"/>
  <c r="Q223" i="1"/>
  <c r="P223" i="1"/>
  <c r="Q220" i="1"/>
  <c r="P220" i="1"/>
  <c r="Q217" i="1"/>
  <c r="P217" i="1"/>
  <c r="Q214" i="1"/>
  <c r="P214" i="1"/>
  <c r="Q211" i="1"/>
  <c r="P211" i="1"/>
  <c r="Q208" i="1"/>
  <c r="P208" i="1"/>
  <c r="Q205" i="1"/>
  <c r="P205" i="1"/>
  <c r="Q202" i="1"/>
  <c r="P202" i="1"/>
  <c r="Q199" i="1"/>
  <c r="P199" i="1"/>
  <c r="Q196" i="1"/>
  <c r="P196" i="1"/>
  <c r="Q193" i="1"/>
  <c r="P193" i="1"/>
  <c r="Q190" i="1"/>
  <c r="P190" i="1"/>
  <c r="Q187" i="1"/>
  <c r="P187" i="1"/>
  <c r="Q184" i="1"/>
  <c r="P184" i="1"/>
  <c r="Q181" i="1"/>
  <c r="P181" i="1"/>
  <c r="Q178" i="1"/>
  <c r="P178" i="1"/>
  <c r="Q175" i="1"/>
  <c r="P175" i="1"/>
  <c r="Q172" i="1"/>
  <c r="P172" i="1"/>
  <c r="Q169" i="1"/>
  <c r="P169" i="1"/>
  <c r="Q166" i="1"/>
  <c r="P166" i="1"/>
  <c r="Q163" i="1"/>
  <c r="P163" i="1"/>
  <c r="Q160" i="1"/>
  <c r="P160" i="1"/>
  <c r="Q157" i="1"/>
  <c r="P157" i="1"/>
  <c r="Q154" i="1"/>
  <c r="P154" i="1"/>
  <c r="Q151" i="1"/>
  <c r="P151" i="1"/>
  <c r="Q148" i="1"/>
  <c r="P148" i="1"/>
  <c r="Q145" i="1"/>
  <c r="P145" i="1"/>
  <c r="Q142" i="1"/>
  <c r="P142" i="1"/>
  <c r="Q139" i="1"/>
  <c r="P139" i="1"/>
  <c r="Q136" i="1"/>
  <c r="P136" i="1"/>
  <c r="Q133" i="1"/>
  <c r="P133" i="1"/>
  <c r="Q130" i="1"/>
  <c r="P130" i="1"/>
  <c r="Q127" i="1"/>
  <c r="P127" i="1"/>
  <c r="Q124" i="1"/>
  <c r="P124" i="1"/>
  <c r="Q121" i="1"/>
  <c r="P121" i="1"/>
  <c r="Q118" i="1"/>
  <c r="P118" i="1"/>
  <c r="Q115" i="1"/>
  <c r="P115" i="1"/>
  <c r="Q112" i="1"/>
  <c r="P112" i="1"/>
  <c r="Q109" i="1"/>
  <c r="P109" i="1"/>
  <c r="Q106" i="1"/>
  <c r="P106" i="1"/>
  <c r="Q103" i="1"/>
  <c r="P103" i="1"/>
  <c r="Q100" i="1"/>
  <c r="P100" i="1"/>
  <c r="Q97" i="1"/>
  <c r="P97" i="1"/>
  <c r="Q94" i="1"/>
  <c r="P94" i="1"/>
  <c r="Q91" i="1"/>
  <c r="P91" i="1"/>
  <c r="Q88" i="1"/>
  <c r="P88" i="1"/>
  <c r="Q85" i="1"/>
  <c r="P85" i="1"/>
  <c r="Q82" i="1"/>
  <c r="P82" i="1"/>
  <c r="Q79" i="1"/>
  <c r="P79" i="1"/>
  <c r="Q76" i="1"/>
  <c r="P76" i="1"/>
  <c r="Q73" i="1"/>
  <c r="P73" i="1"/>
  <c r="Q70" i="1"/>
  <c r="P70" i="1"/>
  <c r="Q67" i="1"/>
  <c r="P67" i="1"/>
  <c r="Q64" i="1"/>
  <c r="P64" i="1"/>
  <c r="Q61" i="1"/>
  <c r="P61" i="1"/>
  <c r="Q58" i="1"/>
  <c r="P58" i="1"/>
  <c r="Q55" i="1"/>
  <c r="P55" i="1"/>
  <c r="Q52" i="1"/>
  <c r="P52" i="1"/>
  <c r="Q49" i="1"/>
  <c r="P49" i="1"/>
  <c r="Q46" i="1"/>
  <c r="P46" i="1"/>
  <c r="Q43" i="1"/>
  <c r="P43" i="1"/>
  <c r="Q40" i="1"/>
  <c r="P40" i="1"/>
  <c r="Q37" i="1"/>
  <c r="P37" i="1"/>
  <c r="Q34" i="1"/>
  <c r="P34" i="1"/>
  <c r="Q31" i="1"/>
  <c r="P31" i="1"/>
  <c r="Q28" i="1"/>
  <c r="P28" i="1"/>
  <c r="Q25" i="1"/>
  <c r="P25" i="1"/>
  <c r="Q22" i="1"/>
  <c r="P22" i="1"/>
  <c r="Q19" i="1"/>
  <c r="P19" i="1"/>
  <c r="Q16" i="1"/>
  <c r="P16" i="1"/>
  <c r="Q13" i="1"/>
  <c r="P13" i="1"/>
  <c r="Q711" i="1"/>
  <c r="P711" i="1"/>
  <c r="Q708" i="1"/>
  <c r="P708" i="1"/>
  <c r="Q705" i="1"/>
  <c r="P705" i="1"/>
  <c r="Q702" i="1"/>
  <c r="P702" i="1"/>
  <c r="Q699" i="1"/>
  <c r="P699" i="1"/>
  <c r="Q696" i="1"/>
  <c r="P696" i="1"/>
  <c r="Q693" i="1"/>
  <c r="P693" i="1"/>
  <c r="Q690" i="1"/>
  <c r="P690" i="1"/>
  <c r="Q687" i="1"/>
  <c r="P687" i="1"/>
  <c r="Q684" i="1"/>
  <c r="P684" i="1"/>
  <c r="Q681" i="1"/>
  <c r="P681" i="1"/>
  <c r="Q678" i="1"/>
  <c r="P678" i="1"/>
  <c r="Q675" i="1"/>
  <c r="P675" i="1"/>
  <c r="Q672" i="1"/>
  <c r="P672" i="1"/>
  <c r="Q669" i="1"/>
  <c r="P669" i="1"/>
  <c r="Q666" i="1"/>
  <c r="P666" i="1"/>
  <c r="Q663" i="1"/>
  <c r="P663" i="1"/>
  <c r="Q660" i="1"/>
  <c r="P660" i="1"/>
  <c r="Q657" i="1"/>
  <c r="P657" i="1"/>
  <c r="Q654" i="1"/>
  <c r="P654" i="1"/>
  <c r="Q651" i="1"/>
  <c r="P651" i="1"/>
  <c r="Q648" i="1"/>
  <c r="P648" i="1"/>
  <c r="Q645" i="1"/>
  <c r="P645" i="1"/>
  <c r="Q642" i="1"/>
  <c r="P642" i="1"/>
  <c r="Q639" i="1"/>
  <c r="P639" i="1"/>
  <c r="Q636" i="1"/>
  <c r="P636" i="1"/>
  <c r="Q633" i="1"/>
  <c r="P633" i="1"/>
  <c r="Q630" i="1"/>
  <c r="P630" i="1"/>
  <c r="Q627" i="1"/>
  <c r="P627" i="1"/>
  <c r="Q624" i="1"/>
  <c r="P624" i="1"/>
  <c r="Q621" i="1"/>
  <c r="P621" i="1"/>
  <c r="Q618" i="1"/>
  <c r="P618" i="1"/>
  <c r="Q615" i="1"/>
  <c r="P615" i="1"/>
  <c r="Q612" i="1"/>
  <c r="P612" i="1"/>
  <c r="Q609" i="1"/>
  <c r="P609" i="1"/>
  <c r="Q606" i="1"/>
  <c r="P606" i="1"/>
  <c r="Q603" i="1"/>
  <c r="P603" i="1"/>
  <c r="Q600" i="1"/>
  <c r="P600" i="1"/>
  <c r="Q597" i="1"/>
  <c r="P597" i="1"/>
  <c r="Q594" i="1"/>
  <c r="P594" i="1"/>
  <c r="Q591" i="1"/>
  <c r="P591" i="1"/>
  <c r="Q588" i="1"/>
  <c r="P588" i="1"/>
  <c r="Q585" i="1"/>
  <c r="P585" i="1"/>
  <c r="Q582" i="1"/>
  <c r="P582" i="1"/>
  <c r="Q579" i="1"/>
  <c r="P579" i="1"/>
  <c r="Q576" i="1"/>
  <c r="P576" i="1"/>
  <c r="Q573" i="1"/>
  <c r="P573" i="1"/>
  <c r="Q570" i="1"/>
  <c r="P570" i="1"/>
  <c r="Q567" i="1"/>
  <c r="P567" i="1"/>
  <c r="Q564" i="1"/>
  <c r="P564" i="1"/>
  <c r="Q561" i="1"/>
  <c r="P561" i="1"/>
  <c r="Q558" i="1"/>
  <c r="P558" i="1"/>
  <c r="Q555" i="1"/>
  <c r="P555" i="1"/>
  <c r="Q552" i="1"/>
  <c r="P552" i="1"/>
  <c r="Q549" i="1"/>
  <c r="P549" i="1"/>
  <c r="Q546" i="1"/>
  <c r="P546" i="1"/>
  <c r="Q543" i="1"/>
  <c r="P543" i="1"/>
  <c r="Q540" i="1"/>
  <c r="P540" i="1"/>
  <c r="Q537" i="1"/>
  <c r="P537" i="1"/>
  <c r="Q534" i="1"/>
  <c r="P534" i="1"/>
  <c r="Q531" i="1"/>
  <c r="P531" i="1"/>
  <c r="Q528" i="1"/>
  <c r="P528" i="1"/>
  <c r="Q525" i="1"/>
  <c r="P525" i="1"/>
  <c r="Q522" i="1"/>
  <c r="P522" i="1"/>
  <c r="Q519" i="1"/>
  <c r="P519" i="1"/>
  <c r="Q516" i="1"/>
  <c r="P516" i="1"/>
  <c r="Q513" i="1"/>
  <c r="P513" i="1"/>
  <c r="Q510" i="1"/>
  <c r="P510" i="1"/>
  <c r="Q507" i="1"/>
  <c r="P507" i="1"/>
  <c r="Q504" i="1"/>
  <c r="P504" i="1"/>
  <c r="Q501" i="1"/>
  <c r="P501" i="1"/>
  <c r="Q498" i="1"/>
  <c r="P498" i="1"/>
  <c r="Q495" i="1"/>
  <c r="P495" i="1"/>
  <c r="Q492" i="1"/>
  <c r="P492" i="1"/>
  <c r="Q489" i="1"/>
  <c r="P489" i="1"/>
  <c r="Q486" i="1"/>
  <c r="P486" i="1"/>
  <c r="Q483" i="1"/>
  <c r="P483" i="1"/>
  <c r="Q480" i="1"/>
  <c r="P480" i="1"/>
  <c r="Q477" i="1"/>
  <c r="P477" i="1"/>
  <c r="Q474" i="1"/>
  <c r="P474" i="1"/>
  <c r="Q471" i="1"/>
  <c r="P471" i="1"/>
  <c r="Q468" i="1"/>
  <c r="P468" i="1"/>
  <c r="Q465" i="1"/>
  <c r="P465" i="1"/>
  <c r="Q462" i="1"/>
  <c r="P462" i="1"/>
  <c r="Q459" i="1"/>
  <c r="P459" i="1"/>
  <c r="Q456" i="1"/>
  <c r="P456" i="1"/>
  <c r="Q453" i="1"/>
  <c r="P453" i="1"/>
  <c r="Q450" i="1"/>
  <c r="P450" i="1"/>
  <c r="Q447" i="1"/>
  <c r="P447" i="1"/>
  <c r="Q444" i="1"/>
  <c r="P444" i="1"/>
  <c r="Q441" i="1"/>
  <c r="P441" i="1"/>
  <c r="Q438" i="1"/>
  <c r="P438" i="1"/>
  <c r="Q435" i="1"/>
  <c r="P435" i="1"/>
  <c r="Q432" i="1"/>
  <c r="P432" i="1"/>
  <c r="Q429" i="1"/>
  <c r="P429" i="1"/>
  <c r="Q426" i="1"/>
  <c r="P426" i="1"/>
  <c r="Q423" i="1"/>
  <c r="P423" i="1"/>
  <c r="Q420" i="1"/>
  <c r="P420" i="1"/>
  <c r="Q417" i="1"/>
  <c r="P417" i="1"/>
  <c r="Q414" i="1"/>
  <c r="P414" i="1"/>
  <c r="Q411" i="1"/>
  <c r="P411" i="1"/>
  <c r="Q408" i="1"/>
  <c r="P408" i="1"/>
  <c r="Q405" i="1"/>
  <c r="P405" i="1"/>
  <c r="Q402" i="1"/>
  <c r="P402" i="1"/>
  <c r="Q399" i="1"/>
  <c r="P399" i="1"/>
  <c r="Q396" i="1"/>
  <c r="P396" i="1"/>
  <c r="Q393" i="1"/>
  <c r="P393" i="1"/>
  <c r="Q390" i="1"/>
  <c r="P390" i="1"/>
  <c r="Q387" i="1"/>
  <c r="P387" i="1"/>
  <c r="Q384" i="1"/>
  <c r="P384" i="1"/>
  <c r="Q381" i="1"/>
  <c r="P381" i="1"/>
  <c r="Q378" i="1"/>
  <c r="P378" i="1"/>
  <c r="Q375" i="1"/>
  <c r="P375" i="1"/>
  <c r="Q372" i="1"/>
  <c r="P372" i="1"/>
  <c r="Q369" i="1"/>
  <c r="P369" i="1"/>
  <c r="Q366" i="1"/>
  <c r="P366" i="1"/>
  <c r="Q363" i="1"/>
  <c r="P363" i="1"/>
  <c r="Q360" i="1"/>
  <c r="P360" i="1"/>
  <c r="Q357" i="1"/>
  <c r="P357" i="1"/>
  <c r="Q354" i="1"/>
  <c r="P354" i="1"/>
  <c r="Q351" i="1"/>
  <c r="P351" i="1"/>
  <c r="Q348" i="1"/>
  <c r="P348" i="1"/>
  <c r="Q345" i="1"/>
  <c r="P345" i="1"/>
  <c r="Q342" i="1"/>
  <c r="P342" i="1"/>
  <c r="Q339" i="1"/>
  <c r="P339" i="1"/>
  <c r="Q336" i="1"/>
  <c r="P336" i="1"/>
  <c r="Q333" i="1"/>
  <c r="P333" i="1"/>
  <c r="Q330" i="1"/>
  <c r="P330" i="1"/>
  <c r="Q327" i="1"/>
  <c r="P327" i="1"/>
  <c r="Q324" i="1"/>
  <c r="P324" i="1"/>
  <c r="Q321" i="1"/>
  <c r="P321" i="1"/>
  <c r="Q318" i="1"/>
  <c r="P318" i="1"/>
  <c r="Q315" i="1"/>
  <c r="P315" i="1"/>
  <c r="Q312" i="1"/>
  <c r="P312" i="1"/>
  <c r="Q309" i="1"/>
  <c r="P309" i="1"/>
  <c r="Q306" i="1"/>
  <c r="P306" i="1"/>
  <c r="Q303" i="1"/>
  <c r="P303" i="1"/>
  <c r="Q300" i="1"/>
  <c r="P300" i="1"/>
  <c r="Q297" i="1"/>
  <c r="P297" i="1"/>
  <c r="Q294" i="1"/>
  <c r="P294" i="1"/>
  <c r="Q291" i="1"/>
  <c r="P291" i="1"/>
  <c r="Q288" i="1"/>
  <c r="P288" i="1"/>
  <c r="Q285" i="1"/>
  <c r="P285" i="1"/>
  <c r="Q282" i="1"/>
  <c r="P282" i="1"/>
  <c r="Q279" i="1"/>
  <c r="P279" i="1"/>
  <c r="Q276" i="1"/>
  <c r="P276" i="1"/>
  <c r="Q273" i="1"/>
  <c r="P273" i="1"/>
  <c r="Q270" i="1"/>
  <c r="P270" i="1"/>
  <c r="Q267" i="1"/>
  <c r="P267" i="1"/>
  <c r="Q264" i="1"/>
  <c r="P264" i="1"/>
  <c r="Q261" i="1"/>
  <c r="P261" i="1"/>
  <c r="Q258" i="1"/>
  <c r="P258" i="1"/>
  <c r="Q255" i="1"/>
  <c r="P255" i="1"/>
  <c r="Q252" i="1"/>
  <c r="P252" i="1"/>
  <c r="Q249" i="1"/>
  <c r="P249" i="1"/>
  <c r="Q246" i="1"/>
  <c r="P246" i="1"/>
  <c r="Q243" i="1"/>
  <c r="P243" i="1"/>
  <c r="Q240" i="1"/>
  <c r="P240" i="1"/>
  <c r="Q237" i="1"/>
  <c r="P237" i="1"/>
  <c r="Q234" i="1"/>
  <c r="P234" i="1"/>
  <c r="Q231" i="1"/>
  <c r="P231" i="1"/>
  <c r="Q228" i="1"/>
  <c r="P228" i="1"/>
  <c r="Q225" i="1"/>
  <c r="P225" i="1"/>
  <c r="Q222" i="1"/>
  <c r="P222" i="1"/>
  <c r="Q219" i="1"/>
  <c r="P219" i="1"/>
  <c r="Q216" i="1"/>
  <c r="P216" i="1"/>
  <c r="Q213" i="1"/>
  <c r="P213" i="1"/>
  <c r="Q210" i="1"/>
  <c r="P210" i="1"/>
  <c r="Q207" i="1"/>
  <c r="P207" i="1"/>
  <c r="Q204" i="1"/>
  <c r="P204" i="1"/>
  <c r="Q201" i="1"/>
  <c r="P201" i="1"/>
  <c r="Q198" i="1"/>
  <c r="P198" i="1"/>
  <c r="Q195" i="1"/>
  <c r="P195" i="1"/>
  <c r="Q192" i="1"/>
  <c r="P192" i="1"/>
  <c r="Q189" i="1"/>
  <c r="P189" i="1"/>
  <c r="Q186" i="1"/>
  <c r="P186" i="1"/>
  <c r="Q183" i="1"/>
  <c r="P183" i="1"/>
  <c r="Q180" i="1"/>
  <c r="P180" i="1"/>
  <c r="Q177" i="1"/>
  <c r="P177" i="1"/>
  <c r="Q174" i="1"/>
  <c r="P174" i="1"/>
  <c r="Q171" i="1"/>
  <c r="P171" i="1"/>
  <c r="Q168" i="1"/>
  <c r="P168" i="1"/>
  <c r="Q165" i="1"/>
  <c r="P165" i="1"/>
  <c r="Q162" i="1"/>
  <c r="P162" i="1"/>
  <c r="Q159" i="1"/>
  <c r="P159" i="1"/>
  <c r="Q156" i="1"/>
  <c r="P156" i="1"/>
  <c r="Q153" i="1"/>
  <c r="P153" i="1"/>
  <c r="Q150" i="1"/>
  <c r="P150" i="1"/>
  <c r="Q147" i="1"/>
  <c r="P147" i="1"/>
  <c r="Q144" i="1"/>
  <c r="P144" i="1"/>
  <c r="Q141" i="1"/>
  <c r="P141" i="1"/>
  <c r="Q138" i="1"/>
  <c r="P138" i="1"/>
  <c r="Q135" i="1"/>
  <c r="P135" i="1"/>
  <c r="Q132" i="1"/>
  <c r="P132" i="1"/>
  <c r="Q129" i="1"/>
  <c r="P129" i="1"/>
  <c r="Q126" i="1"/>
  <c r="P126" i="1"/>
  <c r="Q123" i="1"/>
  <c r="P123" i="1"/>
  <c r="Q120" i="1"/>
  <c r="P120" i="1"/>
  <c r="Q117" i="1"/>
  <c r="P117" i="1"/>
  <c r="Q114" i="1"/>
  <c r="P114" i="1"/>
  <c r="Q111" i="1"/>
  <c r="P111" i="1"/>
  <c r="Q108" i="1"/>
  <c r="P108" i="1"/>
  <c r="Q105" i="1"/>
  <c r="P105" i="1"/>
  <c r="Q102" i="1"/>
  <c r="P102" i="1"/>
  <c r="Q99" i="1"/>
  <c r="P99" i="1"/>
  <c r="Q96" i="1"/>
  <c r="P96" i="1"/>
  <c r="Q93" i="1"/>
  <c r="P93" i="1"/>
  <c r="Q90" i="1"/>
  <c r="P90" i="1"/>
  <c r="Q87" i="1"/>
  <c r="P87" i="1"/>
  <c r="Q84" i="1"/>
  <c r="P84" i="1"/>
  <c r="Q81" i="1"/>
  <c r="P81" i="1"/>
  <c r="Q78" i="1"/>
  <c r="P78" i="1"/>
  <c r="Q75" i="1"/>
  <c r="P75" i="1"/>
  <c r="Q72" i="1"/>
  <c r="P72" i="1"/>
  <c r="Q69" i="1"/>
  <c r="P69" i="1"/>
  <c r="Q66" i="1"/>
  <c r="P66" i="1"/>
  <c r="Q63" i="1"/>
  <c r="P63" i="1"/>
  <c r="Q60" i="1"/>
  <c r="P60" i="1"/>
  <c r="Q57" i="1"/>
  <c r="P57" i="1"/>
  <c r="Q54" i="1"/>
  <c r="P54" i="1"/>
  <c r="Q51" i="1"/>
  <c r="P51" i="1"/>
  <c r="Q48" i="1"/>
  <c r="P48" i="1"/>
  <c r="Q45" i="1"/>
  <c r="P45" i="1"/>
  <c r="Q42" i="1"/>
  <c r="P42" i="1"/>
  <c r="Q39" i="1"/>
  <c r="P39" i="1"/>
  <c r="Q36" i="1"/>
  <c r="P36" i="1"/>
  <c r="Q33" i="1"/>
  <c r="P33" i="1"/>
  <c r="Q30" i="1"/>
  <c r="P30" i="1"/>
  <c r="Q27" i="1"/>
  <c r="P27" i="1"/>
  <c r="Q24" i="1"/>
  <c r="P24" i="1"/>
  <c r="Q21" i="1"/>
  <c r="P21" i="1"/>
  <c r="Q18" i="1"/>
  <c r="P18" i="1"/>
  <c r="Q15" i="1"/>
  <c r="P15" i="1"/>
  <c r="Q12" i="1"/>
  <c r="P12" i="1"/>
  <c r="DA87" i="5" l="1"/>
  <c r="DA88" i="5"/>
  <c r="DA89" i="5"/>
  <c r="DA90" i="5"/>
  <c r="DA91" i="5"/>
  <c r="DA92" i="5"/>
  <c r="DA93" i="5"/>
  <c r="DA86" i="5"/>
  <c r="K5" i="2" l="1"/>
  <c r="C1" i="2"/>
  <c r="AB19" i="1" l="1"/>
  <c r="AC19" i="1" s="1"/>
  <c r="AB22" i="1"/>
  <c r="AC22" i="1" s="1"/>
  <c r="AB25" i="1"/>
  <c r="AC25" i="1" s="1"/>
  <c r="AB28" i="1"/>
  <c r="AC28" i="1" s="1"/>
  <c r="AB31" i="1"/>
  <c r="AC31" i="1" s="1"/>
  <c r="AB34" i="1"/>
  <c r="AC34" i="1" s="1"/>
  <c r="AB37" i="1"/>
  <c r="AC37" i="1" s="1"/>
  <c r="AB40" i="1"/>
  <c r="AC40" i="1" s="1"/>
  <c r="AB43" i="1"/>
  <c r="AC43" i="1" s="1"/>
  <c r="AB46" i="1"/>
  <c r="AC46" i="1" s="1"/>
  <c r="AB49" i="1"/>
  <c r="AC49" i="1" s="1"/>
  <c r="AB52" i="1"/>
  <c r="AC52" i="1" s="1"/>
  <c r="AB55" i="1"/>
  <c r="AC55" i="1" s="1"/>
  <c r="AB58" i="1"/>
  <c r="AC58" i="1" s="1"/>
  <c r="AB61" i="1"/>
  <c r="AC61" i="1" s="1"/>
  <c r="AB64" i="1"/>
  <c r="AC64" i="1" s="1"/>
  <c r="AB67" i="1"/>
  <c r="AC67" i="1" s="1"/>
  <c r="AB70" i="1"/>
  <c r="AC70" i="1" s="1"/>
  <c r="AB73" i="1"/>
  <c r="AC73" i="1" s="1"/>
  <c r="AB76" i="1"/>
  <c r="AC76" i="1" s="1"/>
  <c r="AB79" i="1"/>
  <c r="AC79" i="1" s="1"/>
  <c r="AB82" i="1"/>
  <c r="AC82" i="1" s="1"/>
  <c r="AB85" i="1"/>
  <c r="AC85" i="1" s="1"/>
  <c r="AB88" i="1"/>
  <c r="AC88" i="1" s="1"/>
  <c r="AB91" i="1"/>
  <c r="AC91" i="1" s="1"/>
  <c r="AB94" i="1"/>
  <c r="AC94" i="1" s="1"/>
  <c r="AB97" i="1"/>
  <c r="AC97" i="1" s="1"/>
  <c r="AB100" i="1"/>
  <c r="AC100" i="1" s="1"/>
  <c r="AB103" i="1"/>
  <c r="AC103" i="1" s="1"/>
  <c r="AB106" i="1"/>
  <c r="AC106" i="1" s="1"/>
  <c r="AB109" i="1"/>
  <c r="AC109" i="1" s="1"/>
  <c r="AB112" i="1"/>
  <c r="AC112" i="1" s="1"/>
  <c r="AB115" i="1"/>
  <c r="AC115" i="1" s="1"/>
  <c r="AB118" i="1"/>
  <c r="AC118" i="1" s="1"/>
  <c r="AB121" i="1"/>
  <c r="AC121" i="1" s="1"/>
  <c r="AB124" i="1"/>
  <c r="AC124" i="1" s="1"/>
  <c r="AB127" i="1"/>
  <c r="AC127" i="1" s="1"/>
  <c r="AB130" i="1"/>
  <c r="AC130" i="1" s="1"/>
  <c r="AB133" i="1"/>
  <c r="AC133" i="1" s="1"/>
  <c r="AB136" i="1"/>
  <c r="AC136" i="1" s="1"/>
  <c r="AB139" i="1"/>
  <c r="AC139" i="1" s="1"/>
  <c r="AB142" i="1"/>
  <c r="AC142" i="1" s="1"/>
  <c r="AB145" i="1"/>
  <c r="AC145" i="1" s="1"/>
  <c r="AB148" i="1"/>
  <c r="AC148" i="1" s="1"/>
  <c r="AB151" i="1"/>
  <c r="AC151" i="1" s="1"/>
  <c r="AB154" i="1"/>
  <c r="AC154" i="1" s="1"/>
  <c r="AB157" i="1"/>
  <c r="AC157" i="1" s="1"/>
  <c r="AB160" i="1"/>
  <c r="AC160" i="1" s="1"/>
  <c r="AB163" i="1"/>
  <c r="AC163" i="1" s="1"/>
  <c r="AB166" i="1"/>
  <c r="AC166" i="1" s="1"/>
  <c r="AB169" i="1"/>
  <c r="AC169" i="1" s="1"/>
  <c r="AB172" i="1"/>
  <c r="AC172" i="1" s="1"/>
  <c r="AB175" i="1"/>
  <c r="AC175" i="1" s="1"/>
  <c r="AB178" i="1"/>
  <c r="AC178" i="1" s="1"/>
  <c r="AB181" i="1"/>
  <c r="AC181" i="1" s="1"/>
  <c r="AB184" i="1"/>
  <c r="AC184" i="1" s="1"/>
  <c r="AB187" i="1"/>
  <c r="AC187" i="1" s="1"/>
  <c r="AB190" i="1"/>
  <c r="AC190" i="1" s="1"/>
  <c r="AB193" i="1"/>
  <c r="AC193" i="1" s="1"/>
  <c r="AB196" i="1"/>
  <c r="AC196" i="1" s="1"/>
  <c r="AB199" i="1"/>
  <c r="AC199" i="1" s="1"/>
  <c r="AB202" i="1"/>
  <c r="AC202" i="1" s="1"/>
  <c r="AB205" i="1"/>
  <c r="AC205" i="1" s="1"/>
  <c r="AB208" i="1"/>
  <c r="AC208" i="1" s="1"/>
  <c r="AB211" i="1"/>
  <c r="AC211" i="1" s="1"/>
  <c r="AB214" i="1"/>
  <c r="AC214" i="1" s="1"/>
  <c r="AB217" i="1"/>
  <c r="AC217" i="1" s="1"/>
  <c r="AB220" i="1"/>
  <c r="AC220" i="1" s="1"/>
  <c r="AB223" i="1"/>
  <c r="AC223" i="1" s="1"/>
  <c r="AB226" i="1"/>
  <c r="AC226" i="1" s="1"/>
  <c r="AB229" i="1"/>
  <c r="AC229" i="1" s="1"/>
  <c r="AB232" i="1"/>
  <c r="AC232" i="1" s="1"/>
  <c r="AB235" i="1"/>
  <c r="AC235" i="1" s="1"/>
  <c r="AB238" i="1"/>
  <c r="AC238" i="1" s="1"/>
  <c r="AB241" i="1"/>
  <c r="AC241" i="1" s="1"/>
  <c r="AB244" i="1"/>
  <c r="AC244" i="1" s="1"/>
  <c r="AB247" i="1"/>
  <c r="AC247" i="1" s="1"/>
  <c r="AB250" i="1"/>
  <c r="AC250" i="1" s="1"/>
  <c r="AB253" i="1"/>
  <c r="AC253" i="1" s="1"/>
  <c r="AB256" i="1"/>
  <c r="AC256" i="1" s="1"/>
  <c r="AB259" i="1"/>
  <c r="AC259" i="1" s="1"/>
  <c r="AB262" i="1"/>
  <c r="AC262" i="1" s="1"/>
  <c r="AB265" i="1"/>
  <c r="AC265" i="1" s="1"/>
  <c r="AB14" i="1"/>
  <c r="AC14" i="1" s="1"/>
  <c r="AB18" i="1"/>
  <c r="AC18" i="1" s="1"/>
  <c r="AB23" i="1"/>
  <c r="AC23" i="1" s="1"/>
  <c r="AB27" i="1"/>
  <c r="AC27" i="1" s="1"/>
  <c r="AB32" i="1"/>
  <c r="AC32" i="1" s="1"/>
  <c r="AB36" i="1"/>
  <c r="AC36" i="1" s="1"/>
  <c r="AB41" i="1"/>
  <c r="AC41" i="1" s="1"/>
  <c r="AB45" i="1"/>
  <c r="AC45" i="1" s="1"/>
  <c r="AB50" i="1"/>
  <c r="AC50" i="1" s="1"/>
  <c r="AB54" i="1"/>
  <c r="AC54" i="1" s="1"/>
  <c r="AB59" i="1"/>
  <c r="AC59" i="1" s="1"/>
  <c r="AB63" i="1"/>
  <c r="AC63" i="1" s="1"/>
  <c r="AB68" i="1"/>
  <c r="AC68" i="1" s="1"/>
  <c r="AB72" i="1"/>
  <c r="AC72" i="1" s="1"/>
  <c r="AB77" i="1"/>
  <c r="AC77" i="1" s="1"/>
  <c r="AB81" i="1"/>
  <c r="AC81" i="1" s="1"/>
  <c r="AB86" i="1"/>
  <c r="AC86" i="1" s="1"/>
  <c r="AB90" i="1"/>
  <c r="AC90" i="1" s="1"/>
  <c r="AB95" i="1"/>
  <c r="AC95" i="1" s="1"/>
  <c r="AB99" i="1"/>
  <c r="AC99" i="1" s="1"/>
  <c r="AB104" i="1"/>
  <c r="AC104" i="1" s="1"/>
  <c r="AB108" i="1"/>
  <c r="AC108" i="1" s="1"/>
  <c r="AB113" i="1"/>
  <c r="AC113" i="1" s="1"/>
  <c r="AB117" i="1"/>
  <c r="AC117" i="1" s="1"/>
  <c r="AB122" i="1"/>
  <c r="AC122" i="1" s="1"/>
  <c r="AB126" i="1"/>
  <c r="AC126" i="1" s="1"/>
  <c r="AB131" i="1"/>
  <c r="AC131" i="1" s="1"/>
  <c r="AB135" i="1"/>
  <c r="AC135" i="1" s="1"/>
  <c r="AB140" i="1"/>
  <c r="AC140" i="1" s="1"/>
  <c r="AB144" i="1"/>
  <c r="AC144" i="1" s="1"/>
  <c r="AB149" i="1"/>
  <c r="AC149" i="1" s="1"/>
  <c r="AB153" i="1"/>
  <c r="AC153" i="1" s="1"/>
  <c r="AB158" i="1"/>
  <c r="AC158" i="1" s="1"/>
  <c r="AB162" i="1"/>
  <c r="AC162" i="1" s="1"/>
  <c r="AB167" i="1"/>
  <c r="AC167" i="1" s="1"/>
  <c r="AB171" i="1"/>
  <c r="AC171" i="1" s="1"/>
  <c r="AB176" i="1"/>
  <c r="AC176" i="1" s="1"/>
  <c r="AB180" i="1"/>
  <c r="AC180" i="1" s="1"/>
  <c r="AB185" i="1"/>
  <c r="AC185" i="1" s="1"/>
  <c r="AB189" i="1"/>
  <c r="AC189" i="1" s="1"/>
  <c r="AB194" i="1"/>
  <c r="AC194" i="1" s="1"/>
  <c r="AB198" i="1"/>
  <c r="AC198" i="1" s="1"/>
  <c r="AB203" i="1"/>
  <c r="AC203" i="1" s="1"/>
  <c r="AB207" i="1"/>
  <c r="AC207" i="1" s="1"/>
  <c r="AB212" i="1"/>
  <c r="AC212" i="1" s="1"/>
  <c r="AB216" i="1"/>
  <c r="AC216" i="1" s="1"/>
  <c r="AB221" i="1"/>
  <c r="AC221" i="1" s="1"/>
  <c r="AB225" i="1"/>
  <c r="AC225" i="1" s="1"/>
  <c r="AB230" i="1"/>
  <c r="AC230" i="1" s="1"/>
  <c r="AB234" i="1"/>
  <c r="AC234" i="1" s="1"/>
  <c r="AB239" i="1"/>
  <c r="AC239" i="1" s="1"/>
  <c r="AB243" i="1"/>
  <c r="AC243" i="1" s="1"/>
  <c r="AB248" i="1"/>
  <c r="AC248" i="1" s="1"/>
  <c r="AB252" i="1"/>
  <c r="AC252" i="1" s="1"/>
  <c r="AB257" i="1"/>
  <c r="AC257" i="1" s="1"/>
  <c r="AB261" i="1"/>
  <c r="AC261" i="1" s="1"/>
  <c r="AB266" i="1"/>
  <c r="AC266" i="1" s="1"/>
  <c r="AB269" i="1"/>
  <c r="AC269" i="1" s="1"/>
  <c r="AB272" i="1"/>
  <c r="AC272" i="1" s="1"/>
  <c r="AB275" i="1"/>
  <c r="AC275" i="1" s="1"/>
  <c r="AB278" i="1"/>
  <c r="AC278" i="1" s="1"/>
  <c r="AB281" i="1"/>
  <c r="AC281" i="1" s="1"/>
  <c r="AB284" i="1"/>
  <c r="AC284" i="1" s="1"/>
  <c r="AB287" i="1"/>
  <c r="AC287" i="1" s="1"/>
  <c r="AB290" i="1"/>
  <c r="AC290" i="1" s="1"/>
  <c r="AB293" i="1"/>
  <c r="AC293" i="1" s="1"/>
  <c r="AB296" i="1"/>
  <c r="AC296" i="1" s="1"/>
  <c r="AB299" i="1"/>
  <c r="AC299" i="1" s="1"/>
  <c r="AB302" i="1"/>
  <c r="AC302" i="1" s="1"/>
  <c r="AB305" i="1"/>
  <c r="AC305" i="1" s="1"/>
  <c r="AB308" i="1"/>
  <c r="AC308" i="1" s="1"/>
  <c r="AB311" i="1"/>
  <c r="AC311" i="1" s="1"/>
  <c r="AB314" i="1"/>
  <c r="AC314" i="1" s="1"/>
  <c r="AB317" i="1"/>
  <c r="AC317" i="1" s="1"/>
  <c r="AB320" i="1"/>
  <c r="AC320" i="1" s="1"/>
  <c r="AB323" i="1"/>
  <c r="AC323" i="1" s="1"/>
  <c r="AB326" i="1"/>
  <c r="AC326" i="1" s="1"/>
  <c r="AB329" i="1"/>
  <c r="AC329" i="1" s="1"/>
  <c r="AB332" i="1"/>
  <c r="AC332" i="1" s="1"/>
  <c r="AB335" i="1"/>
  <c r="AC335" i="1" s="1"/>
  <c r="AB338" i="1"/>
  <c r="AC338" i="1" s="1"/>
  <c r="AB341" i="1"/>
  <c r="AC341" i="1" s="1"/>
  <c r="AB344" i="1"/>
  <c r="AC344" i="1" s="1"/>
  <c r="AB347" i="1"/>
  <c r="AC347" i="1" s="1"/>
  <c r="AB350" i="1"/>
  <c r="AC350" i="1" s="1"/>
  <c r="AB353" i="1"/>
  <c r="AC353" i="1" s="1"/>
  <c r="AB356" i="1"/>
  <c r="AC356" i="1" s="1"/>
  <c r="AB359" i="1"/>
  <c r="AC359" i="1" s="1"/>
  <c r="AB362" i="1"/>
  <c r="AC362" i="1" s="1"/>
  <c r="AB365" i="1"/>
  <c r="AC365" i="1" s="1"/>
  <c r="AB368" i="1"/>
  <c r="AC368" i="1" s="1"/>
  <c r="AB371" i="1"/>
  <c r="AC371" i="1" s="1"/>
  <c r="AB374" i="1"/>
  <c r="AC374" i="1" s="1"/>
  <c r="AB377" i="1"/>
  <c r="AC377" i="1" s="1"/>
  <c r="AB380" i="1"/>
  <c r="AC380" i="1" s="1"/>
  <c r="AB383" i="1"/>
  <c r="AC383" i="1" s="1"/>
  <c r="AB386" i="1"/>
  <c r="AC386" i="1" s="1"/>
  <c r="AB389" i="1"/>
  <c r="AC389" i="1" s="1"/>
  <c r="AB392" i="1"/>
  <c r="AC392" i="1" s="1"/>
  <c r="AB395" i="1"/>
  <c r="AC395" i="1" s="1"/>
  <c r="AB398" i="1"/>
  <c r="AC398" i="1" s="1"/>
  <c r="AB401" i="1"/>
  <c r="AC401" i="1" s="1"/>
  <c r="AB404" i="1"/>
  <c r="AC404" i="1" s="1"/>
  <c r="AB407" i="1"/>
  <c r="AC407" i="1" s="1"/>
  <c r="AB410" i="1"/>
  <c r="AC410" i="1" s="1"/>
  <c r="AB413" i="1"/>
  <c r="AC413" i="1" s="1"/>
  <c r="AB416" i="1"/>
  <c r="AC416" i="1" s="1"/>
  <c r="AB419" i="1"/>
  <c r="AC419" i="1" s="1"/>
  <c r="AB422" i="1"/>
  <c r="AC422" i="1" s="1"/>
  <c r="AB425" i="1"/>
  <c r="AC425" i="1" s="1"/>
  <c r="AB428" i="1"/>
  <c r="AC428" i="1" s="1"/>
  <c r="AB431" i="1"/>
  <c r="AC431" i="1" s="1"/>
  <c r="AB434" i="1"/>
  <c r="AC434" i="1" s="1"/>
  <c r="AB437" i="1"/>
  <c r="AC437" i="1" s="1"/>
  <c r="AB440" i="1"/>
  <c r="AC440" i="1" s="1"/>
  <c r="AB443" i="1"/>
  <c r="AC443" i="1" s="1"/>
  <c r="AB446" i="1"/>
  <c r="AC446" i="1" s="1"/>
  <c r="AB449" i="1"/>
  <c r="AC449" i="1" s="1"/>
  <c r="AB452" i="1"/>
  <c r="AC452" i="1" s="1"/>
  <c r="AB455" i="1"/>
  <c r="AC455" i="1" s="1"/>
  <c r="AB458" i="1"/>
  <c r="AC458" i="1" s="1"/>
  <c r="AB461" i="1"/>
  <c r="AC461" i="1" s="1"/>
  <c r="AB464" i="1"/>
  <c r="AC464" i="1" s="1"/>
  <c r="AB467" i="1"/>
  <c r="AC467" i="1" s="1"/>
  <c r="AB470" i="1"/>
  <c r="AC470" i="1" s="1"/>
  <c r="AB473" i="1"/>
  <c r="AC473" i="1" s="1"/>
  <c r="AB476" i="1"/>
  <c r="AC476" i="1" s="1"/>
  <c r="AB479" i="1"/>
  <c r="AC479" i="1" s="1"/>
  <c r="AB482" i="1"/>
  <c r="AC482" i="1" s="1"/>
  <c r="AB485" i="1"/>
  <c r="AC485" i="1" s="1"/>
  <c r="AB488" i="1"/>
  <c r="AC488" i="1" s="1"/>
  <c r="AB491" i="1"/>
  <c r="AC491" i="1" s="1"/>
  <c r="AB494" i="1"/>
  <c r="AC494" i="1" s="1"/>
  <c r="AB497" i="1"/>
  <c r="AC497" i="1" s="1"/>
  <c r="AB500" i="1"/>
  <c r="AC500" i="1" s="1"/>
  <c r="AB503" i="1"/>
  <c r="AC503" i="1" s="1"/>
  <c r="AB506" i="1"/>
  <c r="AC506" i="1" s="1"/>
  <c r="AB509" i="1"/>
  <c r="AC509" i="1" s="1"/>
  <c r="AB512" i="1"/>
  <c r="AC512" i="1" s="1"/>
  <c r="AB515" i="1"/>
  <c r="AC515" i="1" s="1"/>
  <c r="AB518" i="1"/>
  <c r="AC518" i="1" s="1"/>
  <c r="AB521" i="1"/>
  <c r="AC521" i="1" s="1"/>
  <c r="AB524" i="1"/>
  <c r="AC524" i="1" s="1"/>
  <c r="AB527" i="1"/>
  <c r="AC527" i="1" s="1"/>
  <c r="AB530" i="1"/>
  <c r="AC530" i="1" s="1"/>
  <c r="AB533" i="1"/>
  <c r="AC533" i="1" s="1"/>
  <c r="AB536" i="1"/>
  <c r="AC536" i="1" s="1"/>
  <c r="AB539" i="1"/>
  <c r="AC539" i="1" s="1"/>
  <c r="AB542" i="1"/>
  <c r="AC542" i="1" s="1"/>
  <c r="AB545" i="1"/>
  <c r="AC545" i="1" s="1"/>
  <c r="AB548" i="1"/>
  <c r="AC548" i="1" s="1"/>
  <c r="AB551" i="1"/>
  <c r="AC551" i="1" s="1"/>
  <c r="AB554" i="1"/>
  <c r="AC554" i="1" s="1"/>
  <c r="AB557" i="1"/>
  <c r="AC557" i="1" s="1"/>
  <c r="AB560" i="1"/>
  <c r="AC560" i="1" s="1"/>
  <c r="AB563" i="1"/>
  <c r="AC563" i="1" s="1"/>
  <c r="AB566" i="1"/>
  <c r="AC566" i="1" s="1"/>
  <c r="AB569" i="1"/>
  <c r="AC569" i="1" s="1"/>
  <c r="AB572" i="1"/>
  <c r="AC572" i="1" s="1"/>
  <c r="AB575" i="1"/>
  <c r="AC575" i="1" s="1"/>
  <c r="AB578" i="1"/>
  <c r="AC578" i="1" s="1"/>
  <c r="AB581" i="1"/>
  <c r="AC581" i="1" s="1"/>
  <c r="AB584" i="1"/>
  <c r="AC584" i="1" s="1"/>
  <c r="AB587" i="1"/>
  <c r="AC587" i="1" s="1"/>
  <c r="AB590" i="1"/>
  <c r="AC590" i="1" s="1"/>
  <c r="AB593" i="1"/>
  <c r="AC593" i="1" s="1"/>
  <c r="AB596" i="1"/>
  <c r="AC596" i="1" s="1"/>
  <c r="AB599" i="1"/>
  <c r="AC599" i="1" s="1"/>
  <c r="AB602" i="1"/>
  <c r="AC602" i="1" s="1"/>
  <c r="AB605" i="1"/>
  <c r="AC605" i="1" s="1"/>
  <c r="AB15" i="1"/>
  <c r="AC15" i="1" s="1"/>
  <c r="AB21" i="1"/>
  <c r="AC21" i="1" s="1"/>
  <c r="AB29" i="1"/>
  <c r="AC29" i="1" s="1"/>
  <c r="AB35" i="1"/>
  <c r="AC35" i="1" s="1"/>
  <c r="AB42" i="1"/>
  <c r="AC42" i="1" s="1"/>
  <c r="AB48" i="1"/>
  <c r="AC48" i="1" s="1"/>
  <c r="AB56" i="1"/>
  <c r="AC56" i="1" s="1"/>
  <c r="AB62" i="1"/>
  <c r="AC62" i="1" s="1"/>
  <c r="AB69" i="1"/>
  <c r="AC69" i="1" s="1"/>
  <c r="AB75" i="1"/>
  <c r="AC75" i="1" s="1"/>
  <c r="AB83" i="1"/>
  <c r="AC83" i="1" s="1"/>
  <c r="AB89" i="1"/>
  <c r="AC89" i="1" s="1"/>
  <c r="AB96" i="1"/>
  <c r="AC96" i="1" s="1"/>
  <c r="AB102" i="1"/>
  <c r="AC102" i="1" s="1"/>
  <c r="AB110" i="1"/>
  <c r="AC110" i="1" s="1"/>
  <c r="AB116" i="1"/>
  <c r="AC116" i="1" s="1"/>
  <c r="AB123" i="1"/>
  <c r="AC123" i="1" s="1"/>
  <c r="AB129" i="1"/>
  <c r="AC129" i="1" s="1"/>
  <c r="AB137" i="1"/>
  <c r="AC137" i="1" s="1"/>
  <c r="AB143" i="1"/>
  <c r="AC143" i="1" s="1"/>
  <c r="AB150" i="1"/>
  <c r="AC150" i="1" s="1"/>
  <c r="AB156" i="1"/>
  <c r="AC156" i="1" s="1"/>
  <c r="AB164" i="1"/>
  <c r="AC164" i="1" s="1"/>
  <c r="AB170" i="1"/>
  <c r="AC170" i="1" s="1"/>
  <c r="AB177" i="1"/>
  <c r="AC177" i="1" s="1"/>
  <c r="AB183" i="1"/>
  <c r="AC183" i="1" s="1"/>
  <c r="AB191" i="1"/>
  <c r="AC191" i="1" s="1"/>
  <c r="AB197" i="1"/>
  <c r="AC197" i="1" s="1"/>
  <c r="AB204" i="1"/>
  <c r="AC204" i="1" s="1"/>
  <c r="AB210" i="1"/>
  <c r="AC210" i="1" s="1"/>
  <c r="AB218" i="1"/>
  <c r="AC218" i="1" s="1"/>
  <c r="AB224" i="1"/>
  <c r="AC224" i="1" s="1"/>
  <c r="AB231" i="1"/>
  <c r="AC231" i="1" s="1"/>
  <c r="AB237" i="1"/>
  <c r="AC237" i="1" s="1"/>
  <c r="AB245" i="1"/>
  <c r="AC245" i="1" s="1"/>
  <c r="AB251" i="1"/>
  <c r="AC251" i="1" s="1"/>
  <c r="AB258" i="1"/>
  <c r="AC258" i="1" s="1"/>
  <c r="AB264" i="1"/>
  <c r="AC264" i="1" s="1"/>
  <c r="AB270" i="1"/>
  <c r="AC270" i="1" s="1"/>
  <c r="AB274" i="1"/>
  <c r="AC274" i="1" s="1"/>
  <c r="AB279" i="1"/>
  <c r="AC279" i="1" s="1"/>
  <c r="AB283" i="1"/>
  <c r="AC283" i="1" s="1"/>
  <c r="AB288" i="1"/>
  <c r="AC288" i="1" s="1"/>
  <c r="AB292" i="1"/>
  <c r="AC292" i="1" s="1"/>
  <c r="AB297" i="1"/>
  <c r="AC297" i="1" s="1"/>
  <c r="AB301" i="1"/>
  <c r="AC301" i="1" s="1"/>
  <c r="AB306" i="1"/>
  <c r="AC306" i="1" s="1"/>
  <c r="AB310" i="1"/>
  <c r="AC310" i="1" s="1"/>
  <c r="AB315" i="1"/>
  <c r="AC315" i="1" s="1"/>
  <c r="AB319" i="1"/>
  <c r="AC319" i="1" s="1"/>
  <c r="AB324" i="1"/>
  <c r="AC324" i="1" s="1"/>
  <c r="AB328" i="1"/>
  <c r="AC328" i="1" s="1"/>
  <c r="AB333" i="1"/>
  <c r="AC333" i="1" s="1"/>
  <c r="AB337" i="1"/>
  <c r="AC337" i="1" s="1"/>
  <c r="AB342" i="1"/>
  <c r="AC342" i="1" s="1"/>
  <c r="AB346" i="1"/>
  <c r="AC346" i="1" s="1"/>
  <c r="AB351" i="1"/>
  <c r="AC351" i="1" s="1"/>
  <c r="AB355" i="1"/>
  <c r="AC355" i="1" s="1"/>
  <c r="AB360" i="1"/>
  <c r="AC360" i="1" s="1"/>
  <c r="AB364" i="1"/>
  <c r="AC364" i="1" s="1"/>
  <c r="AB369" i="1"/>
  <c r="AC369" i="1" s="1"/>
  <c r="AB373" i="1"/>
  <c r="AC373" i="1" s="1"/>
  <c r="AB378" i="1"/>
  <c r="AC378" i="1" s="1"/>
  <c r="AB382" i="1"/>
  <c r="AC382" i="1" s="1"/>
  <c r="AB387" i="1"/>
  <c r="AC387" i="1" s="1"/>
  <c r="AB391" i="1"/>
  <c r="AC391" i="1" s="1"/>
  <c r="AB396" i="1"/>
  <c r="AC396" i="1" s="1"/>
  <c r="AB400" i="1"/>
  <c r="AC400" i="1" s="1"/>
  <c r="AB405" i="1"/>
  <c r="AC405" i="1" s="1"/>
  <c r="AB409" i="1"/>
  <c r="AC409" i="1" s="1"/>
  <c r="AB414" i="1"/>
  <c r="AC414" i="1" s="1"/>
  <c r="AB418" i="1"/>
  <c r="AC418" i="1" s="1"/>
  <c r="AB423" i="1"/>
  <c r="AC423" i="1" s="1"/>
  <c r="AB427" i="1"/>
  <c r="AC427" i="1" s="1"/>
  <c r="AB432" i="1"/>
  <c r="AC432" i="1" s="1"/>
  <c r="AB436" i="1"/>
  <c r="AC436" i="1" s="1"/>
  <c r="AB441" i="1"/>
  <c r="AC441" i="1" s="1"/>
  <c r="AB445" i="1"/>
  <c r="AC445" i="1" s="1"/>
  <c r="AB450" i="1"/>
  <c r="AC450" i="1" s="1"/>
  <c r="AB454" i="1"/>
  <c r="AC454" i="1" s="1"/>
  <c r="AB459" i="1"/>
  <c r="AC459" i="1" s="1"/>
  <c r="AB463" i="1"/>
  <c r="AC463" i="1" s="1"/>
  <c r="AB468" i="1"/>
  <c r="AC468" i="1" s="1"/>
  <c r="AB472" i="1"/>
  <c r="AC472" i="1" s="1"/>
  <c r="AB477" i="1"/>
  <c r="AC477" i="1" s="1"/>
  <c r="AB481" i="1"/>
  <c r="AC481" i="1" s="1"/>
  <c r="AB486" i="1"/>
  <c r="AC486" i="1" s="1"/>
  <c r="AB490" i="1"/>
  <c r="AC490" i="1" s="1"/>
  <c r="AB495" i="1"/>
  <c r="AC495" i="1" s="1"/>
  <c r="AB499" i="1"/>
  <c r="AC499" i="1" s="1"/>
  <c r="AB504" i="1"/>
  <c r="AC504" i="1" s="1"/>
  <c r="AB508" i="1"/>
  <c r="AC508" i="1" s="1"/>
  <c r="AB513" i="1"/>
  <c r="AC513" i="1" s="1"/>
  <c r="AB517" i="1"/>
  <c r="AC517" i="1" s="1"/>
  <c r="AB522" i="1"/>
  <c r="AC522" i="1" s="1"/>
  <c r="AB526" i="1"/>
  <c r="AC526" i="1" s="1"/>
  <c r="AB531" i="1"/>
  <c r="AC531" i="1" s="1"/>
  <c r="AB535" i="1"/>
  <c r="AC535" i="1" s="1"/>
  <c r="AB540" i="1"/>
  <c r="AC540" i="1" s="1"/>
  <c r="AB544" i="1"/>
  <c r="AC544" i="1" s="1"/>
  <c r="AB549" i="1"/>
  <c r="AC549" i="1" s="1"/>
  <c r="AB553" i="1"/>
  <c r="AC553" i="1" s="1"/>
  <c r="AB558" i="1"/>
  <c r="AC558" i="1" s="1"/>
  <c r="AB562" i="1"/>
  <c r="AC562" i="1" s="1"/>
  <c r="AB567" i="1"/>
  <c r="AC567" i="1" s="1"/>
  <c r="AB571" i="1"/>
  <c r="AC571" i="1" s="1"/>
  <c r="AB576" i="1"/>
  <c r="AC576" i="1" s="1"/>
  <c r="AB580" i="1"/>
  <c r="AC580" i="1" s="1"/>
  <c r="AB585" i="1"/>
  <c r="AC585" i="1" s="1"/>
  <c r="AB589" i="1"/>
  <c r="AC589" i="1" s="1"/>
  <c r="AB594" i="1"/>
  <c r="AC594" i="1" s="1"/>
  <c r="AB598" i="1"/>
  <c r="AC598" i="1" s="1"/>
  <c r="AB603" i="1"/>
  <c r="AC603" i="1" s="1"/>
  <c r="AB607" i="1"/>
  <c r="AC607" i="1" s="1"/>
  <c r="AB610" i="1"/>
  <c r="AC610" i="1" s="1"/>
  <c r="AB613" i="1"/>
  <c r="AC613" i="1" s="1"/>
  <c r="AB616" i="1"/>
  <c r="AC616" i="1" s="1"/>
  <c r="AB619" i="1"/>
  <c r="AC619" i="1" s="1"/>
  <c r="AB622" i="1"/>
  <c r="AC622" i="1" s="1"/>
  <c r="AB625" i="1"/>
  <c r="AC625" i="1" s="1"/>
  <c r="AB628" i="1"/>
  <c r="AC628" i="1" s="1"/>
  <c r="AB631" i="1"/>
  <c r="AC631" i="1" s="1"/>
  <c r="AB634" i="1"/>
  <c r="AC634" i="1" s="1"/>
  <c r="AB637" i="1"/>
  <c r="AC637" i="1" s="1"/>
  <c r="AB640" i="1"/>
  <c r="AC640" i="1" s="1"/>
  <c r="AB643" i="1"/>
  <c r="AC643" i="1" s="1"/>
  <c r="AB646" i="1"/>
  <c r="AC646" i="1" s="1"/>
  <c r="AB649" i="1"/>
  <c r="AC649" i="1" s="1"/>
  <c r="AB652" i="1"/>
  <c r="AC652" i="1" s="1"/>
  <c r="AB655" i="1"/>
  <c r="AC655" i="1" s="1"/>
  <c r="AB658" i="1"/>
  <c r="AC658" i="1" s="1"/>
  <c r="AB661" i="1"/>
  <c r="AC661" i="1" s="1"/>
  <c r="AB664" i="1"/>
  <c r="AC664" i="1" s="1"/>
  <c r="AB667" i="1"/>
  <c r="AC667" i="1" s="1"/>
  <c r="AB670" i="1"/>
  <c r="AC670" i="1" s="1"/>
  <c r="AB673" i="1"/>
  <c r="AC673" i="1" s="1"/>
  <c r="AB676" i="1"/>
  <c r="AC676" i="1" s="1"/>
  <c r="AB679" i="1"/>
  <c r="AC679" i="1" s="1"/>
  <c r="AB682" i="1"/>
  <c r="AC682" i="1" s="1"/>
  <c r="AB685" i="1"/>
  <c r="AC685" i="1" s="1"/>
  <c r="AB688" i="1"/>
  <c r="AC688" i="1" s="1"/>
  <c r="AB691" i="1"/>
  <c r="AC691" i="1" s="1"/>
  <c r="AB694" i="1"/>
  <c r="AC694" i="1" s="1"/>
  <c r="AB697" i="1"/>
  <c r="AC697" i="1" s="1"/>
  <c r="AB700" i="1"/>
  <c r="AC700" i="1" s="1"/>
  <c r="AB703" i="1"/>
  <c r="AC703" i="1" s="1"/>
  <c r="AB706" i="1"/>
  <c r="AC706" i="1" s="1"/>
  <c r="AB709" i="1"/>
  <c r="AC709" i="1" s="1"/>
  <c r="AB712" i="1"/>
  <c r="AC712" i="1" s="1"/>
  <c r="AB715" i="1"/>
  <c r="AC715" i="1" s="1"/>
  <c r="AB718" i="1"/>
  <c r="AC718" i="1" s="1"/>
  <c r="AB721" i="1"/>
  <c r="AC721" i="1" s="1"/>
  <c r="AB724" i="1"/>
  <c r="AC724" i="1" s="1"/>
  <c r="AB727" i="1"/>
  <c r="AC727" i="1" s="1"/>
  <c r="AB730" i="1"/>
  <c r="AC730" i="1" s="1"/>
  <c r="AB733" i="1"/>
  <c r="AC733" i="1" s="1"/>
  <c r="AB736" i="1"/>
  <c r="AC736" i="1" s="1"/>
  <c r="AB739" i="1"/>
  <c r="AC739" i="1" s="1"/>
  <c r="AB742" i="1"/>
  <c r="AC742" i="1" s="1"/>
  <c r="AB745" i="1"/>
  <c r="AC745" i="1" s="1"/>
  <c r="AB748" i="1"/>
  <c r="AC748" i="1" s="1"/>
  <c r="AB751" i="1"/>
  <c r="AC751" i="1" s="1"/>
  <c r="AB754" i="1"/>
  <c r="AC754" i="1" s="1"/>
  <c r="AB757" i="1"/>
  <c r="AC757" i="1" s="1"/>
  <c r="AB760" i="1"/>
  <c r="AC760" i="1" s="1"/>
  <c r="AB763" i="1"/>
  <c r="AC763" i="1" s="1"/>
  <c r="AB766" i="1"/>
  <c r="AC766" i="1" s="1"/>
  <c r="AB769" i="1"/>
  <c r="AC769" i="1" s="1"/>
  <c r="AB772" i="1"/>
  <c r="AC772" i="1" s="1"/>
  <c r="AB775" i="1"/>
  <c r="AC775" i="1" s="1"/>
  <c r="AB778" i="1"/>
  <c r="AC778" i="1" s="1"/>
  <c r="AB781" i="1"/>
  <c r="AC781" i="1" s="1"/>
  <c r="AB784" i="1"/>
  <c r="AC784" i="1" s="1"/>
  <c r="AB787" i="1"/>
  <c r="AC787" i="1" s="1"/>
  <c r="AB790" i="1"/>
  <c r="AC790" i="1" s="1"/>
  <c r="AB793" i="1"/>
  <c r="AC793" i="1" s="1"/>
  <c r="AB796" i="1"/>
  <c r="AC796" i="1" s="1"/>
  <c r="AB799" i="1"/>
  <c r="AC799" i="1" s="1"/>
  <c r="AB802" i="1"/>
  <c r="AC802" i="1" s="1"/>
  <c r="AB805" i="1"/>
  <c r="AC805" i="1" s="1"/>
  <c r="AB808" i="1"/>
  <c r="AC808" i="1" s="1"/>
  <c r="AB811" i="1"/>
  <c r="AC811" i="1" s="1"/>
  <c r="AB814" i="1"/>
  <c r="AC814" i="1" s="1"/>
  <c r="AB817" i="1"/>
  <c r="AC817" i="1" s="1"/>
  <c r="AB820" i="1"/>
  <c r="AC820" i="1" s="1"/>
  <c r="AB823" i="1"/>
  <c r="AC823" i="1" s="1"/>
  <c r="AB826" i="1"/>
  <c r="AC826" i="1" s="1"/>
  <c r="AB829" i="1"/>
  <c r="AC829" i="1" s="1"/>
  <c r="AB832" i="1"/>
  <c r="AC832" i="1" s="1"/>
  <c r="AB835" i="1"/>
  <c r="AC835" i="1" s="1"/>
  <c r="AB838" i="1"/>
  <c r="AC838" i="1" s="1"/>
  <c r="AB841" i="1"/>
  <c r="AC841" i="1" s="1"/>
  <c r="AB844" i="1"/>
  <c r="AC844" i="1" s="1"/>
  <c r="AB847" i="1"/>
  <c r="AC847" i="1" s="1"/>
  <c r="AB850" i="1"/>
  <c r="AC850" i="1" s="1"/>
  <c r="AB853" i="1"/>
  <c r="AC853" i="1" s="1"/>
  <c r="AB856" i="1"/>
  <c r="AC856" i="1" s="1"/>
  <c r="AB859" i="1"/>
  <c r="AC859" i="1" s="1"/>
  <c r="AB862" i="1"/>
  <c r="AC862" i="1" s="1"/>
  <c r="AB865" i="1"/>
  <c r="AC865" i="1" s="1"/>
  <c r="AB868" i="1"/>
  <c r="AC868" i="1" s="1"/>
  <c r="AB871" i="1"/>
  <c r="AC871" i="1" s="1"/>
  <c r="AB874" i="1"/>
  <c r="AC874" i="1" s="1"/>
  <c r="AB877" i="1"/>
  <c r="AC877" i="1" s="1"/>
  <c r="AB880" i="1"/>
  <c r="AC880" i="1" s="1"/>
  <c r="AB883" i="1"/>
  <c r="AC883" i="1" s="1"/>
  <c r="AB886" i="1"/>
  <c r="AC886" i="1" s="1"/>
  <c r="AB889" i="1"/>
  <c r="AC889" i="1" s="1"/>
  <c r="AB892" i="1"/>
  <c r="AC892" i="1" s="1"/>
  <c r="AB895" i="1"/>
  <c r="AC895" i="1" s="1"/>
  <c r="AB898" i="1"/>
  <c r="AC898" i="1" s="1"/>
  <c r="AB901" i="1"/>
  <c r="AC901" i="1" s="1"/>
  <c r="AB904" i="1"/>
  <c r="AC904" i="1" s="1"/>
  <c r="AB907" i="1"/>
  <c r="AC907" i="1" s="1"/>
  <c r="AB910" i="1"/>
  <c r="AC910" i="1" s="1"/>
  <c r="AB913" i="1"/>
  <c r="AC913" i="1" s="1"/>
  <c r="AB916" i="1"/>
  <c r="AC916" i="1" s="1"/>
  <c r="AB919" i="1"/>
  <c r="AC919" i="1" s="1"/>
  <c r="AB922" i="1"/>
  <c r="AC922" i="1" s="1"/>
  <c r="AB925" i="1"/>
  <c r="AC925" i="1" s="1"/>
  <c r="AB928" i="1"/>
  <c r="AC928" i="1" s="1"/>
  <c r="AB931" i="1"/>
  <c r="AC931" i="1" s="1"/>
  <c r="AB934" i="1"/>
  <c r="AC934" i="1" s="1"/>
  <c r="AB937" i="1"/>
  <c r="AC937" i="1" s="1"/>
  <c r="AB940" i="1"/>
  <c r="AC940" i="1" s="1"/>
  <c r="AB943" i="1"/>
  <c r="AC943" i="1" s="1"/>
  <c r="AB946" i="1"/>
  <c r="AC946" i="1" s="1"/>
  <c r="AB949" i="1"/>
  <c r="AC949" i="1" s="1"/>
  <c r="AB952" i="1"/>
  <c r="AC952" i="1" s="1"/>
  <c r="AB955" i="1"/>
  <c r="AC955" i="1" s="1"/>
  <c r="AB958" i="1"/>
  <c r="AC958" i="1" s="1"/>
  <c r="AB961" i="1"/>
  <c r="AC961" i="1" s="1"/>
  <c r="AB964" i="1"/>
  <c r="AC964" i="1" s="1"/>
  <c r="AB967" i="1"/>
  <c r="AC967" i="1" s="1"/>
  <c r="AB970" i="1"/>
  <c r="AC970" i="1" s="1"/>
  <c r="AB973" i="1"/>
  <c r="AC973" i="1" s="1"/>
  <c r="AB17" i="1"/>
  <c r="AC17" i="1" s="1"/>
  <c r="AB24" i="1"/>
  <c r="AC24" i="1" s="1"/>
  <c r="AB30" i="1"/>
  <c r="AC30" i="1" s="1"/>
  <c r="AB38" i="1"/>
  <c r="AC38" i="1" s="1"/>
  <c r="AB44" i="1"/>
  <c r="AC44" i="1" s="1"/>
  <c r="AB51" i="1"/>
  <c r="AC51" i="1" s="1"/>
  <c r="AB57" i="1"/>
  <c r="AC57" i="1" s="1"/>
  <c r="AB65" i="1"/>
  <c r="AC65" i="1" s="1"/>
  <c r="AB71" i="1"/>
  <c r="AC71" i="1" s="1"/>
  <c r="AB78" i="1"/>
  <c r="AC78" i="1" s="1"/>
  <c r="AB84" i="1"/>
  <c r="AC84" i="1" s="1"/>
  <c r="AB92" i="1"/>
  <c r="AC92" i="1" s="1"/>
  <c r="AB98" i="1"/>
  <c r="AC98" i="1" s="1"/>
  <c r="AB105" i="1"/>
  <c r="AC105" i="1" s="1"/>
  <c r="AB111" i="1"/>
  <c r="AC111" i="1" s="1"/>
  <c r="AB119" i="1"/>
  <c r="AC119" i="1" s="1"/>
  <c r="AB125" i="1"/>
  <c r="AC125" i="1" s="1"/>
  <c r="AB132" i="1"/>
  <c r="AC132" i="1" s="1"/>
  <c r="AB138" i="1"/>
  <c r="AC138" i="1" s="1"/>
  <c r="AB146" i="1"/>
  <c r="AC146" i="1" s="1"/>
  <c r="AB152" i="1"/>
  <c r="AC152" i="1" s="1"/>
  <c r="AB159" i="1"/>
  <c r="AC159" i="1" s="1"/>
  <c r="AB165" i="1"/>
  <c r="AC165" i="1" s="1"/>
  <c r="AB173" i="1"/>
  <c r="AC173" i="1" s="1"/>
  <c r="AB179" i="1"/>
  <c r="AC179" i="1" s="1"/>
  <c r="AB186" i="1"/>
  <c r="AC186" i="1" s="1"/>
  <c r="AB192" i="1"/>
  <c r="AC192" i="1" s="1"/>
  <c r="AB200" i="1"/>
  <c r="AC200" i="1" s="1"/>
  <c r="AB206" i="1"/>
  <c r="AC206" i="1" s="1"/>
  <c r="AB213" i="1"/>
  <c r="AC213" i="1" s="1"/>
  <c r="AB219" i="1"/>
  <c r="AC219" i="1" s="1"/>
  <c r="AB227" i="1"/>
  <c r="AC227" i="1" s="1"/>
  <c r="AB233" i="1"/>
  <c r="AC233" i="1" s="1"/>
  <c r="AB240" i="1"/>
  <c r="AC240" i="1" s="1"/>
  <c r="AB246" i="1"/>
  <c r="AC246" i="1" s="1"/>
  <c r="AB254" i="1"/>
  <c r="AC254" i="1" s="1"/>
  <c r="AB260" i="1"/>
  <c r="AC260" i="1" s="1"/>
  <c r="AB267" i="1"/>
  <c r="AC267" i="1" s="1"/>
  <c r="AB271" i="1"/>
  <c r="AC271" i="1" s="1"/>
  <c r="AB276" i="1"/>
  <c r="AC276" i="1" s="1"/>
  <c r="AB280" i="1"/>
  <c r="AC280" i="1" s="1"/>
  <c r="AB285" i="1"/>
  <c r="AC285" i="1" s="1"/>
  <c r="AB289" i="1"/>
  <c r="AC289" i="1" s="1"/>
  <c r="AB294" i="1"/>
  <c r="AC294" i="1" s="1"/>
  <c r="AB298" i="1"/>
  <c r="AC298" i="1" s="1"/>
  <c r="AB303" i="1"/>
  <c r="AC303" i="1" s="1"/>
  <c r="AB307" i="1"/>
  <c r="AC307" i="1" s="1"/>
  <c r="AB312" i="1"/>
  <c r="AC312" i="1" s="1"/>
  <c r="AB316" i="1"/>
  <c r="AC316" i="1" s="1"/>
  <c r="AB321" i="1"/>
  <c r="AC321" i="1" s="1"/>
  <c r="AB325" i="1"/>
  <c r="AC325" i="1" s="1"/>
  <c r="AB330" i="1"/>
  <c r="AC330" i="1" s="1"/>
  <c r="AB334" i="1"/>
  <c r="AC334" i="1" s="1"/>
  <c r="AB339" i="1"/>
  <c r="AC339" i="1" s="1"/>
  <c r="AB343" i="1"/>
  <c r="AC343" i="1" s="1"/>
  <c r="AB348" i="1"/>
  <c r="AC348" i="1" s="1"/>
  <c r="AB352" i="1"/>
  <c r="AC352" i="1" s="1"/>
  <c r="AB357" i="1"/>
  <c r="AC357" i="1" s="1"/>
  <c r="AB361" i="1"/>
  <c r="AC361" i="1" s="1"/>
  <c r="AB366" i="1"/>
  <c r="AC366" i="1" s="1"/>
  <c r="AB370" i="1"/>
  <c r="AC370" i="1" s="1"/>
  <c r="AB375" i="1"/>
  <c r="AC375" i="1" s="1"/>
  <c r="AB379" i="1"/>
  <c r="AC379" i="1" s="1"/>
  <c r="AB384" i="1"/>
  <c r="AC384" i="1" s="1"/>
  <c r="AB388" i="1"/>
  <c r="AC388" i="1" s="1"/>
  <c r="AB393" i="1"/>
  <c r="AC393" i="1" s="1"/>
  <c r="AB397" i="1"/>
  <c r="AC397" i="1" s="1"/>
  <c r="AB402" i="1"/>
  <c r="AC402" i="1" s="1"/>
  <c r="AB406" i="1"/>
  <c r="AC406" i="1" s="1"/>
  <c r="AB411" i="1"/>
  <c r="AC411" i="1" s="1"/>
  <c r="AB415" i="1"/>
  <c r="AC415" i="1" s="1"/>
  <c r="AB420" i="1"/>
  <c r="AC420" i="1" s="1"/>
  <c r="AB424" i="1"/>
  <c r="AC424" i="1" s="1"/>
  <c r="AB429" i="1"/>
  <c r="AC429" i="1" s="1"/>
  <c r="AB433" i="1"/>
  <c r="AC433" i="1" s="1"/>
  <c r="AB438" i="1"/>
  <c r="AC438" i="1" s="1"/>
  <c r="AB442" i="1"/>
  <c r="AC442" i="1" s="1"/>
  <c r="AB447" i="1"/>
  <c r="AC447" i="1" s="1"/>
  <c r="AB451" i="1"/>
  <c r="AC451" i="1" s="1"/>
  <c r="AB456" i="1"/>
  <c r="AC456" i="1" s="1"/>
  <c r="AB460" i="1"/>
  <c r="AC460" i="1" s="1"/>
  <c r="AB465" i="1"/>
  <c r="AC465" i="1" s="1"/>
  <c r="AB469" i="1"/>
  <c r="AC469" i="1" s="1"/>
  <c r="AB474" i="1"/>
  <c r="AC474" i="1" s="1"/>
  <c r="AB478" i="1"/>
  <c r="AC478" i="1" s="1"/>
  <c r="AB20" i="1"/>
  <c r="AC20" i="1" s="1"/>
  <c r="AB39" i="1"/>
  <c r="AC39" i="1" s="1"/>
  <c r="AB60" i="1"/>
  <c r="AC60" i="1" s="1"/>
  <c r="AB80" i="1"/>
  <c r="AC80" i="1" s="1"/>
  <c r="AB101" i="1"/>
  <c r="AC101" i="1" s="1"/>
  <c r="AB120" i="1"/>
  <c r="AC120" i="1" s="1"/>
  <c r="AB141" i="1"/>
  <c r="AC141" i="1" s="1"/>
  <c r="AB161" i="1"/>
  <c r="AC161" i="1" s="1"/>
  <c r="AB182" i="1"/>
  <c r="AC182" i="1" s="1"/>
  <c r="AB201" i="1"/>
  <c r="AC201" i="1" s="1"/>
  <c r="AB222" i="1"/>
  <c r="AC222" i="1" s="1"/>
  <c r="AB242" i="1"/>
  <c r="AC242" i="1" s="1"/>
  <c r="AB263" i="1"/>
  <c r="AC263" i="1" s="1"/>
  <c r="AB277" i="1"/>
  <c r="AC277" i="1" s="1"/>
  <c r="AB291" i="1"/>
  <c r="AC291" i="1" s="1"/>
  <c r="AB304" i="1"/>
  <c r="AC304" i="1" s="1"/>
  <c r="AB318" i="1"/>
  <c r="AC318" i="1" s="1"/>
  <c r="AB331" i="1"/>
  <c r="AC331" i="1" s="1"/>
  <c r="AB345" i="1"/>
  <c r="AC345" i="1" s="1"/>
  <c r="AB358" i="1"/>
  <c r="AC358" i="1" s="1"/>
  <c r="AB372" i="1"/>
  <c r="AC372" i="1" s="1"/>
  <c r="AB385" i="1"/>
  <c r="AC385" i="1" s="1"/>
  <c r="AB399" i="1"/>
  <c r="AC399" i="1" s="1"/>
  <c r="AB412" i="1"/>
  <c r="AC412" i="1" s="1"/>
  <c r="AB26" i="1"/>
  <c r="AC26" i="1" s="1"/>
  <c r="AB47" i="1"/>
  <c r="AC47" i="1" s="1"/>
  <c r="AB66" i="1"/>
  <c r="AC66" i="1" s="1"/>
  <c r="AB87" i="1"/>
  <c r="AC87" i="1" s="1"/>
  <c r="AB107" i="1"/>
  <c r="AC107" i="1" s="1"/>
  <c r="AB128" i="1"/>
  <c r="AC128" i="1" s="1"/>
  <c r="AB147" i="1"/>
  <c r="AC147" i="1" s="1"/>
  <c r="AB168" i="1"/>
  <c r="AC168" i="1" s="1"/>
  <c r="AB188" i="1"/>
  <c r="AC188" i="1" s="1"/>
  <c r="AB209" i="1"/>
  <c r="AC209" i="1" s="1"/>
  <c r="AB228" i="1"/>
  <c r="AC228" i="1" s="1"/>
  <c r="AB249" i="1"/>
  <c r="AC249" i="1" s="1"/>
  <c r="AB268" i="1"/>
  <c r="AC268" i="1" s="1"/>
  <c r="AB282" i="1"/>
  <c r="AC282" i="1" s="1"/>
  <c r="AB295" i="1"/>
  <c r="AC295" i="1" s="1"/>
  <c r="AB309" i="1"/>
  <c r="AC309" i="1" s="1"/>
  <c r="AB322" i="1"/>
  <c r="AC322" i="1" s="1"/>
  <c r="AB336" i="1"/>
  <c r="AC336" i="1" s="1"/>
  <c r="AB349" i="1"/>
  <c r="AC349" i="1" s="1"/>
  <c r="AB363" i="1"/>
  <c r="AC363" i="1" s="1"/>
  <c r="AB376" i="1"/>
  <c r="AC376" i="1" s="1"/>
  <c r="AB390" i="1"/>
  <c r="AC390" i="1" s="1"/>
  <c r="AB403" i="1"/>
  <c r="AC403" i="1" s="1"/>
  <c r="AB417" i="1"/>
  <c r="AC417" i="1" s="1"/>
  <c r="AB430" i="1"/>
  <c r="AC430" i="1" s="1"/>
  <c r="AB444" i="1"/>
  <c r="AC444" i="1" s="1"/>
  <c r="AB457" i="1"/>
  <c r="AC457" i="1" s="1"/>
  <c r="AB471" i="1"/>
  <c r="AC471" i="1" s="1"/>
  <c r="AB33" i="1"/>
  <c r="AC33" i="1" s="1"/>
  <c r="AB53" i="1"/>
  <c r="AC53" i="1" s="1"/>
  <c r="AB74" i="1"/>
  <c r="AC74" i="1" s="1"/>
  <c r="AB93" i="1"/>
  <c r="AC93" i="1" s="1"/>
  <c r="AB114" i="1"/>
  <c r="AC114" i="1" s="1"/>
  <c r="AB134" i="1"/>
  <c r="AC134" i="1" s="1"/>
  <c r="AB155" i="1"/>
  <c r="AC155" i="1" s="1"/>
  <c r="AB174" i="1"/>
  <c r="AC174" i="1" s="1"/>
  <c r="AB195" i="1"/>
  <c r="AC195" i="1" s="1"/>
  <c r="AB215" i="1"/>
  <c r="AC215" i="1" s="1"/>
  <c r="AB236" i="1"/>
  <c r="AC236" i="1" s="1"/>
  <c r="AB255" i="1"/>
  <c r="AC255" i="1" s="1"/>
  <c r="AB273" i="1"/>
  <c r="AC273" i="1" s="1"/>
  <c r="AB286" i="1"/>
  <c r="AC286" i="1" s="1"/>
  <c r="AB300" i="1"/>
  <c r="AC300" i="1" s="1"/>
  <c r="AB313" i="1"/>
  <c r="AC313" i="1" s="1"/>
  <c r="AB327" i="1"/>
  <c r="AC327" i="1" s="1"/>
  <c r="AB340" i="1"/>
  <c r="AC340" i="1" s="1"/>
  <c r="AB354" i="1"/>
  <c r="AC354" i="1" s="1"/>
  <c r="AB367" i="1"/>
  <c r="AC367" i="1" s="1"/>
  <c r="AB381" i="1"/>
  <c r="AC381" i="1" s="1"/>
  <c r="AB394" i="1"/>
  <c r="AC394" i="1" s="1"/>
  <c r="AB408" i="1"/>
  <c r="AC408" i="1" s="1"/>
  <c r="AB421" i="1"/>
  <c r="AC421" i="1" s="1"/>
  <c r="AB435" i="1"/>
  <c r="AC435" i="1" s="1"/>
  <c r="AB448" i="1"/>
  <c r="AC448" i="1" s="1"/>
  <c r="AB462" i="1"/>
  <c r="AC462" i="1" s="1"/>
  <c r="AB475" i="1"/>
  <c r="AC475" i="1" s="1"/>
  <c r="AB484" i="1"/>
  <c r="AC484" i="1" s="1"/>
  <c r="AB492" i="1"/>
  <c r="AC492" i="1" s="1"/>
  <c r="AB498" i="1"/>
  <c r="AC498" i="1" s="1"/>
  <c r="AB505" i="1"/>
  <c r="AC505" i="1" s="1"/>
  <c r="AB511" i="1"/>
  <c r="AC511" i="1" s="1"/>
  <c r="AB519" i="1"/>
  <c r="AC519" i="1" s="1"/>
  <c r="AB525" i="1"/>
  <c r="AC525" i="1" s="1"/>
  <c r="AB532" i="1"/>
  <c r="AC532" i="1" s="1"/>
  <c r="AB538" i="1"/>
  <c r="AC538" i="1" s="1"/>
  <c r="AB546" i="1"/>
  <c r="AC546" i="1" s="1"/>
  <c r="AB552" i="1"/>
  <c r="AC552" i="1" s="1"/>
  <c r="AB559" i="1"/>
  <c r="AC559" i="1" s="1"/>
  <c r="AB565" i="1"/>
  <c r="AC565" i="1" s="1"/>
  <c r="AB573" i="1"/>
  <c r="AC573" i="1" s="1"/>
  <c r="AB579" i="1"/>
  <c r="AC579" i="1" s="1"/>
  <c r="AB586" i="1"/>
  <c r="AC586" i="1" s="1"/>
  <c r="AB592" i="1"/>
  <c r="AC592" i="1" s="1"/>
  <c r="AB600" i="1"/>
  <c r="AC600" i="1" s="1"/>
  <c r="AB606" i="1"/>
  <c r="AC606" i="1" s="1"/>
  <c r="AB611" i="1"/>
  <c r="AC611" i="1" s="1"/>
  <c r="AB615" i="1"/>
  <c r="AC615" i="1" s="1"/>
  <c r="AB620" i="1"/>
  <c r="AC620" i="1" s="1"/>
  <c r="AB624" i="1"/>
  <c r="AC624" i="1" s="1"/>
  <c r="AB629" i="1"/>
  <c r="AC629" i="1" s="1"/>
  <c r="AB633" i="1"/>
  <c r="AC633" i="1" s="1"/>
  <c r="AB638" i="1"/>
  <c r="AC638" i="1" s="1"/>
  <c r="AB642" i="1"/>
  <c r="AC642" i="1" s="1"/>
  <c r="AB647" i="1"/>
  <c r="AC647" i="1" s="1"/>
  <c r="AB651" i="1"/>
  <c r="AC651" i="1" s="1"/>
  <c r="AB656" i="1"/>
  <c r="AC656" i="1" s="1"/>
  <c r="AB660" i="1"/>
  <c r="AC660" i="1" s="1"/>
  <c r="AB665" i="1"/>
  <c r="AC665" i="1" s="1"/>
  <c r="AB669" i="1"/>
  <c r="AC669" i="1" s="1"/>
  <c r="AB674" i="1"/>
  <c r="AC674" i="1" s="1"/>
  <c r="AB678" i="1"/>
  <c r="AC678" i="1" s="1"/>
  <c r="AB683" i="1"/>
  <c r="AC683" i="1" s="1"/>
  <c r="AB687" i="1"/>
  <c r="AC687" i="1" s="1"/>
  <c r="AB692" i="1"/>
  <c r="AC692" i="1" s="1"/>
  <c r="AB696" i="1"/>
  <c r="AC696" i="1" s="1"/>
  <c r="AB701" i="1"/>
  <c r="AC701" i="1" s="1"/>
  <c r="AB705" i="1"/>
  <c r="AC705" i="1" s="1"/>
  <c r="AB710" i="1"/>
  <c r="AC710" i="1" s="1"/>
  <c r="AB714" i="1"/>
  <c r="AC714" i="1" s="1"/>
  <c r="AB719" i="1"/>
  <c r="AC719" i="1" s="1"/>
  <c r="AB723" i="1"/>
  <c r="AC723" i="1" s="1"/>
  <c r="AB728" i="1"/>
  <c r="AC728" i="1" s="1"/>
  <c r="AB732" i="1"/>
  <c r="AC732" i="1" s="1"/>
  <c r="AB737" i="1"/>
  <c r="AC737" i="1" s="1"/>
  <c r="AB741" i="1"/>
  <c r="AC741" i="1" s="1"/>
  <c r="AB746" i="1"/>
  <c r="AC746" i="1" s="1"/>
  <c r="AB750" i="1"/>
  <c r="AC750" i="1" s="1"/>
  <c r="AB755" i="1"/>
  <c r="AC755" i="1" s="1"/>
  <c r="AB759" i="1"/>
  <c r="AC759" i="1" s="1"/>
  <c r="AB764" i="1"/>
  <c r="AC764" i="1" s="1"/>
  <c r="AB768" i="1"/>
  <c r="AC768" i="1" s="1"/>
  <c r="AB773" i="1"/>
  <c r="AC773" i="1" s="1"/>
  <c r="AB777" i="1"/>
  <c r="AC777" i="1" s="1"/>
  <c r="AB426" i="1"/>
  <c r="AC426" i="1" s="1"/>
  <c r="AB466" i="1"/>
  <c r="AC466" i="1" s="1"/>
  <c r="AB487" i="1"/>
  <c r="AC487" i="1" s="1"/>
  <c r="AB496" i="1"/>
  <c r="AC496" i="1" s="1"/>
  <c r="AB507" i="1"/>
  <c r="AC507" i="1" s="1"/>
  <c r="AB516" i="1"/>
  <c r="AC516" i="1" s="1"/>
  <c r="AB528" i="1"/>
  <c r="AC528" i="1" s="1"/>
  <c r="AB537" i="1"/>
  <c r="AC537" i="1" s="1"/>
  <c r="AB547" i="1"/>
  <c r="AC547" i="1" s="1"/>
  <c r="AB556" i="1"/>
  <c r="AC556" i="1" s="1"/>
  <c r="AB568" i="1"/>
  <c r="AC568" i="1" s="1"/>
  <c r="AB577" i="1"/>
  <c r="AC577" i="1" s="1"/>
  <c r="AB588" i="1"/>
  <c r="AC588" i="1" s="1"/>
  <c r="AB597" i="1"/>
  <c r="AC597" i="1" s="1"/>
  <c r="AB608" i="1"/>
  <c r="AC608" i="1" s="1"/>
  <c r="AB614" i="1"/>
  <c r="AC614" i="1" s="1"/>
  <c r="AB621" i="1"/>
  <c r="AC621" i="1" s="1"/>
  <c r="AB627" i="1"/>
  <c r="AC627" i="1" s="1"/>
  <c r="AB635" i="1"/>
  <c r="AC635" i="1" s="1"/>
  <c r="AB641" i="1"/>
  <c r="AC641" i="1" s="1"/>
  <c r="AB648" i="1"/>
  <c r="AC648" i="1" s="1"/>
  <c r="AB654" i="1"/>
  <c r="AC654" i="1" s="1"/>
  <c r="AB662" i="1"/>
  <c r="AC662" i="1" s="1"/>
  <c r="AB668" i="1"/>
  <c r="AC668" i="1" s="1"/>
  <c r="AB675" i="1"/>
  <c r="AC675" i="1" s="1"/>
  <c r="AB681" i="1"/>
  <c r="AC681" i="1" s="1"/>
  <c r="AB689" i="1"/>
  <c r="AC689" i="1" s="1"/>
  <c r="AB695" i="1"/>
  <c r="AC695" i="1" s="1"/>
  <c r="AB702" i="1"/>
  <c r="AC702" i="1" s="1"/>
  <c r="AB708" i="1"/>
  <c r="AC708" i="1" s="1"/>
  <c r="AB716" i="1"/>
  <c r="AC716" i="1" s="1"/>
  <c r="AB722" i="1"/>
  <c r="AC722" i="1" s="1"/>
  <c r="AB729" i="1"/>
  <c r="AC729" i="1" s="1"/>
  <c r="AB735" i="1"/>
  <c r="AC735" i="1" s="1"/>
  <c r="AB743" i="1"/>
  <c r="AC743" i="1" s="1"/>
  <c r="AB749" i="1"/>
  <c r="AC749" i="1" s="1"/>
  <c r="AB756" i="1"/>
  <c r="AC756" i="1" s="1"/>
  <c r="AB762" i="1"/>
  <c r="AC762" i="1" s="1"/>
  <c r="AB770" i="1"/>
  <c r="AC770" i="1" s="1"/>
  <c r="AB776" i="1"/>
  <c r="AC776" i="1" s="1"/>
  <c r="AB782" i="1"/>
  <c r="AC782" i="1" s="1"/>
  <c r="AB786" i="1"/>
  <c r="AC786" i="1" s="1"/>
  <c r="AB791" i="1"/>
  <c r="AC791" i="1" s="1"/>
  <c r="AB795" i="1"/>
  <c r="AC795" i="1" s="1"/>
  <c r="AB800" i="1"/>
  <c r="AC800" i="1" s="1"/>
  <c r="AB804" i="1"/>
  <c r="AC804" i="1" s="1"/>
  <c r="AB809" i="1"/>
  <c r="AC809" i="1" s="1"/>
  <c r="AB813" i="1"/>
  <c r="AC813" i="1" s="1"/>
  <c r="AB818" i="1"/>
  <c r="AC818" i="1" s="1"/>
  <c r="AB822" i="1"/>
  <c r="AC822" i="1" s="1"/>
  <c r="AB827" i="1"/>
  <c r="AC827" i="1" s="1"/>
  <c r="AB831" i="1"/>
  <c r="AC831" i="1" s="1"/>
  <c r="AB836" i="1"/>
  <c r="AC836" i="1" s="1"/>
  <c r="AB840" i="1"/>
  <c r="AC840" i="1" s="1"/>
  <c r="AB845" i="1"/>
  <c r="AC845" i="1" s="1"/>
  <c r="AB849" i="1"/>
  <c r="AC849" i="1" s="1"/>
  <c r="AB854" i="1"/>
  <c r="AC854" i="1" s="1"/>
  <c r="AB858" i="1"/>
  <c r="AC858" i="1" s="1"/>
  <c r="AB863" i="1"/>
  <c r="AC863" i="1" s="1"/>
  <c r="AB867" i="1"/>
  <c r="AC867" i="1" s="1"/>
  <c r="AB872" i="1"/>
  <c r="AC872" i="1" s="1"/>
  <c r="AB876" i="1"/>
  <c r="AC876" i="1" s="1"/>
  <c r="AB881" i="1"/>
  <c r="AC881" i="1" s="1"/>
  <c r="AB885" i="1"/>
  <c r="AC885" i="1" s="1"/>
  <c r="AB890" i="1"/>
  <c r="AC890" i="1" s="1"/>
  <c r="AB894" i="1"/>
  <c r="AC894" i="1" s="1"/>
  <c r="AB899" i="1"/>
  <c r="AC899" i="1" s="1"/>
  <c r="AB903" i="1"/>
  <c r="AC903" i="1" s="1"/>
  <c r="AB908" i="1"/>
  <c r="AC908" i="1" s="1"/>
  <c r="AB912" i="1"/>
  <c r="AC912" i="1" s="1"/>
  <c r="AB917" i="1"/>
  <c r="AC917" i="1" s="1"/>
  <c r="AB921" i="1"/>
  <c r="AC921" i="1" s="1"/>
  <c r="AB926" i="1"/>
  <c r="AC926" i="1" s="1"/>
  <c r="AB930" i="1"/>
  <c r="AC930" i="1" s="1"/>
  <c r="AB935" i="1"/>
  <c r="AC935" i="1" s="1"/>
  <c r="AB939" i="1"/>
  <c r="AC939" i="1" s="1"/>
  <c r="AB944" i="1"/>
  <c r="AC944" i="1" s="1"/>
  <c r="AB948" i="1"/>
  <c r="AC948" i="1" s="1"/>
  <c r="AB953" i="1"/>
  <c r="AC953" i="1" s="1"/>
  <c r="AB957" i="1"/>
  <c r="AC957" i="1" s="1"/>
  <c r="AB962" i="1"/>
  <c r="AC962" i="1" s="1"/>
  <c r="AB966" i="1"/>
  <c r="AC966" i="1" s="1"/>
  <c r="AB971" i="1"/>
  <c r="AC971" i="1" s="1"/>
  <c r="AB975" i="1"/>
  <c r="AC975" i="1" s="1"/>
  <c r="AB978" i="1"/>
  <c r="AC978" i="1" s="1"/>
  <c r="AB981" i="1"/>
  <c r="AC981" i="1" s="1"/>
  <c r="AB984" i="1"/>
  <c r="AC984" i="1" s="1"/>
  <c r="AB987" i="1"/>
  <c r="AC987" i="1" s="1"/>
  <c r="AB990" i="1"/>
  <c r="AC990" i="1" s="1"/>
  <c r="AB993" i="1"/>
  <c r="AC993" i="1" s="1"/>
  <c r="AB996" i="1"/>
  <c r="AC996" i="1" s="1"/>
  <c r="AB999" i="1"/>
  <c r="AC999" i="1" s="1"/>
  <c r="AB1002" i="1"/>
  <c r="AC1002" i="1" s="1"/>
  <c r="AB1005" i="1"/>
  <c r="AC1005" i="1" s="1"/>
  <c r="AB979" i="1"/>
  <c r="AC979" i="1" s="1"/>
  <c r="AB985" i="1"/>
  <c r="AC985" i="1" s="1"/>
  <c r="AB991" i="1"/>
  <c r="AC991" i="1" s="1"/>
  <c r="AB997" i="1"/>
  <c r="AC997" i="1" s="1"/>
  <c r="AB1006" i="1"/>
  <c r="AC1006" i="1" s="1"/>
  <c r="AB439" i="1"/>
  <c r="AC439" i="1" s="1"/>
  <c r="AB480" i="1"/>
  <c r="AC480" i="1" s="1"/>
  <c r="AB489" i="1"/>
  <c r="AC489" i="1" s="1"/>
  <c r="AB501" i="1"/>
  <c r="AC501" i="1" s="1"/>
  <c r="AB510" i="1"/>
  <c r="AC510" i="1" s="1"/>
  <c r="AB520" i="1"/>
  <c r="AC520" i="1" s="1"/>
  <c r="AB529" i="1"/>
  <c r="AC529" i="1" s="1"/>
  <c r="AB541" i="1"/>
  <c r="AC541" i="1" s="1"/>
  <c r="AB550" i="1"/>
  <c r="AC550" i="1" s="1"/>
  <c r="AB561" i="1"/>
  <c r="AC561" i="1" s="1"/>
  <c r="AB570" i="1"/>
  <c r="AC570" i="1" s="1"/>
  <c r="AB582" i="1"/>
  <c r="AC582" i="1" s="1"/>
  <c r="AB591" i="1"/>
  <c r="AC591" i="1" s="1"/>
  <c r="AB601" i="1"/>
  <c r="AC601" i="1" s="1"/>
  <c r="AB609" i="1"/>
  <c r="AC609" i="1" s="1"/>
  <c r="AB617" i="1"/>
  <c r="AC617" i="1" s="1"/>
  <c r="AB623" i="1"/>
  <c r="AC623" i="1" s="1"/>
  <c r="AB630" i="1"/>
  <c r="AC630" i="1" s="1"/>
  <c r="AB636" i="1"/>
  <c r="AC636" i="1" s="1"/>
  <c r="AB644" i="1"/>
  <c r="AC644" i="1" s="1"/>
  <c r="AB650" i="1"/>
  <c r="AC650" i="1" s="1"/>
  <c r="AB657" i="1"/>
  <c r="AC657" i="1" s="1"/>
  <c r="AB663" i="1"/>
  <c r="AC663" i="1" s="1"/>
  <c r="AB671" i="1"/>
  <c r="AC671" i="1" s="1"/>
  <c r="AB677" i="1"/>
  <c r="AC677" i="1" s="1"/>
  <c r="AB684" i="1"/>
  <c r="AC684" i="1" s="1"/>
  <c r="AB690" i="1"/>
  <c r="AC690" i="1" s="1"/>
  <c r="AB698" i="1"/>
  <c r="AC698" i="1" s="1"/>
  <c r="AB704" i="1"/>
  <c r="AC704" i="1" s="1"/>
  <c r="AB711" i="1"/>
  <c r="AC711" i="1" s="1"/>
  <c r="AB717" i="1"/>
  <c r="AC717" i="1" s="1"/>
  <c r="AB725" i="1"/>
  <c r="AC725" i="1" s="1"/>
  <c r="AB731" i="1"/>
  <c r="AC731" i="1" s="1"/>
  <c r="AB738" i="1"/>
  <c r="AC738" i="1" s="1"/>
  <c r="AB744" i="1"/>
  <c r="AC744" i="1" s="1"/>
  <c r="AB752" i="1"/>
  <c r="AC752" i="1" s="1"/>
  <c r="AB758" i="1"/>
  <c r="AC758" i="1" s="1"/>
  <c r="AB765" i="1"/>
  <c r="AC765" i="1" s="1"/>
  <c r="AB771" i="1"/>
  <c r="AC771" i="1" s="1"/>
  <c r="AB779" i="1"/>
  <c r="AC779" i="1" s="1"/>
  <c r="AB783" i="1"/>
  <c r="AC783" i="1" s="1"/>
  <c r="AB788" i="1"/>
  <c r="AC788" i="1" s="1"/>
  <c r="AB792" i="1"/>
  <c r="AC792" i="1" s="1"/>
  <c r="AB797" i="1"/>
  <c r="AC797" i="1" s="1"/>
  <c r="AB801" i="1"/>
  <c r="AC801" i="1" s="1"/>
  <c r="AB806" i="1"/>
  <c r="AC806" i="1" s="1"/>
  <c r="AB810" i="1"/>
  <c r="AC810" i="1" s="1"/>
  <c r="AB815" i="1"/>
  <c r="AC815" i="1" s="1"/>
  <c r="AB819" i="1"/>
  <c r="AC819" i="1" s="1"/>
  <c r="AB824" i="1"/>
  <c r="AC824" i="1" s="1"/>
  <c r="AB828" i="1"/>
  <c r="AC828" i="1" s="1"/>
  <c r="AB833" i="1"/>
  <c r="AC833" i="1" s="1"/>
  <c r="AB837" i="1"/>
  <c r="AC837" i="1" s="1"/>
  <c r="AB842" i="1"/>
  <c r="AC842" i="1" s="1"/>
  <c r="AB846" i="1"/>
  <c r="AC846" i="1" s="1"/>
  <c r="AB851" i="1"/>
  <c r="AC851" i="1" s="1"/>
  <c r="AB855" i="1"/>
  <c r="AC855" i="1" s="1"/>
  <c r="AB860" i="1"/>
  <c r="AC860" i="1" s="1"/>
  <c r="AB864" i="1"/>
  <c r="AC864" i="1" s="1"/>
  <c r="AB869" i="1"/>
  <c r="AC869" i="1" s="1"/>
  <c r="AB873" i="1"/>
  <c r="AC873" i="1" s="1"/>
  <c r="AB878" i="1"/>
  <c r="AC878" i="1" s="1"/>
  <c r="AB882" i="1"/>
  <c r="AC882" i="1" s="1"/>
  <c r="AB887" i="1"/>
  <c r="AC887" i="1" s="1"/>
  <c r="AB891" i="1"/>
  <c r="AC891" i="1" s="1"/>
  <c r="AB896" i="1"/>
  <c r="AC896" i="1" s="1"/>
  <c r="AB900" i="1"/>
  <c r="AC900" i="1" s="1"/>
  <c r="AB905" i="1"/>
  <c r="AC905" i="1" s="1"/>
  <c r="AB909" i="1"/>
  <c r="AC909" i="1" s="1"/>
  <c r="AB914" i="1"/>
  <c r="AC914" i="1" s="1"/>
  <c r="AB918" i="1"/>
  <c r="AC918" i="1" s="1"/>
  <c r="AB923" i="1"/>
  <c r="AC923" i="1" s="1"/>
  <c r="AB927" i="1"/>
  <c r="AC927" i="1" s="1"/>
  <c r="AB932" i="1"/>
  <c r="AC932" i="1" s="1"/>
  <c r="AB936" i="1"/>
  <c r="AC936" i="1" s="1"/>
  <c r="AB941" i="1"/>
  <c r="AC941" i="1" s="1"/>
  <c r="AB945" i="1"/>
  <c r="AC945" i="1" s="1"/>
  <c r="AB950" i="1"/>
  <c r="AC950" i="1" s="1"/>
  <c r="AB954" i="1"/>
  <c r="AC954" i="1" s="1"/>
  <c r="AB959" i="1"/>
  <c r="AC959" i="1" s="1"/>
  <c r="AB963" i="1"/>
  <c r="AC963" i="1" s="1"/>
  <c r="AB968" i="1"/>
  <c r="AC968" i="1" s="1"/>
  <c r="AB972" i="1"/>
  <c r="AC972" i="1" s="1"/>
  <c r="AB976" i="1"/>
  <c r="AC976" i="1" s="1"/>
  <c r="AB982" i="1"/>
  <c r="AC982" i="1" s="1"/>
  <c r="AB988" i="1"/>
  <c r="AC988" i="1" s="1"/>
  <c r="AB1000" i="1"/>
  <c r="AC1000" i="1" s="1"/>
  <c r="AB453" i="1"/>
  <c r="AC453" i="1" s="1"/>
  <c r="AB483" i="1"/>
  <c r="AC483" i="1" s="1"/>
  <c r="AB493" i="1"/>
  <c r="AC493" i="1" s="1"/>
  <c r="AB502" i="1"/>
  <c r="AC502" i="1" s="1"/>
  <c r="AB514" i="1"/>
  <c r="AC514" i="1" s="1"/>
  <c r="AB523" i="1"/>
  <c r="AC523" i="1" s="1"/>
  <c r="AB534" i="1"/>
  <c r="AC534" i="1" s="1"/>
  <c r="AB543" i="1"/>
  <c r="AC543" i="1" s="1"/>
  <c r="AB555" i="1"/>
  <c r="AC555" i="1" s="1"/>
  <c r="AB564" i="1"/>
  <c r="AC564" i="1" s="1"/>
  <c r="AB574" i="1"/>
  <c r="AC574" i="1" s="1"/>
  <c r="AB583" i="1"/>
  <c r="AC583" i="1" s="1"/>
  <c r="AB595" i="1"/>
  <c r="AC595" i="1" s="1"/>
  <c r="AB604" i="1"/>
  <c r="AC604" i="1" s="1"/>
  <c r="AB612" i="1"/>
  <c r="AC612" i="1" s="1"/>
  <c r="AB618" i="1"/>
  <c r="AC618" i="1" s="1"/>
  <c r="AB626" i="1"/>
  <c r="AC626" i="1" s="1"/>
  <c r="AB632" i="1"/>
  <c r="AC632" i="1" s="1"/>
  <c r="AB639" i="1"/>
  <c r="AC639" i="1" s="1"/>
  <c r="AB645" i="1"/>
  <c r="AC645" i="1" s="1"/>
  <c r="AB653" i="1"/>
  <c r="AC653" i="1" s="1"/>
  <c r="AB659" i="1"/>
  <c r="AC659" i="1" s="1"/>
  <c r="AB666" i="1"/>
  <c r="AC666" i="1" s="1"/>
  <c r="AB672" i="1"/>
  <c r="AC672" i="1" s="1"/>
  <c r="AB680" i="1"/>
  <c r="AC680" i="1" s="1"/>
  <c r="AB686" i="1"/>
  <c r="AC686" i="1" s="1"/>
  <c r="AB693" i="1"/>
  <c r="AC693" i="1" s="1"/>
  <c r="AB699" i="1"/>
  <c r="AC699" i="1" s="1"/>
  <c r="AB707" i="1"/>
  <c r="AC707" i="1" s="1"/>
  <c r="AB713" i="1"/>
  <c r="AC713" i="1" s="1"/>
  <c r="AB720" i="1"/>
  <c r="AC720" i="1" s="1"/>
  <c r="AB726" i="1"/>
  <c r="AC726" i="1" s="1"/>
  <c r="AB734" i="1"/>
  <c r="AC734" i="1" s="1"/>
  <c r="AB740" i="1"/>
  <c r="AC740" i="1" s="1"/>
  <c r="AB747" i="1"/>
  <c r="AC747" i="1" s="1"/>
  <c r="AB753" i="1"/>
  <c r="AC753" i="1" s="1"/>
  <c r="AB761" i="1"/>
  <c r="AC761" i="1" s="1"/>
  <c r="AB767" i="1"/>
  <c r="AC767" i="1" s="1"/>
  <c r="AB774" i="1"/>
  <c r="AC774" i="1" s="1"/>
  <c r="AB780" i="1"/>
  <c r="AC780" i="1" s="1"/>
  <c r="AB785" i="1"/>
  <c r="AC785" i="1" s="1"/>
  <c r="AB789" i="1"/>
  <c r="AC789" i="1" s="1"/>
  <c r="AB794" i="1"/>
  <c r="AC794" i="1" s="1"/>
  <c r="AB798" i="1"/>
  <c r="AC798" i="1" s="1"/>
  <c r="AB803" i="1"/>
  <c r="AC803" i="1" s="1"/>
  <c r="AB807" i="1"/>
  <c r="AC807" i="1" s="1"/>
  <c r="AB812" i="1"/>
  <c r="AC812" i="1" s="1"/>
  <c r="AB816" i="1"/>
  <c r="AC816" i="1" s="1"/>
  <c r="AB821" i="1"/>
  <c r="AC821" i="1" s="1"/>
  <c r="AB825" i="1"/>
  <c r="AC825" i="1" s="1"/>
  <c r="AB830" i="1"/>
  <c r="AC830" i="1" s="1"/>
  <c r="AB834" i="1"/>
  <c r="AC834" i="1" s="1"/>
  <c r="AB839" i="1"/>
  <c r="AC839" i="1" s="1"/>
  <c r="AB843" i="1"/>
  <c r="AC843" i="1" s="1"/>
  <c r="AB848" i="1"/>
  <c r="AC848" i="1" s="1"/>
  <c r="AB852" i="1"/>
  <c r="AC852" i="1" s="1"/>
  <c r="AB857" i="1"/>
  <c r="AC857" i="1" s="1"/>
  <c r="AB861" i="1"/>
  <c r="AC861" i="1" s="1"/>
  <c r="AB866" i="1"/>
  <c r="AC866" i="1" s="1"/>
  <c r="AB870" i="1"/>
  <c r="AC870" i="1" s="1"/>
  <c r="AB875" i="1"/>
  <c r="AC875" i="1" s="1"/>
  <c r="AB879" i="1"/>
  <c r="AC879" i="1" s="1"/>
  <c r="AB884" i="1"/>
  <c r="AC884" i="1" s="1"/>
  <c r="AB888" i="1"/>
  <c r="AC888" i="1" s="1"/>
  <c r="AB893" i="1"/>
  <c r="AC893" i="1" s="1"/>
  <c r="AB897" i="1"/>
  <c r="AC897" i="1" s="1"/>
  <c r="AB902" i="1"/>
  <c r="AC902" i="1" s="1"/>
  <c r="AB906" i="1"/>
  <c r="AC906" i="1" s="1"/>
  <c r="AB911" i="1"/>
  <c r="AC911" i="1" s="1"/>
  <c r="AB915" i="1"/>
  <c r="AC915" i="1" s="1"/>
  <c r="AB920" i="1"/>
  <c r="AC920" i="1" s="1"/>
  <c r="AB924" i="1"/>
  <c r="AC924" i="1" s="1"/>
  <c r="AB929" i="1"/>
  <c r="AC929" i="1" s="1"/>
  <c r="AB933" i="1"/>
  <c r="AC933" i="1" s="1"/>
  <c r="AB938" i="1"/>
  <c r="AC938" i="1" s="1"/>
  <c r="AB942" i="1"/>
  <c r="AC942" i="1" s="1"/>
  <c r="AB947" i="1"/>
  <c r="AC947" i="1" s="1"/>
  <c r="AB951" i="1"/>
  <c r="AC951" i="1" s="1"/>
  <c r="AB956" i="1"/>
  <c r="AC956" i="1" s="1"/>
  <c r="AB960" i="1"/>
  <c r="AC960" i="1" s="1"/>
  <c r="AB965" i="1"/>
  <c r="AC965" i="1" s="1"/>
  <c r="AB969" i="1"/>
  <c r="AC969" i="1" s="1"/>
  <c r="AB974" i="1"/>
  <c r="AC974" i="1" s="1"/>
  <c r="AB977" i="1"/>
  <c r="AC977" i="1" s="1"/>
  <c r="AB980" i="1"/>
  <c r="AC980" i="1" s="1"/>
  <c r="AB983" i="1"/>
  <c r="AC983" i="1" s="1"/>
  <c r="AB986" i="1"/>
  <c r="AC986" i="1" s="1"/>
  <c r="AB989" i="1"/>
  <c r="AC989" i="1" s="1"/>
  <c r="AB992" i="1"/>
  <c r="AC992" i="1" s="1"/>
  <c r="AB995" i="1"/>
  <c r="AC995" i="1" s="1"/>
  <c r="AB998" i="1"/>
  <c r="AC998" i="1" s="1"/>
  <c r="AB1001" i="1"/>
  <c r="AC1001" i="1" s="1"/>
  <c r="AB1004" i="1"/>
  <c r="AC1004" i="1" s="1"/>
  <c r="AB1007" i="1"/>
  <c r="AC1007" i="1" s="1"/>
  <c r="AB994" i="1"/>
  <c r="AC994" i="1" s="1"/>
  <c r="AB1003" i="1"/>
  <c r="AC1003" i="1" s="1"/>
  <c r="K3" i="2"/>
  <c r="K8" i="2"/>
  <c r="K7" i="2"/>
  <c r="K6" i="2"/>
  <c r="K4" i="2"/>
  <c r="C9" i="2"/>
  <c r="D38" i="2" l="1"/>
  <c r="H15" i="2"/>
  <c r="N81" i="1"/>
  <c r="AB8" i="1" l="1"/>
  <c r="AC8" i="1" s="1"/>
  <c r="AB16" i="1"/>
  <c r="AC16" i="1" s="1"/>
  <c r="P11" i="1"/>
  <c r="Q11" i="1"/>
  <c r="AB10" i="1"/>
  <c r="AC10" i="1" s="1"/>
  <c r="Q10" i="1"/>
  <c r="P10" i="1"/>
  <c r="Q8" i="1"/>
  <c r="P8" i="1"/>
  <c r="Q9" i="1"/>
  <c r="P9" i="1"/>
  <c r="DB93" i="5"/>
  <c r="DB92" i="5"/>
  <c r="DB91" i="5"/>
  <c r="DB90" i="5"/>
  <c r="DB89" i="5"/>
  <c r="DB88" i="5"/>
  <c r="DB87" i="5"/>
  <c r="DB86" i="5"/>
  <c r="N27" i="1"/>
  <c r="N28" i="1"/>
  <c r="N29" i="1"/>
  <c r="N30" i="1"/>
  <c r="N31" i="1"/>
  <c r="N32" i="1"/>
  <c r="N33" i="1"/>
  <c r="N34" i="1"/>
  <c r="N35" i="1"/>
  <c r="N36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AB12" i="1" l="1"/>
  <c r="AC12" i="1" s="1"/>
  <c r="AB13" i="1"/>
  <c r="AC13" i="1" s="1"/>
  <c r="AB11" i="1"/>
  <c r="AC11" i="1" s="1"/>
  <c r="AB9" i="1"/>
  <c r="AC9" i="1" s="1"/>
  <c r="H4" i="2"/>
  <c r="H6" i="2"/>
  <c r="AS69" i="5" s="1"/>
  <c r="H3" i="2"/>
  <c r="Z69" i="5" s="1"/>
  <c r="H13" i="2"/>
  <c r="CI69" i="5" s="1"/>
  <c r="H7" i="2"/>
  <c r="AY69" i="5" s="1"/>
  <c r="H12" i="2"/>
  <c r="CC69" i="5" s="1"/>
  <c r="H2" i="2"/>
  <c r="T69" i="5" s="1"/>
  <c r="H5" i="2"/>
  <c r="AM69" i="5" s="1"/>
  <c r="H9" i="2"/>
  <c r="BK69" i="5" s="1"/>
  <c r="H8" i="2"/>
  <c r="BE69" i="5" s="1"/>
  <c r="H11" i="2"/>
  <c r="BW69" i="5" s="1"/>
  <c r="H10" i="2"/>
  <c r="BQ69" i="5" s="1"/>
  <c r="AA5" i="1" l="1"/>
  <c r="AG69" i="5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91" i="1"/>
  <c r="N10" i="1"/>
  <c r="N90" i="1"/>
  <c r="N8" i="1"/>
  <c r="N9" i="1"/>
  <c r="N89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82" i="1"/>
  <c r="N83" i="1"/>
  <c r="N84" i="1"/>
  <c r="N85" i="1"/>
  <c r="N86" i="1"/>
  <c r="N87" i="1"/>
  <c r="N88" i="1"/>
  <c r="N37" i="1"/>
  <c r="N38" i="1"/>
  <c r="DB79" i="5" l="1"/>
  <c r="AI9" i="5" s="1"/>
  <c r="DB80" i="5"/>
  <c r="AY9" i="5" s="1"/>
  <c r="DB78" i="5"/>
  <c r="S9" i="5" s="1"/>
  <c r="DB77" i="5" l="1"/>
  <c r="C9" i="5" s="1"/>
  <c r="S8" i="1" l="1"/>
  <c r="T8" i="1"/>
  <c r="I216" i="1"/>
  <c r="R216" i="1" s="1"/>
  <c r="I73" i="1"/>
  <c r="R73" i="1" s="1"/>
  <c r="I640" i="1"/>
  <c r="R640" i="1" s="1"/>
  <c r="I478" i="1"/>
  <c r="R478" i="1" s="1"/>
  <c r="I604" i="1"/>
  <c r="R604" i="1" s="1"/>
  <c r="I737" i="1"/>
  <c r="R737" i="1" s="1"/>
  <c r="I270" i="1"/>
  <c r="R270" i="1" s="1"/>
  <c r="I495" i="1"/>
  <c r="R495" i="1" s="1"/>
  <c r="I513" i="1"/>
  <c r="R513" i="1" s="1"/>
  <c r="I271" i="1"/>
  <c r="R271" i="1" s="1"/>
  <c r="I931" i="1"/>
  <c r="R931" i="1" s="1"/>
  <c r="I131" i="1"/>
  <c r="R131" i="1" s="1"/>
  <c r="I365" i="1"/>
  <c r="R365" i="1" s="1"/>
  <c r="I683" i="1"/>
  <c r="R683" i="1" s="1"/>
  <c r="I234" i="1"/>
  <c r="I288" i="1"/>
  <c r="R288" i="1" s="1"/>
  <c r="I315" i="1"/>
  <c r="R315" i="1" s="1"/>
  <c r="I342" i="1"/>
  <c r="R342" i="1" s="1"/>
  <c r="I369" i="1"/>
  <c r="R369" i="1" s="1"/>
  <c r="I684" i="1"/>
  <c r="R684" i="1" s="1"/>
  <c r="I414" i="1"/>
  <c r="R414" i="1" s="1"/>
  <c r="I432" i="1"/>
  <c r="R432" i="1" s="1"/>
  <c r="I576" i="1"/>
  <c r="R576" i="1" s="1"/>
  <c r="I594" i="1"/>
  <c r="R594" i="1" s="1"/>
  <c r="I440" i="1"/>
  <c r="R440" i="1" s="1"/>
  <c r="I458" i="1"/>
  <c r="R458" i="1" s="1"/>
  <c r="I575" i="1"/>
  <c r="R575" i="1" s="1"/>
  <c r="I593" i="1"/>
  <c r="R593" i="1" s="1"/>
  <c r="I755" i="1"/>
  <c r="R755" i="1" s="1"/>
  <c r="I243" i="1"/>
  <c r="R243" i="1" s="1"/>
  <c r="I324" i="1"/>
  <c r="R324" i="1" s="1"/>
  <c r="I351" i="1"/>
  <c r="R351" i="1" s="1"/>
  <c r="I702" i="1"/>
  <c r="R702" i="1" s="1"/>
  <c r="I532" i="1"/>
  <c r="R532" i="1" s="1"/>
  <c r="I694" i="1"/>
  <c r="R694" i="1" s="1"/>
  <c r="I751" i="1"/>
  <c r="R751" i="1" s="1"/>
  <c r="I769" i="1"/>
  <c r="R769" i="1" s="1"/>
  <c r="I796" i="1"/>
  <c r="R796" i="1" s="1"/>
  <c r="I305" i="1"/>
  <c r="I701" i="1"/>
  <c r="R701" i="1" s="1"/>
  <c r="I261" i="1"/>
  <c r="R261" i="1" s="1"/>
  <c r="I181" i="1"/>
  <c r="R181" i="1" s="1"/>
  <c r="I297" i="1"/>
  <c r="R297" i="1" s="1"/>
  <c r="I378" i="1"/>
  <c r="I936" i="1"/>
  <c r="I954" i="1"/>
  <c r="I496" i="1"/>
  <c r="R496" i="1" s="1"/>
  <c r="I586" i="1"/>
  <c r="R586" i="1" s="1"/>
  <c r="I721" i="1"/>
  <c r="R721" i="1" s="1"/>
  <c r="I742" i="1"/>
  <c r="R742" i="1" s="1"/>
  <c r="I280" i="1"/>
  <c r="I316" i="1"/>
  <c r="R316" i="1" s="1"/>
  <c r="I245" i="1"/>
  <c r="R245" i="1" s="1"/>
  <c r="I254" i="1"/>
  <c r="R254" i="1" s="1"/>
  <c r="I374" i="1"/>
  <c r="I685" i="1"/>
  <c r="I235" i="1"/>
  <c r="I667" i="1"/>
  <c r="R667" i="1" s="1"/>
  <c r="I212" i="1"/>
  <c r="R212" i="1" s="1"/>
  <c r="I104" i="1"/>
  <c r="R104" i="1" s="1"/>
  <c r="I114" i="1"/>
  <c r="R114" i="1" s="1"/>
  <c r="I357" i="1"/>
  <c r="R357" i="1" s="1"/>
  <c r="I600" i="1"/>
  <c r="R600" i="1" s="1"/>
  <c r="I20" i="1"/>
  <c r="R20" i="1" s="1"/>
  <c r="I33" i="1"/>
  <c r="R33" i="1" s="1"/>
  <c r="I399" i="1"/>
  <c r="R399" i="1" s="1"/>
  <c r="I11" i="1"/>
  <c r="R11" i="1" s="1"/>
  <c r="I113" i="1"/>
  <c r="I284" i="1"/>
  <c r="R284" i="1" s="1"/>
  <c r="I455" i="1"/>
  <c r="R455" i="1" s="1"/>
  <c r="I698" i="1"/>
  <c r="R698" i="1" s="1"/>
  <c r="I602" i="1"/>
  <c r="R602" i="1" s="1"/>
  <c r="I252" i="1"/>
  <c r="R252" i="1" s="1"/>
  <c r="I333" i="1"/>
  <c r="I19" i="1"/>
  <c r="R19" i="1" s="1"/>
  <c r="I832" i="1"/>
  <c r="R832" i="1" s="1"/>
  <c r="I873" i="1"/>
  <c r="R873" i="1" s="1"/>
  <c r="T873" i="1"/>
  <c r="I293" i="1"/>
  <c r="R293" i="1" s="1"/>
  <c r="I536" i="1"/>
  <c r="R536" i="1" s="1"/>
  <c r="I569" i="1"/>
  <c r="R569" i="1" s="1"/>
  <c r="I650" i="1"/>
  <c r="R650" i="1" s="1"/>
  <c r="I983" i="1"/>
  <c r="I237" i="1"/>
  <c r="R237" i="1" s="1"/>
  <c r="I480" i="1"/>
  <c r="R480" i="1" s="1"/>
  <c r="I762" i="1"/>
  <c r="R762" i="1" s="1"/>
  <c r="I804" i="1"/>
  <c r="R804" i="1" s="1"/>
  <c r="I885" i="1"/>
  <c r="R885" i="1" s="1"/>
  <c r="I370" i="1"/>
  <c r="R370" i="1" s="1"/>
  <c r="I386" i="1"/>
  <c r="R386" i="1" s="1"/>
  <c r="I279" i="1"/>
  <c r="R279" i="1" s="1"/>
  <c r="I540" i="1"/>
  <c r="R540" i="1" s="1"/>
  <c r="I127" i="1"/>
  <c r="R127" i="1" s="1"/>
  <c r="I855" i="1"/>
  <c r="R855" i="1" s="1"/>
  <c r="I941" i="1"/>
  <c r="I982" i="1"/>
  <c r="R982" i="1" s="1"/>
  <c r="I723" i="1"/>
  <c r="I765" i="1"/>
  <c r="R765" i="1" s="1"/>
  <c r="I335" i="1"/>
  <c r="R335" i="1" s="1"/>
  <c r="I360" i="1"/>
  <c r="R360" i="1" s="1"/>
  <c r="I442" i="1"/>
  <c r="R442" i="1" s="1"/>
  <c r="I47" i="1"/>
  <c r="R47" i="1" s="1"/>
  <c r="I446" i="1"/>
  <c r="R446" i="1" s="1"/>
  <c r="I578" i="1"/>
  <c r="R578" i="1" s="1"/>
  <c r="I689" i="1"/>
  <c r="R689" i="1" s="1"/>
  <c r="I776" i="1"/>
  <c r="R776" i="1" s="1"/>
  <c r="I815" i="1"/>
  <c r="I274" i="1"/>
  <c r="R274" i="1" s="1"/>
  <c r="I164" i="1"/>
  <c r="R164" i="1" s="1"/>
  <c r="I407" i="1"/>
  <c r="I416" i="1"/>
  <c r="R416" i="1" s="1"/>
  <c r="I527" i="1"/>
  <c r="R527" i="1" s="1"/>
  <c r="I831" i="1"/>
  <c r="I203" i="1"/>
  <c r="R203" i="1" s="1"/>
  <c r="I788" i="1"/>
  <c r="R788" i="1" s="1"/>
  <c r="I830" i="1"/>
  <c r="R830" i="1" s="1"/>
  <c r="I156" i="1"/>
  <c r="R156" i="1" s="1"/>
  <c r="I276" i="1"/>
  <c r="R276" i="1" s="1"/>
  <c r="I519" i="1"/>
  <c r="R519" i="1" s="1"/>
  <c r="I642" i="1"/>
  <c r="I659" i="1"/>
  <c r="I860" i="1"/>
  <c r="R860" i="1" s="1"/>
  <c r="I912" i="1"/>
  <c r="R912" i="1" s="1"/>
  <c r="I522" i="1"/>
  <c r="R522" i="1" s="1"/>
  <c r="I424" i="1"/>
  <c r="R424" i="1" s="1"/>
  <c r="I789" i="1"/>
  <c r="R789" i="1" s="1"/>
  <c r="I850" i="1"/>
  <c r="R850" i="1" s="1"/>
  <c r="I731" i="1"/>
  <c r="R731" i="1" s="1"/>
  <c r="I608" i="1"/>
  <c r="R608" i="1" s="1"/>
  <c r="I843" i="1"/>
  <c r="R843" i="1" s="1"/>
  <c r="I225" i="1"/>
  <c r="R225" i="1" s="1"/>
  <c r="I617" i="1"/>
  <c r="I842" i="1"/>
  <c r="R842" i="1" s="1"/>
  <c r="I895" i="1"/>
  <c r="R895" i="1" s="1"/>
  <c r="I681" i="1"/>
  <c r="R681" i="1" s="1"/>
  <c r="I109" i="1"/>
  <c r="R109" i="1" s="1"/>
  <c r="I289" i="1"/>
  <c r="R289" i="1" s="1"/>
  <c r="I497" i="1"/>
  <c r="R497" i="1" s="1"/>
  <c r="I761" i="1"/>
  <c r="R761" i="1" s="1"/>
  <c r="I438" i="1"/>
  <c r="R438" i="1" s="1"/>
  <c r="I259" i="1"/>
  <c r="R259" i="1" s="1"/>
  <c r="I902" i="1"/>
  <c r="R902" i="1" s="1"/>
  <c r="I306" i="1"/>
  <c r="R306" i="1" s="1"/>
  <c r="I740" i="1"/>
  <c r="R740" i="1" s="1"/>
  <c r="I195" i="1"/>
  <c r="R195" i="1" s="1"/>
  <c r="I286" i="1"/>
  <c r="R286" i="1" s="1"/>
  <c r="I858" i="1"/>
  <c r="R858" i="1" s="1"/>
  <c r="I627" i="1"/>
  <c r="R627" i="1" s="1"/>
  <c r="I777" i="1"/>
  <c r="R777" i="1" s="1"/>
  <c r="I816" i="1"/>
  <c r="R816" i="1" s="1"/>
  <c r="I669" i="1"/>
  <c r="R669" i="1" s="1"/>
  <c r="I573" i="1"/>
  <c r="R573" i="1" s="1"/>
  <c r="I453" i="1"/>
  <c r="R453" i="1" s="1"/>
  <c r="I210" i="1"/>
  <c r="R210" i="1" s="1"/>
  <c r="I87" i="1"/>
  <c r="R87" i="1" s="1"/>
  <c r="I914" i="1"/>
  <c r="R914" i="1" s="1"/>
  <c r="I620" i="1"/>
  <c r="R620" i="1" s="1"/>
  <c r="I173" i="1"/>
  <c r="R173" i="1" s="1"/>
  <c r="I494" i="1"/>
  <c r="R494" i="1" s="1"/>
  <c r="I488" i="1"/>
  <c r="R488" i="1" s="1"/>
  <c r="I318" i="1"/>
  <c r="R318" i="1" s="1"/>
  <c r="I891" i="1"/>
  <c r="R891" i="1" s="1"/>
  <c r="I75" i="1"/>
  <c r="R75" i="1" s="1"/>
  <c r="I939" i="1"/>
  <c r="R939" i="1" s="1"/>
  <c r="I803" i="1"/>
  <c r="R803" i="1" s="1"/>
  <c r="I326" i="1"/>
  <c r="R326" i="1" s="1"/>
  <c r="I561" i="1"/>
  <c r="R561" i="1" s="1"/>
  <c r="I735" i="1"/>
  <c r="R735" i="1" s="1"/>
  <c r="I708" i="1"/>
  <c r="R708" i="1" s="1"/>
  <c r="S708" i="1"/>
  <c r="I696" i="1"/>
  <c r="R696" i="1" s="1"/>
  <c r="I330" i="1"/>
  <c r="R330" i="1" s="1"/>
  <c r="I928" i="1"/>
  <c r="R928" i="1" s="1"/>
  <c r="I824" i="1"/>
  <c r="R824" i="1" s="1"/>
  <c r="I785" i="1"/>
  <c r="R785" i="1" s="1"/>
  <c r="I677" i="1"/>
  <c r="R677" i="1" s="1"/>
  <c r="I605" i="1"/>
  <c r="R605" i="1" s="1"/>
  <c r="I482" i="1"/>
  <c r="R482" i="1" s="1"/>
  <c r="I434" i="1"/>
  <c r="R434" i="1" s="1"/>
  <c r="I311" i="1"/>
  <c r="R311" i="1" s="1"/>
  <c r="I239" i="1"/>
  <c r="R239" i="1" s="1"/>
  <c r="I128" i="1"/>
  <c r="R128" i="1" s="1"/>
  <c r="I74" i="1"/>
  <c r="R74" i="1" s="1"/>
  <c r="I1003" i="1"/>
  <c r="R1003" i="1" s="1"/>
  <c r="I613" i="1"/>
  <c r="R613" i="1" s="1"/>
  <c r="I361" i="1"/>
  <c r="R361" i="1" s="1"/>
  <c r="I100" i="1"/>
  <c r="R100" i="1" s="1"/>
  <c r="I621" i="1"/>
  <c r="R621" i="1" s="1"/>
  <c r="I567" i="1"/>
  <c r="R567" i="1" s="1"/>
  <c r="I486" i="1"/>
  <c r="R486" i="1" s="1"/>
  <c r="I426" i="1"/>
  <c r="R426" i="1" s="1"/>
  <c r="I183" i="1"/>
  <c r="R183" i="1" s="1"/>
  <c r="I60" i="1"/>
  <c r="R60" i="1" s="1"/>
  <c r="I887" i="1"/>
  <c r="R887" i="1" s="1"/>
  <c r="I554" i="1"/>
  <c r="R554" i="1" s="1"/>
  <c r="I846" i="1"/>
  <c r="R846" i="1" s="1"/>
  <c r="I630" i="1"/>
  <c r="R630" i="1" s="1"/>
  <c r="I779" i="1"/>
  <c r="R779" i="1" s="1"/>
  <c r="I743" i="1"/>
  <c r="R743" i="1" s="1"/>
  <c r="I623" i="1"/>
  <c r="R623" i="1" s="1"/>
  <c r="I551" i="1"/>
  <c r="R551" i="1" s="1"/>
  <c r="I428" i="1"/>
  <c r="R428" i="1" s="1"/>
  <c r="I380" i="1"/>
  <c r="R380" i="1" s="1"/>
  <c r="I257" i="1"/>
  <c r="R257" i="1" s="1"/>
  <c r="I185" i="1"/>
  <c r="R185" i="1" s="1"/>
  <c r="I50" i="1"/>
  <c r="R50" i="1" s="1"/>
  <c r="I819" i="1"/>
  <c r="R819" i="1" s="1"/>
  <c r="I190" i="1"/>
  <c r="R190" i="1" s="1"/>
  <c r="I46" i="1"/>
  <c r="R46" i="1" s="1"/>
  <c r="I648" i="1"/>
  <c r="R648" i="1" s="1"/>
  <c r="I459" i="1"/>
  <c r="R459" i="1" s="1"/>
  <c r="I189" i="1"/>
  <c r="R189" i="1" s="1"/>
  <c r="I162" i="1"/>
  <c r="R162" i="1" s="1"/>
  <c r="I108" i="1"/>
  <c r="R108" i="1" s="1"/>
  <c r="I81" i="1"/>
  <c r="R81" i="1" s="1"/>
  <c r="I54" i="1"/>
  <c r="R54" i="1" s="1"/>
  <c r="I27" i="1"/>
  <c r="R27" i="1" s="1"/>
  <c r="I940" i="1"/>
  <c r="R940" i="1" s="1"/>
  <c r="I883" i="1"/>
  <c r="R883" i="1" s="1"/>
  <c r="I962" i="1"/>
  <c r="R962" i="1" s="1"/>
  <c r="I935" i="1"/>
  <c r="R935" i="1" s="1"/>
  <c r="I881" i="1"/>
  <c r="R881" i="1" s="1"/>
  <c r="I854" i="1"/>
  <c r="R854" i="1" s="1"/>
  <c r="I800" i="1"/>
  <c r="R800" i="1" s="1"/>
  <c r="I773" i="1"/>
  <c r="R773" i="1" s="1"/>
  <c r="I539" i="1"/>
  <c r="R539" i="1" s="1"/>
  <c r="I224" i="1"/>
  <c r="R224" i="1" s="1"/>
  <c r="I925" i="1"/>
  <c r="R925" i="1" s="1"/>
  <c r="I877" i="1"/>
  <c r="R877" i="1" s="1"/>
  <c r="I862" i="1"/>
  <c r="R862" i="1" s="1"/>
  <c r="I820" i="1"/>
  <c r="R820" i="1" s="1"/>
  <c r="I793" i="1"/>
  <c r="R793" i="1" s="1"/>
  <c r="I973" i="1"/>
  <c r="R973" i="1" s="1"/>
  <c r="I943" i="1"/>
  <c r="R943" i="1" s="1"/>
  <c r="I871" i="1"/>
  <c r="R871" i="1" s="1"/>
  <c r="I844" i="1"/>
  <c r="R844" i="1" s="1"/>
  <c r="I802" i="1"/>
  <c r="R802" i="1" s="1"/>
  <c r="I961" i="1"/>
  <c r="R961" i="1" s="1"/>
  <c r="I853" i="1"/>
  <c r="R853" i="1" s="1"/>
  <c r="I799" i="1"/>
  <c r="I748" i="1"/>
  <c r="R748" i="1" s="1"/>
  <c r="I706" i="1"/>
  <c r="R706" i="1" s="1"/>
  <c r="I664" i="1"/>
  <c r="R664" i="1" s="1"/>
  <c r="I625" i="1"/>
  <c r="R625" i="1" s="1"/>
  <c r="I583" i="1"/>
  <c r="R583" i="1" s="1"/>
  <c r="I544" i="1"/>
  <c r="R544" i="1" s="1"/>
  <c r="I502" i="1"/>
  <c r="R502" i="1" s="1"/>
  <c r="I463" i="1"/>
  <c r="R463" i="1" s="1"/>
  <c r="I421" i="1"/>
  <c r="R421" i="1" s="1"/>
  <c r="I382" i="1"/>
  <c r="R382" i="1" s="1"/>
  <c r="I340" i="1"/>
  <c r="R340" i="1" s="1"/>
  <c r="I301" i="1"/>
  <c r="R301" i="1" s="1"/>
  <c r="I223" i="1"/>
  <c r="R223" i="1" s="1"/>
  <c r="I157" i="1"/>
  <c r="R157" i="1" s="1"/>
  <c r="I103" i="1"/>
  <c r="I34" i="1"/>
  <c r="R34" i="1" s="1"/>
  <c r="I978" i="1"/>
  <c r="R978" i="1" s="1"/>
  <c r="I849" i="1"/>
  <c r="R849" i="1" s="1"/>
  <c r="I687" i="1"/>
  <c r="R687" i="1" s="1"/>
  <c r="I483" i="1"/>
  <c r="R483" i="1" s="1"/>
  <c r="I321" i="1"/>
  <c r="R321" i="1" s="1"/>
  <c r="I120" i="1"/>
  <c r="R120" i="1" s="1"/>
  <c r="I907" i="1"/>
  <c r="R907" i="1" s="1"/>
  <c r="I734" i="1"/>
  <c r="R734" i="1" s="1"/>
  <c r="I572" i="1"/>
  <c r="R572" i="1" s="1"/>
  <c r="I371" i="1"/>
  <c r="R371" i="1" s="1"/>
  <c r="I209" i="1"/>
  <c r="R209" i="1" s="1"/>
  <c r="I841" i="1"/>
  <c r="R841" i="1" s="1"/>
  <c r="I232" i="1"/>
  <c r="R232" i="1" s="1"/>
  <c r="I178" i="1"/>
  <c r="R178" i="1" s="1"/>
  <c r="I112" i="1"/>
  <c r="R112" i="1" s="1"/>
  <c r="I58" i="1"/>
  <c r="R58" i="1" s="1"/>
  <c r="I987" i="1"/>
  <c r="R987" i="1" s="1"/>
  <c r="I915" i="1"/>
  <c r="R915" i="1" s="1"/>
  <c r="I714" i="1"/>
  <c r="R714" i="1" s="1"/>
  <c r="I552" i="1"/>
  <c r="R552" i="1" s="1"/>
  <c r="I348" i="1"/>
  <c r="R348" i="1" s="1"/>
  <c r="I186" i="1"/>
  <c r="R186" i="1" s="1"/>
  <c r="I964" i="1"/>
  <c r="R964" i="1" s="1"/>
  <c r="I893" i="1"/>
  <c r="R893" i="1" s="1"/>
  <c r="I202" i="1"/>
  <c r="R202" i="1" s="1"/>
  <c r="I148" i="1"/>
  <c r="R148" i="1" s="1"/>
  <c r="I25" i="1"/>
  <c r="R25" i="1" s="1"/>
  <c r="I984" i="1"/>
  <c r="R984" i="1" s="1"/>
  <c r="I942" i="1"/>
  <c r="R942" i="1" s="1"/>
  <c r="I362" i="1"/>
  <c r="R362" i="1" s="1"/>
  <c r="I505" i="1"/>
  <c r="R505" i="1" s="1"/>
  <c r="I303" i="1"/>
  <c r="R303" i="1" s="1"/>
  <c r="I821" i="1"/>
  <c r="R821" i="1" s="1"/>
  <c r="I671" i="1"/>
  <c r="R671" i="1" s="1"/>
  <c r="I500" i="1"/>
  <c r="R500" i="1" s="1"/>
  <c r="I308" i="1"/>
  <c r="R308" i="1" s="1"/>
  <c r="I137" i="1"/>
  <c r="R137" i="1" s="1"/>
  <c r="I880" i="1"/>
  <c r="R880" i="1" s="1"/>
  <c r="I963" i="1"/>
  <c r="R963" i="1" s="1"/>
  <c r="I387" i="1"/>
  <c r="R387" i="1" s="1"/>
  <c r="I135" i="1"/>
  <c r="R135" i="1" s="1"/>
  <c r="I994" i="1"/>
  <c r="R994" i="1" s="1"/>
  <c r="I989" i="1"/>
  <c r="R989" i="1" s="1"/>
  <c r="I908" i="1"/>
  <c r="R908" i="1" s="1"/>
  <c r="I827" i="1"/>
  <c r="R827" i="1" s="1"/>
  <c r="I764" i="1"/>
  <c r="R764" i="1" s="1"/>
  <c r="I955" i="1"/>
  <c r="R955" i="1" s="1"/>
  <c r="I835" i="1"/>
  <c r="R835" i="1" s="1"/>
  <c r="I781" i="1"/>
  <c r="R781" i="1" s="1"/>
  <c r="I892" i="1"/>
  <c r="R892" i="1" s="1"/>
  <c r="I829" i="1"/>
  <c r="R829" i="1" s="1"/>
  <c r="I790" i="1"/>
  <c r="R790" i="1" s="1"/>
  <c r="I991" i="1"/>
  <c r="R991" i="1" s="1"/>
  <c r="I910" i="1"/>
  <c r="R910" i="1" s="1"/>
  <c r="I886" i="1"/>
  <c r="R886" i="1" s="1"/>
  <c r="I838" i="1"/>
  <c r="R838" i="1" s="1"/>
  <c r="I811" i="1"/>
  <c r="R811" i="1" s="1"/>
  <c r="I772" i="1"/>
  <c r="R772" i="1" s="1"/>
  <c r="I763" i="1"/>
  <c r="R763" i="1" s="1"/>
  <c r="I733" i="1"/>
  <c r="R733" i="1" s="1"/>
  <c r="I718" i="1"/>
  <c r="R718" i="1" s="1"/>
  <c r="I691" i="1"/>
  <c r="R691" i="1" s="1"/>
  <c r="I679" i="1"/>
  <c r="R679" i="1" s="1"/>
  <c r="I652" i="1"/>
  <c r="R652" i="1" s="1"/>
  <c r="I637" i="1"/>
  <c r="R637" i="1" s="1"/>
  <c r="I610" i="1"/>
  <c r="R610" i="1" s="1"/>
  <c r="I598" i="1"/>
  <c r="R598" i="1" s="1"/>
  <c r="I571" i="1"/>
  <c r="R571" i="1" s="1"/>
  <c r="I556" i="1"/>
  <c r="R556" i="1" s="1"/>
  <c r="I529" i="1"/>
  <c r="R529" i="1" s="1"/>
  <c r="I517" i="1"/>
  <c r="R517" i="1" s="1"/>
  <c r="I490" i="1"/>
  <c r="R490" i="1" s="1"/>
  <c r="I475" i="1"/>
  <c r="R475" i="1" s="1"/>
  <c r="I448" i="1"/>
  <c r="R448" i="1" s="1"/>
  <c r="I436" i="1"/>
  <c r="R436" i="1" s="1"/>
  <c r="I409" i="1"/>
  <c r="R409" i="1" s="1"/>
  <c r="I394" i="1"/>
  <c r="R394" i="1" s="1"/>
  <c r="I367" i="1"/>
  <c r="R367" i="1" s="1"/>
  <c r="I355" i="1"/>
  <c r="R355" i="1" s="1"/>
  <c r="I328" i="1"/>
  <c r="R328" i="1" s="1"/>
  <c r="I313" i="1"/>
  <c r="R313" i="1" s="1"/>
  <c r="I277" i="1"/>
  <c r="R277" i="1" s="1"/>
  <c r="I238" i="1"/>
  <c r="R238" i="1" s="1"/>
  <c r="I196" i="1"/>
  <c r="R196" i="1" s="1"/>
  <c r="I184" i="1"/>
  <c r="R184" i="1" s="1"/>
  <c r="I142" i="1"/>
  <c r="R142" i="1" s="1"/>
  <c r="I115" i="1"/>
  <c r="R115" i="1" s="1"/>
  <c r="I76" i="1"/>
  <c r="R76" i="1" s="1"/>
  <c r="I61" i="1"/>
  <c r="R61" i="1" s="1"/>
  <c r="I22" i="1"/>
  <c r="R22" i="1" s="1"/>
  <c r="I993" i="1"/>
  <c r="R993" i="1" s="1"/>
  <c r="I951" i="1"/>
  <c r="R951" i="1" s="1"/>
  <c r="I930" i="1"/>
  <c r="R930" i="1" s="1"/>
  <c r="I807" i="1"/>
  <c r="R807" i="1" s="1"/>
  <c r="I726" i="1"/>
  <c r="R726" i="1" s="1"/>
  <c r="I606" i="1"/>
  <c r="R606" i="1" s="1"/>
  <c r="I564" i="1"/>
  <c r="R564" i="1" s="1"/>
  <c r="I444" i="1"/>
  <c r="R444" i="1" s="1"/>
  <c r="I363" i="1"/>
  <c r="R363" i="1" s="1"/>
  <c r="I240" i="1"/>
  <c r="R240" i="1" s="1"/>
  <c r="I201" i="1"/>
  <c r="R201" i="1" s="1"/>
  <c r="I78" i="1"/>
  <c r="R78" i="1" s="1"/>
  <c r="I988" i="1"/>
  <c r="R988" i="1" s="1"/>
  <c r="I947" i="1"/>
  <c r="R947" i="1" s="1"/>
  <c r="I905" i="1"/>
  <c r="R905" i="1" s="1"/>
  <c r="I695" i="1"/>
  <c r="R695" i="1" s="1"/>
  <c r="I614" i="1"/>
  <c r="R614" i="1" s="1"/>
  <c r="I491" i="1"/>
  <c r="R491" i="1" s="1"/>
  <c r="I452" i="1"/>
  <c r="R452" i="1" s="1"/>
  <c r="I329" i="1"/>
  <c r="R329" i="1" s="1"/>
  <c r="I248" i="1"/>
  <c r="R248" i="1" s="1"/>
  <c r="I119" i="1"/>
  <c r="R119" i="1" s="1"/>
  <c r="I14" i="1"/>
  <c r="R14" i="1" s="1"/>
  <c r="I805" i="1"/>
  <c r="R805" i="1" s="1"/>
  <c r="I256" i="1"/>
  <c r="R256" i="1" s="1"/>
  <c r="I220" i="1"/>
  <c r="R220" i="1" s="1"/>
  <c r="I193" i="1"/>
  <c r="R193" i="1" s="1"/>
  <c r="I151" i="1"/>
  <c r="R151" i="1" s="1"/>
  <c r="I139" i="1"/>
  <c r="R139" i="1" s="1"/>
  <c r="I97" i="1"/>
  <c r="R97" i="1" s="1"/>
  <c r="I70" i="1"/>
  <c r="R70" i="1" s="1"/>
  <c r="I31" i="1"/>
  <c r="R31" i="1" s="1"/>
  <c r="I16" i="1"/>
  <c r="R16" i="1" s="1"/>
  <c r="I975" i="1"/>
  <c r="R975" i="1" s="1"/>
  <c r="I948" i="1"/>
  <c r="R948" i="1" s="1"/>
  <c r="I834" i="1"/>
  <c r="R834" i="1" s="1"/>
  <c r="I795" i="1"/>
  <c r="R795" i="1" s="1"/>
  <c r="I672" i="1"/>
  <c r="R672" i="1" s="1"/>
  <c r="I591" i="1"/>
  <c r="R591" i="1" s="1"/>
  <c r="I471" i="1"/>
  <c r="R471" i="1" s="1"/>
  <c r="I429" i="1"/>
  <c r="R429" i="1" s="1"/>
  <c r="I309" i="1"/>
  <c r="R309" i="1" s="1"/>
  <c r="I228" i="1"/>
  <c r="R228" i="1" s="1"/>
  <c r="I105" i="1"/>
  <c r="R105" i="1" s="1"/>
  <c r="I66" i="1"/>
  <c r="R66" i="1" s="1"/>
  <c r="I874" i="1"/>
  <c r="R874" i="1" s="1"/>
  <c r="I932" i="1"/>
  <c r="R932" i="1" s="1"/>
  <c r="I241" i="1"/>
  <c r="R241" i="1" s="1"/>
  <c r="I229" i="1"/>
  <c r="R229" i="1" s="1"/>
  <c r="I187" i="1"/>
  <c r="R187" i="1" s="1"/>
  <c r="I160" i="1"/>
  <c r="R160" i="1" s="1"/>
  <c r="I121" i="1"/>
  <c r="R121" i="1" s="1"/>
  <c r="I725" i="1"/>
  <c r="R725" i="1" s="1"/>
  <c r="I191" i="1"/>
  <c r="R191" i="1" s="1"/>
  <c r="I738" i="1"/>
  <c r="R738" i="1" s="1"/>
  <c r="I739" i="1"/>
  <c r="R739" i="1" s="1"/>
  <c r="I579" i="1"/>
  <c r="R579" i="1" s="1"/>
  <c r="I456" i="1"/>
  <c r="R456" i="1" s="1"/>
  <c r="I79" i="1"/>
  <c r="R79" i="1" s="1"/>
  <c r="I957" i="1"/>
  <c r="R957" i="1" s="1"/>
  <c r="I741" i="1"/>
  <c r="R741" i="1" s="1"/>
  <c r="I375" i="1"/>
  <c r="R375" i="1" s="1"/>
  <c r="I67" i="1"/>
  <c r="R67" i="1" s="1"/>
  <c r="I996" i="1"/>
  <c r="R996" i="1" s="1"/>
  <c r="I822" i="1"/>
  <c r="R822" i="1" s="1"/>
  <c r="I618" i="1"/>
  <c r="R618" i="1" s="1"/>
  <c r="I336" i="1"/>
  <c r="R336" i="1" s="1"/>
  <c r="I213" i="1"/>
  <c r="R213" i="1" s="1"/>
  <c r="I132" i="1"/>
  <c r="R132" i="1" s="1"/>
  <c r="I12" i="1"/>
  <c r="R12" i="1" s="1"/>
  <c r="I934" i="1"/>
  <c r="R934" i="1" s="1"/>
  <c r="I920" i="1"/>
  <c r="R920" i="1" s="1"/>
  <c r="I550" i="1"/>
  <c r="R550" i="1" s="1"/>
  <c r="I172" i="1"/>
  <c r="R172" i="1" s="1"/>
  <c r="I118" i="1"/>
  <c r="R118" i="1" s="1"/>
  <c r="I945" i="1"/>
  <c r="R945" i="1" s="1"/>
  <c r="I749" i="1"/>
  <c r="R749" i="1" s="1"/>
  <c r="I626" i="1"/>
  <c r="R626" i="1" s="1"/>
  <c r="I587" i="1"/>
  <c r="R587" i="1" s="1"/>
  <c r="I464" i="1"/>
  <c r="R464" i="1" s="1"/>
  <c r="I344" i="1"/>
  <c r="R344" i="1" s="1"/>
  <c r="I263" i="1"/>
  <c r="R263" i="1" s="1"/>
  <c r="T263" i="1"/>
  <c r="I217" i="1"/>
  <c r="R217" i="1" s="1"/>
  <c r="I582" i="1"/>
  <c r="R582" i="1" s="1"/>
  <c r="I498" i="1"/>
  <c r="R498" i="1" s="1"/>
  <c r="I967" i="1"/>
  <c r="R967" i="1" s="1"/>
  <c r="I825" i="1"/>
  <c r="R825" i="1" s="1"/>
  <c r="I705" i="1"/>
  <c r="R705" i="1" s="1"/>
  <c r="I462" i="1"/>
  <c r="R462" i="1" s="1"/>
  <c r="I106" i="1"/>
  <c r="R106" i="1" s="1"/>
  <c r="I40" i="1"/>
  <c r="R40" i="1" s="1"/>
  <c r="I861" i="1"/>
  <c r="R861" i="1" s="1"/>
  <c r="I699" i="1"/>
  <c r="R699" i="1" s="1"/>
  <c r="I255" i="1"/>
  <c r="R255" i="1" s="1"/>
  <c r="I93" i="1"/>
  <c r="R93" i="1" s="1"/>
  <c r="I959" i="1"/>
  <c r="R959" i="1" s="1"/>
  <c r="I514" i="1"/>
  <c r="R514" i="1" s="1"/>
  <c r="I10" i="1"/>
  <c r="R10" i="1" s="1"/>
  <c r="I707" i="1"/>
  <c r="R707" i="1" s="1"/>
  <c r="I506" i="1"/>
  <c r="R506" i="1" s="1"/>
  <c r="I383" i="1"/>
  <c r="R383" i="1" s="1"/>
  <c r="I221" i="1"/>
  <c r="R221" i="1" s="1"/>
  <c r="I140" i="1"/>
  <c r="R140" i="1" s="1"/>
  <c r="I56" i="1"/>
  <c r="R56" i="1" s="1"/>
  <c r="I898" i="1"/>
  <c r="R898" i="1" s="1"/>
  <c r="I307" i="1"/>
  <c r="I906" i="1"/>
  <c r="R906" i="1" s="1"/>
  <c r="I867" i="1"/>
  <c r="R867" i="1" s="1"/>
  <c r="I786" i="1"/>
  <c r="R786" i="1" s="1"/>
  <c r="I744" i="1"/>
  <c r="R744" i="1" s="1"/>
  <c r="I663" i="1"/>
  <c r="R663" i="1" s="1"/>
  <c r="I624" i="1"/>
  <c r="R624" i="1" s="1"/>
  <c r="I543" i="1"/>
  <c r="R543" i="1" s="1"/>
  <c r="I501" i="1"/>
  <c r="R501" i="1" s="1"/>
  <c r="I381" i="1"/>
  <c r="R381" i="1" s="1"/>
  <c r="I258" i="1"/>
  <c r="R258" i="1" s="1"/>
  <c r="I138" i="1"/>
  <c r="R138" i="1" s="1"/>
  <c r="I15" i="1"/>
  <c r="R15" i="1" s="1"/>
  <c r="I965" i="1"/>
  <c r="R965" i="1" s="1"/>
  <c r="I722" i="1"/>
  <c r="R722" i="1" s="1"/>
  <c r="I560" i="1"/>
  <c r="R560" i="1" s="1"/>
  <c r="I356" i="1"/>
  <c r="R356" i="1" s="1"/>
  <c r="I194" i="1"/>
  <c r="R194" i="1" s="1"/>
  <c r="I801" i="1"/>
  <c r="R801" i="1" s="1"/>
  <c r="I110" i="1"/>
  <c r="R110" i="1" s="1"/>
  <c r="I868" i="1"/>
  <c r="R868" i="1" s="1"/>
  <c r="I541" i="1"/>
  <c r="R541" i="1" s="1"/>
  <c r="I253" i="1"/>
  <c r="R253" i="1" s="1"/>
  <c r="I122" i="1"/>
  <c r="R122" i="1" s="1"/>
  <c r="I916" i="1"/>
  <c r="R916" i="1" s="1"/>
  <c r="I622" i="1"/>
  <c r="R622" i="1" s="1"/>
  <c r="I747" i="1"/>
  <c r="R747" i="1" s="1"/>
  <c r="I423" i="1"/>
  <c r="R423" i="1" s="1"/>
  <c r="I406" i="1"/>
  <c r="R406" i="1" s="1"/>
  <c r="I37" i="1"/>
  <c r="R37" i="1" s="1"/>
  <c r="I420" i="1"/>
  <c r="R420" i="1" s="1"/>
  <c r="I339" i="1"/>
  <c r="R339" i="1" s="1"/>
  <c r="I300" i="1"/>
  <c r="R300" i="1" s="1"/>
  <c r="I219" i="1"/>
  <c r="R219" i="1" s="1"/>
  <c r="I177" i="1"/>
  <c r="R177" i="1" s="1"/>
  <c r="I96" i="1"/>
  <c r="R96" i="1" s="1"/>
  <c r="I57" i="1"/>
  <c r="R57" i="1" s="1"/>
  <c r="I946" i="1"/>
  <c r="R946" i="1" s="1"/>
  <c r="I1004" i="1"/>
  <c r="R1004" i="1" s="1"/>
  <c r="I923" i="1"/>
  <c r="R923" i="1" s="1"/>
  <c r="I884" i="1"/>
  <c r="R884" i="1" s="1"/>
  <c r="I680" i="1"/>
  <c r="R680" i="1" s="1"/>
  <c r="I599" i="1"/>
  <c r="R599" i="1" s="1"/>
  <c r="I479" i="1"/>
  <c r="R479" i="1" s="1"/>
  <c r="I437" i="1"/>
  <c r="R437" i="1" s="1"/>
  <c r="I317" i="1"/>
  <c r="R317" i="1" s="1"/>
  <c r="I236" i="1"/>
  <c r="R236" i="1" s="1"/>
  <c r="I95" i="1"/>
  <c r="R95" i="1" s="1"/>
  <c r="I77" i="1"/>
  <c r="R77" i="1" s="1"/>
  <c r="I760" i="1"/>
  <c r="R760" i="1" s="1"/>
  <c r="I415" i="1"/>
  <c r="R415" i="1" s="1"/>
  <c r="I29" i="1"/>
  <c r="R29" i="1" s="1"/>
  <c r="I864" i="1"/>
  <c r="R864" i="1" s="1"/>
  <c r="I787" i="1"/>
  <c r="R787" i="1" s="1"/>
  <c r="I595" i="1"/>
  <c r="R595" i="1" s="1"/>
  <c r="I388" i="1"/>
  <c r="R388" i="1" s="1"/>
  <c r="I334" i="1"/>
  <c r="R334" i="1" s="1"/>
  <c r="I199" i="1"/>
  <c r="R199" i="1" s="1"/>
  <c r="I55" i="1"/>
  <c r="R55" i="1" s="1"/>
  <c r="I41" i="1"/>
  <c r="R41" i="1" s="1"/>
  <c r="I909" i="1"/>
  <c r="R909" i="1" s="1"/>
  <c r="I814" i="1"/>
  <c r="R814" i="1" s="1"/>
  <c r="I676" i="1"/>
  <c r="R676" i="1" s="1"/>
  <c r="I433" i="1"/>
  <c r="R433" i="1" s="1"/>
  <c r="I379" i="1"/>
  <c r="R379" i="1" s="1"/>
  <c r="I666" i="1"/>
  <c r="R666" i="1" s="1"/>
  <c r="I504" i="1"/>
  <c r="R504" i="1" s="1"/>
  <c r="I649" i="1"/>
  <c r="R649" i="1" s="1"/>
  <c r="I568" i="1"/>
  <c r="R568" i="1" s="1"/>
  <c r="I325" i="1"/>
  <c r="R325" i="1" s="1"/>
  <c r="I91" i="1"/>
  <c r="R91" i="1" s="1"/>
  <c r="I720" i="1"/>
  <c r="R720" i="1" s="1"/>
  <c r="I639" i="1"/>
  <c r="R639" i="1" s="1"/>
  <c r="I774" i="1"/>
  <c r="R774" i="1" s="1"/>
  <c r="I693" i="1"/>
  <c r="R693" i="1" s="1"/>
  <c r="I125" i="1"/>
  <c r="R125" i="1" s="1"/>
  <c r="I98" i="1"/>
  <c r="R98" i="1" s="1"/>
  <c r="I287" i="1"/>
  <c r="R287" i="1" s="1"/>
  <c r="I197" i="1"/>
  <c r="R197" i="1" s="1"/>
  <c r="I188" i="1"/>
  <c r="R188" i="1" s="1"/>
  <c r="I161" i="1"/>
  <c r="R161" i="1" s="1"/>
  <c r="I396" i="1"/>
  <c r="R396" i="1" s="1"/>
  <c r="I647" i="1"/>
  <c r="R647" i="1" s="1"/>
  <c r="I206" i="1"/>
  <c r="R206" i="1" s="1"/>
  <c r="I692" i="1"/>
  <c r="R692" i="1" s="1"/>
  <c r="I449" i="1"/>
  <c r="R449" i="1" s="1"/>
  <c r="I89" i="1"/>
  <c r="R89" i="1" s="1"/>
  <c r="I323" i="1"/>
  <c r="R323" i="1" s="1"/>
  <c r="I26" i="1"/>
  <c r="R26" i="1" s="1"/>
  <c r="I145" i="1"/>
  <c r="R145" i="1" s="1"/>
  <c r="I450" i="1"/>
  <c r="R450" i="1" s="1"/>
  <c r="I413" i="1"/>
  <c r="I17" i="1"/>
  <c r="R17" i="1" s="1"/>
  <c r="I530" i="1"/>
  <c r="R530" i="1" s="1"/>
  <c r="I116" i="1"/>
  <c r="R116" i="1" s="1"/>
  <c r="I404" i="1"/>
  <c r="R404" i="1" s="1"/>
  <c r="I80" i="1"/>
  <c r="R80" i="1" s="1"/>
  <c r="I249" i="1"/>
  <c r="R249" i="1" s="1"/>
  <c r="I956" i="1"/>
  <c r="R956" i="1" s="1"/>
  <c r="I686" i="1"/>
  <c r="R686" i="1" s="1"/>
  <c r="I563" i="1"/>
  <c r="R563" i="1" s="1"/>
  <c r="I320" i="1"/>
  <c r="R320" i="1" s="1"/>
  <c r="I200" i="1"/>
  <c r="R200" i="1" s="1"/>
  <c r="I778" i="1"/>
  <c r="R778" i="1" s="1"/>
  <c r="I397" i="1"/>
  <c r="R397" i="1" s="1"/>
  <c r="I345" i="1"/>
  <c r="R345" i="1" s="1"/>
  <c r="I102" i="1"/>
  <c r="R102" i="1" s="1"/>
  <c r="I794" i="1"/>
  <c r="R794" i="1" s="1"/>
  <c r="I704" i="1"/>
  <c r="R704" i="1" s="1"/>
  <c r="I389" i="1"/>
  <c r="R389" i="1" s="1"/>
  <c r="I266" i="1"/>
  <c r="R266" i="1" s="1"/>
  <c r="I23" i="1"/>
  <c r="R23" i="1" s="1"/>
  <c r="I208" i="1"/>
  <c r="R208" i="1" s="1"/>
  <c r="I531" i="1"/>
  <c r="R531" i="1" s="1"/>
  <c r="I44" i="1"/>
  <c r="R44" i="1" s="1"/>
  <c r="I170" i="1"/>
  <c r="R170" i="1" s="1"/>
  <c r="I107" i="1"/>
  <c r="R107" i="1" s="1"/>
  <c r="I990" i="1"/>
  <c r="R990" i="1" s="1"/>
  <c r="I171" i="1"/>
  <c r="R171" i="1" s="1"/>
  <c r="I477" i="1"/>
  <c r="R477" i="1" s="1"/>
  <c r="I64" i="1"/>
  <c r="R64" i="1" s="1"/>
  <c r="I548" i="1"/>
  <c r="R548" i="1" s="1"/>
  <c r="I179" i="1"/>
  <c r="R179" i="1" s="1"/>
  <c r="I611" i="1"/>
  <c r="R611" i="1" s="1"/>
  <c r="I368" i="1"/>
  <c r="R368" i="1" s="1"/>
  <c r="I35" i="1"/>
  <c r="R35" i="1" s="1"/>
  <c r="I242" i="1"/>
  <c r="R242" i="1" s="1"/>
  <c r="I750" i="1"/>
  <c r="R750" i="1" s="1"/>
  <c r="I797" i="1"/>
  <c r="R797" i="1" s="1"/>
  <c r="I443" i="1"/>
  <c r="R443" i="1" s="1"/>
  <c r="I981" i="1"/>
  <c r="R981" i="1" s="1"/>
  <c r="I756" i="1"/>
  <c r="R756" i="1" s="1"/>
  <c r="I929" i="1"/>
  <c r="R929" i="1" s="1"/>
  <c r="I581" i="1"/>
  <c r="R581" i="1" s="1"/>
  <c r="I146" i="1"/>
  <c r="R146" i="1" s="1"/>
  <c r="I549" i="1"/>
  <c r="R549" i="1" s="1"/>
  <c r="I117" i="1"/>
  <c r="R117" i="1" s="1"/>
  <c r="I63" i="1"/>
  <c r="R63" i="1" s="1"/>
  <c r="I901" i="1"/>
  <c r="R901" i="1" s="1"/>
  <c r="I971" i="1"/>
  <c r="R971" i="1" s="1"/>
  <c r="I863" i="1"/>
  <c r="R863" i="1" s="1"/>
  <c r="I809" i="1"/>
  <c r="R809" i="1" s="1"/>
  <c r="I359" i="1"/>
  <c r="R359" i="1" s="1"/>
  <c r="I766" i="1"/>
  <c r="R766" i="1" s="1"/>
  <c r="I709" i="1"/>
  <c r="R709" i="1" s="1"/>
  <c r="I682" i="1"/>
  <c r="R682" i="1" s="1"/>
  <c r="I628" i="1"/>
  <c r="R628" i="1" s="1"/>
  <c r="I601" i="1"/>
  <c r="R601" i="1" s="1"/>
  <c r="I547" i="1"/>
  <c r="R547" i="1" s="1"/>
  <c r="I508" i="1"/>
  <c r="R508" i="1" s="1"/>
  <c r="I454" i="1"/>
  <c r="R454" i="1" s="1"/>
  <c r="I427" i="1"/>
  <c r="R427" i="1" s="1"/>
  <c r="I358" i="1"/>
  <c r="I331" i="1"/>
  <c r="R331" i="1" s="1"/>
  <c r="I250" i="1"/>
  <c r="R250" i="1" s="1"/>
  <c r="I211" i="1"/>
  <c r="R211" i="1" s="1"/>
  <c r="I205" i="1"/>
  <c r="R205" i="1" s="1"/>
  <c r="I753" i="1"/>
  <c r="R753" i="1" s="1"/>
  <c r="I510" i="1"/>
  <c r="R510" i="1" s="1"/>
  <c r="I390" i="1"/>
  <c r="R390" i="1" s="1"/>
  <c r="I147" i="1"/>
  <c r="R147" i="1" s="1"/>
  <c r="I38" i="1"/>
  <c r="I921" i="1"/>
  <c r="R921" i="1" s="1"/>
  <c r="I840" i="1"/>
  <c r="R840" i="1" s="1"/>
  <c r="I636" i="1"/>
  <c r="R636" i="1" s="1"/>
  <c r="I555" i="1"/>
  <c r="R555" i="1" s="1"/>
  <c r="I393" i="1"/>
  <c r="R393" i="1" s="1"/>
  <c r="I312" i="1"/>
  <c r="R312" i="1" s="1"/>
  <c r="I150" i="1"/>
  <c r="R150" i="1" s="1"/>
  <c r="I69" i="1"/>
  <c r="R69" i="1" s="1"/>
  <c r="I977" i="1"/>
  <c r="R977" i="1" s="1"/>
  <c r="I896" i="1"/>
  <c r="R896" i="1" s="1"/>
  <c r="I352" i="1"/>
  <c r="R352" i="1" s="1"/>
  <c r="I566" i="1"/>
  <c r="R566" i="1" s="1"/>
  <c r="I152" i="1"/>
  <c r="R152" i="1" s="1"/>
  <c r="I71" i="1"/>
  <c r="R71" i="1" s="1"/>
  <c r="I557" i="1"/>
  <c r="R557" i="1" s="1"/>
  <c r="I395" i="1"/>
  <c r="R395" i="1" s="1"/>
  <c r="I431" i="1"/>
  <c r="I350" i="1"/>
  <c r="I134" i="1"/>
  <c r="R134" i="1" s="1"/>
  <c r="I53" i="1"/>
  <c r="R53" i="1" s="1"/>
  <c r="I897" i="1"/>
  <c r="R897" i="1" s="1"/>
  <c r="I588" i="1"/>
  <c r="R588" i="1" s="1"/>
  <c r="I654" i="1"/>
  <c r="R654" i="1" s="1"/>
  <c r="I534" i="1"/>
  <c r="R534" i="1" s="1"/>
  <c r="I291" i="1"/>
  <c r="R291" i="1" s="1"/>
  <c r="I168" i="1"/>
  <c r="R168" i="1" s="1"/>
  <c r="I995" i="1"/>
  <c r="R995" i="1" s="1"/>
  <c r="T995" i="1"/>
  <c r="I875" i="1"/>
  <c r="R875" i="1" s="1"/>
  <c r="I770" i="1"/>
  <c r="R770" i="1" s="1"/>
  <c r="I716" i="1"/>
  <c r="R716" i="1" s="1"/>
  <c r="I596" i="1"/>
  <c r="R596" i="1" s="1"/>
  <c r="I524" i="1"/>
  <c r="R524" i="1" s="1"/>
  <c r="I401" i="1"/>
  <c r="R401" i="1" s="1"/>
  <c r="I353" i="1"/>
  <c r="R353" i="1" s="1"/>
  <c r="I230" i="1"/>
  <c r="R230" i="1" s="1"/>
  <c r="T230" i="1"/>
  <c r="I158" i="1"/>
  <c r="R158" i="1" s="1"/>
  <c r="I65" i="1"/>
  <c r="R65" i="1" s="1"/>
  <c r="I828" i="1"/>
  <c r="R828" i="1" s="1"/>
  <c r="I559" i="1"/>
  <c r="R559" i="1" s="1"/>
  <c r="I451" i="1"/>
  <c r="R451" i="1" s="1"/>
  <c r="I927" i="1"/>
  <c r="R927" i="1" s="1"/>
  <c r="I675" i="1"/>
  <c r="R675" i="1" s="1"/>
  <c r="I9" i="1"/>
  <c r="R9" i="1" s="1"/>
  <c r="I736" i="1"/>
  <c r="R736" i="1" s="1"/>
  <c r="I481" i="1"/>
  <c r="I247" i="1"/>
  <c r="R247" i="1" s="1"/>
  <c r="I658" i="1"/>
  <c r="R658" i="1" s="1"/>
  <c r="I231" i="1"/>
  <c r="I251" i="1"/>
  <c r="R251" i="1" s="1"/>
  <c r="I215" i="1"/>
  <c r="R215" i="1" s="1"/>
  <c r="I411" i="1"/>
  <c r="I644" i="1"/>
  <c r="R644" i="1" s="1"/>
  <c r="I101" i="1"/>
  <c r="R101" i="1" s="1"/>
  <c r="I603" i="1"/>
  <c r="I468" i="1"/>
  <c r="R468" i="1" s="1"/>
  <c r="I384" i="1"/>
  <c r="R384" i="1" s="1"/>
  <c r="I264" i="1"/>
  <c r="I21" i="1"/>
  <c r="R21" i="1" s="1"/>
  <c r="I968" i="1"/>
  <c r="R968" i="1" s="1"/>
  <c r="I806" i="1"/>
  <c r="I767" i="1"/>
  <c r="R767" i="1" s="1"/>
  <c r="I662" i="1"/>
  <c r="R662" i="1" s="1"/>
  <c r="I590" i="1"/>
  <c r="I470" i="1"/>
  <c r="R470" i="1" s="1"/>
  <c r="I419" i="1"/>
  <c r="R419" i="1" s="1"/>
  <c r="I299" i="1"/>
  <c r="I227" i="1"/>
  <c r="R227" i="1" s="1"/>
  <c r="I86" i="1"/>
  <c r="R86" i="1" s="1"/>
  <c r="I32" i="1"/>
  <c r="I859" i="1"/>
  <c r="R859" i="1" s="1"/>
  <c r="I154" i="1"/>
  <c r="R154" i="1" s="1"/>
  <c r="I729" i="1"/>
  <c r="I441" i="1"/>
  <c r="R441" i="1" s="1"/>
  <c r="I180" i="1"/>
  <c r="R180" i="1" s="1"/>
  <c r="I153" i="1"/>
  <c r="I99" i="1"/>
  <c r="I72" i="1"/>
  <c r="I18" i="1"/>
  <c r="I976" i="1"/>
  <c r="I1007" i="1"/>
  <c r="I980" i="1"/>
  <c r="I926" i="1"/>
  <c r="I899" i="1"/>
  <c r="I845" i="1"/>
  <c r="I818" i="1"/>
  <c r="I512" i="1"/>
  <c r="I674" i="1"/>
  <c r="I979" i="1"/>
  <c r="I904" i="1"/>
  <c r="I808" i="1"/>
  <c r="I997" i="1"/>
  <c r="I856" i="1"/>
  <c r="I817" i="1"/>
  <c r="I937" i="1"/>
  <c r="I865" i="1"/>
  <c r="I784" i="1"/>
  <c r="R784" i="1" s="1"/>
  <c r="I757" i="1"/>
  <c r="R757" i="1" s="1"/>
  <c r="T757" i="1"/>
  <c r="I727" i="1"/>
  <c r="R727" i="1" s="1"/>
  <c r="I715" i="1"/>
  <c r="R715" i="1" s="1"/>
  <c r="I688" i="1"/>
  <c r="R688" i="1" s="1"/>
  <c r="I673" i="1"/>
  <c r="R673" i="1" s="1"/>
  <c r="I646" i="1"/>
  <c r="R646" i="1" s="1"/>
  <c r="I634" i="1"/>
  <c r="R634" i="1" s="1"/>
  <c r="I607" i="1"/>
  <c r="R607" i="1" s="1"/>
  <c r="I592" i="1"/>
  <c r="R592" i="1" s="1"/>
  <c r="I565" i="1"/>
  <c r="R565" i="1" s="1"/>
  <c r="I553" i="1"/>
  <c r="R553" i="1" s="1"/>
  <c r="I526" i="1"/>
  <c r="R526" i="1" s="1"/>
  <c r="I511" i="1"/>
  <c r="R511" i="1" s="1"/>
  <c r="I484" i="1"/>
  <c r="R484" i="1" s="1"/>
  <c r="I472" i="1"/>
  <c r="R472" i="1" s="1"/>
  <c r="I445" i="1"/>
  <c r="R445" i="1" s="1"/>
  <c r="I430" i="1"/>
  <c r="R430" i="1" s="1"/>
  <c r="I403" i="1"/>
  <c r="R403" i="1" s="1"/>
  <c r="I391" i="1"/>
  <c r="R391" i="1" s="1"/>
  <c r="I364" i="1"/>
  <c r="R364" i="1" s="1"/>
  <c r="I349" i="1"/>
  <c r="R349" i="1" s="1"/>
  <c r="I322" i="1"/>
  <c r="R322" i="1" s="1"/>
  <c r="I310" i="1"/>
  <c r="R310" i="1" s="1"/>
  <c r="I265" i="1"/>
  <c r="R265" i="1" s="1"/>
  <c r="I169" i="1"/>
  <c r="R169" i="1" s="1"/>
  <c r="I88" i="1"/>
  <c r="R88" i="1" s="1"/>
  <c r="I49" i="1"/>
  <c r="R49" i="1" s="1"/>
  <c r="I966" i="1"/>
  <c r="R966" i="1" s="1"/>
  <c r="I888" i="1"/>
  <c r="R888" i="1" s="1"/>
  <c r="I645" i="1"/>
  <c r="R645" i="1" s="1"/>
  <c r="I525" i="1"/>
  <c r="R525" i="1" s="1"/>
  <c r="I282" i="1"/>
  <c r="R282" i="1" s="1"/>
  <c r="I159" i="1"/>
  <c r="R159" i="1" s="1"/>
  <c r="I986" i="1"/>
  <c r="R986" i="1" s="1"/>
  <c r="I866" i="1"/>
  <c r="R866" i="1" s="1"/>
  <c r="I533" i="1"/>
  <c r="R533" i="1" s="1"/>
  <c r="I410" i="1"/>
  <c r="R410" i="1" s="1"/>
  <c r="I167" i="1"/>
  <c r="R167" i="1" s="1"/>
  <c r="I882" i="1"/>
  <c r="R882" i="1" s="1"/>
  <c r="I166" i="1"/>
  <c r="R166" i="1" s="1"/>
  <c r="I124" i="1"/>
  <c r="R124" i="1" s="1"/>
  <c r="I43" i="1"/>
  <c r="R43" i="1" s="1"/>
  <c r="I1002" i="1"/>
  <c r="R1002" i="1" s="1"/>
  <c r="I876" i="1"/>
  <c r="R876" i="1" s="1"/>
  <c r="I24" i="1"/>
  <c r="R24" i="1" s="1"/>
  <c r="I851" i="1"/>
  <c r="R851" i="1" s="1"/>
  <c r="I214" i="1"/>
  <c r="R214" i="1" s="1"/>
  <c r="I133" i="1"/>
  <c r="R133" i="1" s="1"/>
  <c r="I94" i="1"/>
  <c r="R94" i="1" s="1"/>
  <c r="I13" i="1"/>
  <c r="R13" i="1" s="1"/>
  <c r="I969" i="1"/>
  <c r="R969" i="1" s="1"/>
  <c r="I780" i="1"/>
  <c r="R780" i="1" s="1"/>
  <c r="I660" i="1"/>
  <c r="R660" i="1" s="1"/>
  <c r="I417" i="1"/>
  <c r="R417" i="1" s="1"/>
  <c r="I294" i="1"/>
  <c r="R294" i="1" s="1"/>
  <c r="I51" i="1"/>
  <c r="R51" i="1" s="1"/>
  <c r="I1001" i="1"/>
  <c r="R1001" i="1" s="1"/>
  <c r="I878" i="1"/>
  <c r="R878" i="1" s="1"/>
  <c r="I82" i="1"/>
  <c r="R82" i="1" s="1"/>
  <c r="I900" i="1"/>
  <c r="R900" i="1" s="1"/>
  <c r="I545" i="1"/>
  <c r="I425" i="1"/>
  <c r="R425" i="1" s="1"/>
  <c r="I182" i="1"/>
  <c r="R182" i="1" s="1"/>
  <c r="I933" i="1"/>
  <c r="R933" i="1" s="1"/>
  <c r="I852" i="1"/>
  <c r="R852" i="1" s="1"/>
  <c r="I813" i="1"/>
  <c r="R813" i="1" s="1"/>
  <c r="I732" i="1"/>
  <c r="R732" i="1" s="1"/>
  <c r="I690" i="1"/>
  <c r="R690" i="1" s="1"/>
  <c r="I609" i="1"/>
  <c r="R609" i="1" s="1"/>
  <c r="I570" i="1"/>
  <c r="R570" i="1" s="1"/>
  <c r="I489" i="1"/>
  <c r="R489" i="1" s="1"/>
  <c r="I447" i="1"/>
  <c r="R447" i="1" s="1"/>
  <c r="I366" i="1"/>
  <c r="R366" i="1" s="1"/>
  <c r="I327" i="1"/>
  <c r="R327" i="1" s="1"/>
  <c r="I246" i="1"/>
  <c r="I204" i="1"/>
  <c r="R204" i="1" s="1"/>
  <c r="I123" i="1"/>
  <c r="R123" i="1" s="1"/>
  <c r="I84" i="1"/>
  <c r="R84" i="1" s="1"/>
  <c r="I1000" i="1"/>
  <c r="R1000" i="1" s="1"/>
  <c r="I913" i="1"/>
  <c r="R913" i="1" s="1"/>
  <c r="I950" i="1"/>
  <c r="R950" i="1" s="1"/>
  <c r="I911" i="1"/>
  <c r="R911" i="1" s="1"/>
  <c r="I641" i="1"/>
  <c r="R641" i="1" s="1"/>
  <c r="I518" i="1"/>
  <c r="R518" i="1" s="1"/>
  <c r="I275" i="1"/>
  <c r="R275" i="1" s="1"/>
  <c r="I155" i="1"/>
  <c r="R155" i="1" s="1"/>
  <c r="I703" i="1"/>
  <c r="R703" i="1" s="1"/>
  <c r="I68" i="1"/>
  <c r="R68" i="1" s="1"/>
  <c r="I631" i="1"/>
  <c r="R631" i="1" s="1"/>
  <c r="I298" i="1"/>
  <c r="R298" i="1" s="1"/>
  <c r="I83" i="1"/>
  <c r="R83" i="1" s="1"/>
  <c r="I810" i="1"/>
  <c r="R810" i="1" s="1"/>
  <c r="I469" i="1"/>
  <c r="R469" i="1" s="1"/>
  <c r="I918" i="1"/>
  <c r="R918" i="1" s="1"/>
  <c r="I730" i="1"/>
  <c r="R730" i="1" s="1"/>
  <c r="I487" i="1"/>
  <c r="R487" i="1" s="1"/>
  <c r="I999" i="1"/>
  <c r="R999" i="1" s="1"/>
  <c r="I558" i="1"/>
  <c r="R558" i="1" s="1"/>
  <c r="I972" i="1"/>
  <c r="R972" i="1" s="1"/>
  <c r="I612" i="1"/>
  <c r="R612" i="1" s="1"/>
  <c r="I629" i="1"/>
  <c r="I485" i="1"/>
  <c r="R485" i="1" s="1"/>
  <c r="I746" i="1"/>
  <c r="R746" i="1" s="1"/>
  <c r="I917" i="1"/>
  <c r="R917" i="1" s="1"/>
  <c r="I655" i="1"/>
  <c r="R655" i="1" s="1"/>
  <c r="I400" i="1"/>
  <c r="R400" i="1" s="1"/>
  <c r="I633" i="1"/>
  <c r="R633" i="1" s="1"/>
  <c r="I717" i="1"/>
  <c r="R717" i="1" s="1"/>
  <c r="I970" i="1"/>
  <c r="R970" i="1" s="1"/>
  <c r="I719" i="1"/>
  <c r="R719" i="1" s="1"/>
  <c r="I924" i="1"/>
  <c r="R924" i="1" s="1"/>
  <c r="I48" i="1"/>
  <c r="R48" i="1" s="1"/>
  <c r="I473" i="1"/>
  <c r="R473" i="1" s="1"/>
  <c r="I823" i="1"/>
  <c r="I507" i="1"/>
  <c r="R507" i="1" s="1"/>
  <c r="S507" i="1"/>
  <c r="I141" i="1"/>
  <c r="R141" i="1" s="1"/>
  <c r="I848" i="1"/>
  <c r="R848" i="1" s="1"/>
  <c r="I713" i="1"/>
  <c r="R713" i="1" s="1"/>
  <c r="I542" i="1"/>
  <c r="R542" i="1" s="1"/>
  <c r="I347" i="1"/>
  <c r="R347" i="1" s="1"/>
  <c r="I176" i="1"/>
  <c r="R176" i="1" s="1"/>
  <c r="I985" i="1"/>
  <c r="R985" i="1" s="1"/>
  <c r="I28" i="1"/>
  <c r="R28" i="1" s="1"/>
  <c r="I207" i="1"/>
  <c r="I126" i="1"/>
  <c r="R126" i="1" s="1"/>
  <c r="I45" i="1"/>
  <c r="R45" i="1" s="1"/>
  <c r="I919" i="1"/>
  <c r="R919" i="1" s="1"/>
  <c r="I953" i="1"/>
  <c r="R953" i="1" s="1"/>
  <c r="I872" i="1"/>
  <c r="R872" i="1" s="1"/>
  <c r="I791" i="1"/>
  <c r="R791" i="1" s="1"/>
  <c r="I521" i="1"/>
  <c r="R521" i="1" s="1"/>
  <c r="I847" i="1"/>
  <c r="R847" i="1" s="1"/>
  <c r="I922" i="1"/>
  <c r="R922" i="1" s="1"/>
  <c r="I775" i="1"/>
  <c r="R775" i="1" s="1"/>
  <c r="I826" i="1"/>
  <c r="R826" i="1" s="1"/>
  <c r="I745" i="1"/>
  <c r="R745" i="1" s="1"/>
  <c r="I700" i="1"/>
  <c r="R700" i="1" s="1"/>
  <c r="I661" i="1"/>
  <c r="R661" i="1" s="1"/>
  <c r="I619" i="1"/>
  <c r="R619" i="1" s="1"/>
  <c r="I580" i="1"/>
  <c r="R580" i="1" s="1"/>
  <c r="I538" i="1"/>
  <c r="R538" i="1" s="1"/>
  <c r="I499" i="1"/>
  <c r="R499" i="1" s="1"/>
  <c r="I457" i="1"/>
  <c r="R457" i="1" s="1"/>
  <c r="I418" i="1"/>
  <c r="R418" i="1" s="1"/>
  <c r="I376" i="1"/>
  <c r="R376" i="1" s="1"/>
  <c r="I337" i="1"/>
  <c r="R337" i="1" s="1"/>
  <c r="I295" i="1"/>
  <c r="R295" i="1" s="1"/>
  <c r="I130" i="1"/>
  <c r="R130" i="1" s="1"/>
  <c r="I1005" i="1"/>
  <c r="R1005" i="1" s="1"/>
  <c r="I768" i="1"/>
  <c r="R768" i="1" s="1"/>
  <c r="I402" i="1"/>
  <c r="R402" i="1" s="1"/>
  <c r="I39" i="1"/>
  <c r="R39" i="1" s="1"/>
  <c r="I653" i="1"/>
  <c r="R653" i="1" s="1"/>
  <c r="I290" i="1"/>
  <c r="R290" i="1" s="1"/>
  <c r="I283" i="1"/>
  <c r="R283" i="1" s="1"/>
  <c r="I85" i="1"/>
  <c r="R85" i="1" s="1"/>
  <c r="I960" i="1"/>
  <c r="R960" i="1" s="1"/>
  <c r="I974" i="1"/>
  <c r="R974" i="1" s="1"/>
  <c r="I175" i="1"/>
  <c r="R175" i="1" s="1"/>
  <c r="I52" i="1"/>
  <c r="R52" i="1" s="1"/>
  <c r="I903" i="1"/>
  <c r="R903" i="1" s="1"/>
  <c r="I537" i="1"/>
  <c r="R537" i="1" s="1"/>
  <c r="I174" i="1"/>
  <c r="R174" i="1" s="1"/>
  <c r="I460" i="1"/>
  <c r="R460" i="1" s="1"/>
  <c r="I668" i="1"/>
  <c r="R668" i="1" s="1"/>
  <c r="I302" i="1"/>
  <c r="R302" i="1" s="1"/>
  <c r="I894" i="1"/>
  <c r="R894" i="1" s="1"/>
  <c r="I771" i="1"/>
  <c r="R771" i="1" s="1"/>
  <c r="S771" i="1"/>
  <c r="I651" i="1"/>
  <c r="R651" i="1" s="1"/>
  <c r="I528" i="1"/>
  <c r="R528" i="1" s="1"/>
  <c r="S528" i="1"/>
  <c r="I408" i="1"/>
  <c r="R408" i="1" s="1"/>
  <c r="I285" i="1"/>
  <c r="R285" i="1" s="1"/>
  <c r="I165" i="1"/>
  <c r="R165" i="1" s="1"/>
  <c r="I42" i="1"/>
  <c r="R42" i="1" s="1"/>
  <c r="I992" i="1"/>
  <c r="R992" i="1" s="1"/>
  <c r="I869" i="1"/>
  <c r="R869" i="1" s="1"/>
  <c r="I398" i="1"/>
  <c r="R398" i="1" s="1"/>
  <c r="T398" i="1"/>
  <c r="I837" i="1"/>
  <c r="R837" i="1" s="1"/>
  <c r="I783" i="1"/>
  <c r="R783" i="1" s="1"/>
  <c r="T783" i="1"/>
  <c r="I163" i="1"/>
  <c r="R163" i="1" s="1"/>
  <c r="I712" i="1"/>
  <c r="R712" i="1" s="1"/>
  <c r="I585" i="1"/>
  <c r="R585" i="1" s="1"/>
  <c r="I244" i="1"/>
  <c r="R244" i="1" s="1"/>
  <c r="I226" i="1"/>
  <c r="R226" i="1" s="1"/>
  <c r="I728" i="1"/>
  <c r="R728" i="1" s="1"/>
  <c r="I332" i="1"/>
  <c r="I278" i="1"/>
  <c r="R278" i="1" s="1"/>
  <c r="I574" i="1"/>
  <c r="R574" i="1" s="1"/>
  <c r="I304" i="1"/>
  <c r="R304" i="1" s="1"/>
  <c r="I267" i="1"/>
  <c r="R267" i="1" s="1"/>
  <c r="I474" i="1"/>
  <c r="R474" i="1" s="1"/>
  <c r="I577" i="1"/>
  <c r="I233" i="1"/>
  <c r="R233" i="1" s="1"/>
  <c r="I546" i="1"/>
  <c r="R546" i="1" s="1"/>
  <c r="I812" i="1"/>
  <c r="R812" i="1" s="1"/>
  <c r="I281" i="1"/>
  <c r="R281" i="1" s="1"/>
  <c r="I343" i="1"/>
  <c r="R343" i="1" s="1"/>
  <c r="I665" i="1"/>
  <c r="R665" i="1" s="1"/>
  <c r="I584" i="1"/>
  <c r="R584" i="1" s="1"/>
  <c r="I422" i="1"/>
  <c r="R422" i="1" s="1"/>
  <c r="I341" i="1"/>
  <c r="I143" i="1"/>
  <c r="R143" i="1" s="1"/>
  <c r="I62" i="1"/>
  <c r="R62" i="1" s="1"/>
  <c r="I296" i="1"/>
  <c r="I870" i="1"/>
  <c r="R870" i="1" s="1"/>
  <c r="I615" i="1"/>
  <c r="R615" i="1" s="1"/>
  <c r="T615" i="1"/>
  <c r="I372" i="1"/>
  <c r="R372" i="1" s="1"/>
  <c r="I129" i="1"/>
  <c r="R129" i="1" s="1"/>
  <c r="I839" i="1"/>
  <c r="R839" i="1" s="1"/>
  <c r="I758" i="1"/>
  <c r="R758" i="1" s="1"/>
  <c r="I515" i="1"/>
  <c r="R515" i="1" s="1"/>
  <c r="I392" i="1"/>
  <c r="R392" i="1" s="1"/>
  <c r="I149" i="1"/>
  <c r="R149" i="1" s="1"/>
  <c r="I92" i="1"/>
  <c r="R92" i="1" s="1"/>
  <c r="I523" i="1"/>
  <c r="R523" i="1" s="1"/>
  <c r="S523" i="1"/>
  <c r="I503" i="1"/>
  <c r="R503" i="1" s="1"/>
  <c r="I492" i="1"/>
  <c r="R492" i="1" s="1"/>
  <c r="I272" i="1"/>
  <c r="R272" i="1" s="1"/>
  <c r="I262" i="1"/>
  <c r="R262" i="1" s="1"/>
  <c r="I657" i="1"/>
  <c r="R657" i="1" s="1"/>
  <c r="I222" i="1"/>
  <c r="R222" i="1" s="1"/>
  <c r="I752" i="1"/>
  <c r="R752" i="1" s="1"/>
  <c r="I461" i="1"/>
  <c r="R461" i="1" s="1"/>
  <c r="I338" i="1"/>
  <c r="R338" i="1" s="1"/>
  <c r="I998" i="1"/>
  <c r="R998" i="1" s="1"/>
  <c r="I697" i="1"/>
  <c r="R697" i="1" s="1"/>
  <c r="I466" i="1"/>
  <c r="R466" i="1" s="1"/>
  <c r="I439" i="1"/>
  <c r="R439" i="1" s="1"/>
  <c r="I319" i="1"/>
  <c r="R319" i="1" s="1"/>
  <c r="I292" i="1"/>
  <c r="R292" i="1" s="1"/>
  <c r="I678" i="1"/>
  <c r="R678" i="1" s="1"/>
  <c r="I597" i="1"/>
  <c r="R597" i="1" s="1"/>
  <c r="I111" i="1"/>
  <c r="R111" i="1" s="1"/>
  <c r="I467" i="1"/>
  <c r="R467" i="1" s="1"/>
  <c r="I314" i="1"/>
  <c r="R314" i="1" s="1"/>
  <c r="I268" i="1"/>
  <c r="R268" i="1" s="1"/>
  <c r="T268" i="1"/>
  <c r="I879" i="1"/>
  <c r="R879" i="1" s="1"/>
  <c r="I759" i="1"/>
  <c r="R759" i="1" s="1"/>
  <c r="I516" i="1"/>
  <c r="R516" i="1" s="1"/>
  <c r="I435" i="1"/>
  <c r="R435" i="1" s="1"/>
  <c r="I273" i="1"/>
  <c r="R273" i="1" s="1"/>
  <c r="I710" i="1"/>
  <c r="R710" i="1" s="1"/>
  <c r="I638" i="1"/>
  <c r="R638" i="1" s="1"/>
  <c r="I476" i="1"/>
  <c r="R476" i="1" s="1"/>
  <c r="I269" i="1"/>
  <c r="R269" i="1" s="1"/>
  <c r="I260" i="1"/>
  <c r="R260" i="1" s="1"/>
  <c r="I589" i="1"/>
  <c r="R589" i="1" s="1"/>
  <c r="I1006" i="1"/>
  <c r="R1006" i="1" s="1"/>
  <c r="I792" i="1"/>
  <c r="R792" i="1" s="1"/>
  <c r="I465" i="1"/>
  <c r="R465" i="1" s="1"/>
  <c r="I833" i="1"/>
  <c r="R833" i="1" s="1"/>
  <c r="I509" i="1"/>
  <c r="R509" i="1" s="1"/>
  <c r="I218" i="1"/>
  <c r="R218" i="1" s="1"/>
  <c r="I59" i="1"/>
  <c r="R59" i="1" s="1"/>
  <c r="I136" i="1"/>
  <c r="R136" i="1" s="1"/>
  <c r="I711" i="1"/>
  <c r="R711" i="1" s="1"/>
  <c r="I198" i="1"/>
  <c r="R198" i="1" s="1"/>
  <c r="I144" i="1"/>
  <c r="R144" i="1" s="1"/>
  <c r="I36" i="1"/>
  <c r="R36" i="1" s="1"/>
  <c r="I958" i="1"/>
  <c r="R958" i="1" s="1"/>
  <c r="I944" i="1"/>
  <c r="R944" i="1" s="1"/>
  <c r="I890" i="1"/>
  <c r="R890" i="1" s="1"/>
  <c r="I782" i="1"/>
  <c r="R782" i="1" s="1"/>
  <c r="I656" i="1"/>
  <c r="R656" i="1" s="1"/>
  <c r="I724" i="1"/>
  <c r="R724" i="1" s="1"/>
  <c r="I643" i="1"/>
  <c r="R643" i="1" s="1"/>
  <c r="I616" i="1"/>
  <c r="R616" i="1" s="1"/>
  <c r="I562" i="1"/>
  <c r="R562" i="1" s="1"/>
  <c r="I535" i="1"/>
  <c r="R535" i="1" s="1"/>
  <c r="I493" i="1"/>
  <c r="R493" i="1" s="1"/>
  <c r="I412" i="1"/>
  <c r="R412" i="1" s="1"/>
  <c r="I346" i="1"/>
  <c r="R346" i="1" s="1"/>
  <c r="I192" i="1"/>
  <c r="R192" i="1" s="1"/>
  <c r="I857" i="1"/>
  <c r="R857" i="1" s="1"/>
  <c r="I377" i="1"/>
  <c r="R377" i="1" s="1"/>
  <c r="I635" i="1"/>
  <c r="R635" i="1" s="1"/>
  <c r="I952" i="1"/>
  <c r="R952" i="1" s="1"/>
  <c r="I632" i="1"/>
  <c r="R632" i="1" s="1"/>
  <c r="I949" i="1"/>
  <c r="R949" i="1" s="1"/>
  <c r="I405" i="1"/>
  <c r="R405" i="1" s="1"/>
  <c r="I90" i="1"/>
  <c r="R90" i="1" s="1"/>
  <c r="I836" i="1"/>
  <c r="R836" i="1" s="1"/>
  <c r="I754" i="1"/>
  <c r="R754" i="1" s="1"/>
  <c r="I670" i="1"/>
  <c r="R670" i="1" s="1"/>
  <c r="I520" i="1"/>
  <c r="R520" i="1" s="1"/>
  <c r="I373" i="1"/>
  <c r="R373" i="1" s="1"/>
  <c r="I798" i="1"/>
  <c r="R798" i="1" s="1"/>
  <c r="I354" i="1"/>
  <c r="R354" i="1" s="1"/>
  <c r="I30" i="1"/>
  <c r="R30" i="1" s="1"/>
  <c r="I938" i="1"/>
  <c r="R938" i="1" s="1"/>
  <c r="I385" i="1"/>
  <c r="R385" i="1" s="1"/>
  <c r="I889" i="1"/>
  <c r="R889" i="1" s="1"/>
  <c r="T545" i="1" l="1"/>
  <c r="R545" i="1"/>
  <c r="T856" i="1"/>
  <c r="R856" i="1"/>
  <c r="T512" i="1"/>
  <c r="R512" i="1"/>
  <c r="T1007" i="1"/>
  <c r="R1007" i="1"/>
  <c r="S307" i="1"/>
  <c r="R307" i="1"/>
  <c r="T103" i="1"/>
  <c r="R103" i="1"/>
  <c r="S642" i="1"/>
  <c r="R642" i="1"/>
  <c r="T280" i="1"/>
  <c r="R280" i="1"/>
  <c r="S936" i="1"/>
  <c r="R936" i="1"/>
  <c r="T305" i="1"/>
  <c r="R305" i="1"/>
  <c r="T234" i="1"/>
  <c r="R234" i="1"/>
  <c r="S296" i="1"/>
  <c r="R296" i="1"/>
  <c r="T341" i="1"/>
  <c r="R341" i="1"/>
  <c r="S577" i="1"/>
  <c r="R577" i="1"/>
  <c r="T332" i="1"/>
  <c r="R332" i="1"/>
  <c r="T207" i="1"/>
  <c r="R207" i="1"/>
  <c r="T629" i="1"/>
  <c r="R629" i="1"/>
  <c r="T817" i="1"/>
  <c r="R817" i="1"/>
  <c r="S808" i="1"/>
  <c r="R808" i="1"/>
  <c r="T674" i="1"/>
  <c r="R674" i="1"/>
  <c r="S845" i="1"/>
  <c r="R845" i="1"/>
  <c r="T980" i="1"/>
  <c r="R980" i="1"/>
  <c r="S18" i="1"/>
  <c r="R18" i="1"/>
  <c r="T153" i="1"/>
  <c r="R153" i="1"/>
  <c r="S729" i="1"/>
  <c r="R729" i="1"/>
  <c r="T32" i="1"/>
  <c r="R32" i="1"/>
  <c r="T299" i="1"/>
  <c r="R299" i="1"/>
  <c r="T590" i="1"/>
  <c r="R590" i="1"/>
  <c r="S806" i="1"/>
  <c r="R806" i="1"/>
  <c r="S264" i="1"/>
  <c r="R264" i="1"/>
  <c r="S603" i="1"/>
  <c r="R603" i="1"/>
  <c r="S411" i="1"/>
  <c r="R411" i="1"/>
  <c r="S231" i="1"/>
  <c r="R231" i="1"/>
  <c r="T481" i="1"/>
  <c r="R481" i="1"/>
  <c r="S431" i="1"/>
  <c r="R431" i="1"/>
  <c r="S413" i="1"/>
  <c r="R413" i="1"/>
  <c r="S659" i="1"/>
  <c r="R659" i="1"/>
  <c r="T723" i="1"/>
  <c r="R723" i="1"/>
  <c r="S374" i="1"/>
  <c r="R374" i="1"/>
  <c r="T954" i="1"/>
  <c r="R954" i="1"/>
  <c r="S865" i="1"/>
  <c r="R865" i="1"/>
  <c r="T904" i="1"/>
  <c r="R904" i="1"/>
  <c r="S899" i="1"/>
  <c r="R899" i="1"/>
  <c r="S72" i="1"/>
  <c r="R72" i="1"/>
  <c r="S799" i="1"/>
  <c r="R799" i="1"/>
  <c r="T617" i="1"/>
  <c r="R617" i="1"/>
  <c r="T235" i="1"/>
  <c r="R235" i="1"/>
  <c r="T823" i="1"/>
  <c r="R823" i="1"/>
  <c r="T246" i="1"/>
  <c r="R246" i="1"/>
  <c r="S937" i="1"/>
  <c r="R937" i="1"/>
  <c r="S997" i="1"/>
  <c r="R997" i="1"/>
  <c r="S979" i="1"/>
  <c r="R979" i="1"/>
  <c r="S818" i="1"/>
  <c r="R818" i="1"/>
  <c r="T926" i="1"/>
  <c r="R926" i="1"/>
  <c r="S976" i="1"/>
  <c r="R976" i="1"/>
  <c r="T99" i="1"/>
  <c r="R99" i="1"/>
  <c r="T350" i="1"/>
  <c r="R350" i="1"/>
  <c r="S38" i="1"/>
  <c r="R38" i="1"/>
  <c r="S358" i="1"/>
  <c r="R358" i="1"/>
  <c r="S831" i="1"/>
  <c r="R831" i="1"/>
  <c r="S407" i="1"/>
  <c r="R407" i="1"/>
  <c r="S815" i="1"/>
  <c r="R815" i="1"/>
  <c r="T941" i="1"/>
  <c r="R941" i="1"/>
  <c r="S983" i="1"/>
  <c r="R983" i="1"/>
  <c r="S333" i="1"/>
  <c r="R333" i="1"/>
  <c r="S113" i="1"/>
  <c r="R113" i="1"/>
  <c r="T685" i="1"/>
  <c r="R685" i="1"/>
  <c r="T378" i="1"/>
  <c r="R378" i="1"/>
  <c r="S450" i="1"/>
  <c r="S516" i="1"/>
  <c r="S879" i="1"/>
  <c r="T466" i="1"/>
  <c r="S304" i="1"/>
  <c r="S168" i="1"/>
  <c r="S601" i="1"/>
  <c r="S971" i="1"/>
  <c r="T132" i="1"/>
  <c r="S173" i="1"/>
  <c r="S94" i="1"/>
  <c r="S268" i="1"/>
  <c r="T292" i="1"/>
  <c r="S439" i="1"/>
  <c r="S728" i="1"/>
  <c r="S163" i="1"/>
  <c r="T894" i="1"/>
  <c r="S364" i="1"/>
  <c r="T147" i="1"/>
  <c r="T171" i="1"/>
  <c r="S287" i="1"/>
  <c r="S383" i="1"/>
  <c r="S103" i="1"/>
  <c r="T502" i="1"/>
  <c r="S854" i="1"/>
  <c r="T81" i="1"/>
  <c r="T850" i="1"/>
  <c r="T983" i="1"/>
  <c r="S873" i="1"/>
  <c r="T261" i="1"/>
  <c r="T284" i="1"/>
  <c r="S284" i="1"/>
  <c r="T166" i="1"/>
  <c r="T410" i="1"/>
  <c r="S939" i="1"/>
  <c r="T912" i="1"/>
  <c r="S684" i="1"/>
  <c r="S260" i="1"/>
  <c r="T752" i="1"/>
  <c r="S657" i="1"/>
  <c r="S812" i="1"/>
  <c r="S574" i="1"/>
  <c r="S869" i="1"/>
  <c r="T408" i="1"/>
  <c r="S922" i="1"/>
  <c r="S400" i="1"/>
  <c r="S851" i="1"/>
  <c r="S525" i="1"/>
  <c r="T565" i="1"/>
  <c r="S727" i="1"/>
  <c r="S69" i="1"/>
  <c r="T547" i="1"/>
  <c r="S892" i="1"/>
  <c r="S849" i="1"/>
  <c r="T637" i="1"/>
  <c r="S748" i="1"/>
  <c r="T943" i="1"/>
  <c r="T54" i="1"/>
  <c r="S621" i="1"/>
  <c r="T114" i="1"/>
  <c r="T769" i="1"/>
  <c r="S478" i="1"/>
  <c r="T924" i="1"/>
  <c r="S924" i="1"/>
  <c r="T872" i="1"/>
  <c r="S872" i="1"/>
  <c r="T347" i="1"/>
  <c r="S347" i="1"/>
  <c r="T435" i="1"/>
  <c r="S678" i="1"/>
  <c r="T92" i="1"/>
  <c r="S392" i="1"/>
  <c r="S62" i="1"/>
  <c r="T546" i="1"/>
  <c r="T869" i="1"/>
  <c r="T847" i="1"/>
  <c r="T791" i="1"/>
  <c r="T28" i="1"/>
  <c r="T176" i="1"/>
  <c r="S48" i="1"/>
  <c r="T655" i="1"/>
  <c r="S746" i="1"/>
  <c r="T703" i="1"/>
  <c r="S609" i="1"/>
  <c r="S986" i="1"/>
  <c r="T294" i="1"/>
  <c r="T966" i="1"/>
  <c r="T391" i="1"/>
  <c r="T612" i="1"/>
  <c r="S366" i="1"/>
  <c r="T732" i="1"/>
  <c r="S82" i="1"/>
  <c r="S1002" i="1"/>
  <c r="S852" i="1"/>
  <c r="S780" i="1"/>
  <c r="S169" i="1"/>
  <c r="T553" i="1"/>
  <c r="S158" i="1"/>
  <c r="T977" i="1"/>
  <c r="T901" i="1"/>
  <c r="S797" i="1"/>
  <c r="T197" i="1"/>
  <c r="S179" i="1"/>
  <c r="S587" i="1"/>
  <c r="S987" i="1"/>
  <c r="S301" i="1"/>
  <c r="T257" i="1"/>
  <c r="S360" i="1"/>
  <c r="T139" i="1"/>
  <c r="S156" i="1"/>
  <c r="S788" i="1"/>
  <c r="S931" i="1"/>
  <c r="T129" i="1"/>
  <c r="S129" i="1"/>
  <c r="S489" i="1"/>
  <c r="S900" i="1"/>
  <c r="T900" i="1"/>
  <c r="S810" i="1"/>
  <c r="T810" i="1"/>
  <c r="S950" i="1"/>
  <c r="T447" i="1"/>
  <c r="S51" i="1"/>
  <c r="T214" i="1"/>
  <c r="S167" i="1"/>
  <c r="T888" i="1"/>
  <c r="T484" i="1"/>
  <c r="T393" i="1"/>
  <c r="S393" i="1"/>
  <c r="S161" i="1"/>
  <c r="T161" i="1"/>
  <c r="T487" i="1"/>
  <c r="S123" i="1"/>
  <c r="T13" i="1"/>
  <c r="T124" i="1"/>
  <c r="T282" i="1"/>
  <c r="T310" i="1"/>
  <c r="T753" i="1"/>
  <c r="S753" i="1"/>
  <c r="T638" i="1"/>
  <c r="T516" i="1"/>
  <c r="T467" i="1"/>
  <c r="T998" i="1"/>
  <c r="S839" i="1"/>
  <c r="T665" i="1"/>
  <c r="S244" i="1"/>
  <c r="S783" i="1"/>
  <c r="S42" i="1"/>
  <c r="T528" i="1"/>
  <c r="T668" i="1"/>
  <c r="T919" i="1"/>
  <c r="S28" i="1"/>
  <c r="S713" i="1"/>
  <c r="S823" i="1"/>
  <c r="S970" i="1"/>
  <c r="S999" i="1"/>
  <c r="T730" i="1"/>
  <c r="T469" i="1"/>
  <c r="T631" i="1"/>
  <c r="T1001" i="1"/>
  <c r="S660" i="1"/>
  <c r="T876" i="1"/>
  <c r="S866" i="1"/>
  <c r="T88" i="1"/>
  <c r="S545" i="1"/>
  <c r="S391" i="1"/>
  <c r="S504" i="1"/>
  <c r="S909" i="1"/>
  <c r="T201" i="1"/>
  <c r="S726" i="1"/>
  <c r="S964" i="1"/>
  <c r="T964" i="1"/>
  <c r="T987" i="1"/>
  <c r="T961" i="1"/>
  <c r="T648" i="1"/>
  <c r="T380" i="1"/>
  <c r="S74" i="1"/>
  <c r="T182" i="1"/>
  <c r="T417" i="1"/>
  <c r="T969" i="1"/>
  <c r="S133" i="1"/>
  <c r="T24" i="1"/>
  <c r="S43" i="1"/>
  <c r="S882" i="1"/>
  <c r="T533" i="1"/>
  <c r="T159" i="1"/>
  <c r="S645" i="1"/>
  <c r="T49" i="1"/>
  <c r="S265" i="1"/>
  <c r="S430" i="1"/>
  <c r="S607" i="1"/>
  <c r="S675" i="1"/>
  <c r="T401" i="1"/>
  <c r="T534" i="1"/>
  <c r="T557" i="1"/>
  <c r="S312" i="1"/>
  <c r="S510" i="1"/>
  <c r="T358" i="1"/>
  <c r="S756" i="1"/>
  <c r="T443" i="1"/>
  <c r="T404" i="1"/>
  <c r="T125" i="1"/>
  <c r="S199" i="1"/>
  <c r="S93" i="1"/>
  <c r="T325" i="1"/>
  <c r="S433" i="1"/>
  <c r="T595" i="1"/>
  <c r="S132" i="1"/>
  <c r="T79" i="1"/>
  <c r="T135" i="1"/>
  <c r="S429" i="1"/>
  <c r="S572" i="1"/>
  <c r="T687" i="1"/>
  <c r="S223" i="1"/>
  <c r="T799" i="1"/>
  <c r="T189" i="1"/>
  <c r="T613" i="1"/>
  <c r="T573" i="1"/>
  <c r="S573" i="1"/>
  <c r="S673" i="1"/>
  <c r="S757" i="1"/>
  <c r="S559" i="1"/>
  <c r="S230" i="1"/>
  <c r="S716" i="1"/>
  <c r="T168" i="1"/>
  <c r="T897" i="1"/>
  <c r="T431" i="1"/>
  <c r="S566" i="1"/>
  <c r="T69" i="1"/>
  <c r="T636" i="1"/>
  <c r="S147" i="1"/>
  <c r="T211" i="1"/>
  <c r="T601" i="1"/>
  <c r="S901" i="1"/>
  <c r="T146" i="1"/>
  <c r="S929" i="1"/>
  <c r="S80" i="1"/>
  <c r="T89" i="1"/>
  <c r="T287" i="1"/>
  <c r="T450" i="1"/>
  <c r="S10" i="1"/>
  <c r="S29" i="1"/>
  <c r="S263" i="1"/>
  <c r="S303" i="1"/>
  <c r="T148" i="1"/>
  <c r="S148" i="1"/>
  <c r="S544" i="1"/>
  <c r="T544" i="1"/>
  <c r="S943" i="1"/>
  <c r="T881" i="1"/>
  <c r="T887" i="1"/>
  <c r="S891" i="1"/>
  <c r="T830" i="1"/>
  <c r="S830" i="1"/>
  <c r="S335" i="1"/>
  <c r="T279" i="1"/>
  <c r="S279" i="1"/>
  <c r="S602" i="1"/>
  <c r="S764" i="1"/>
  <c r="T348" i="1"/>
  <c r="S112" i="1"/>
  <c r="S34" i="1"/>
  <c r="T238" i="1"/>
  <c r="S382" i="1"/>
  <c r="S625" i="1"/>
  <c r="T793" i="1"/>
  <c r="S925" i="1"/>
  <c r="T539" i="1"/>
  <c r="S883" i="1"/>
  <c r="S46" i="1"/>
  <c r="T173" i="1"/>
  <c r="T259" i="1"/>
  <c r="T608" i="1"/>
  <c r="T203" i="1"/>
  <c r="S203" i="1"/>
  <c r="S446" i="1"/>
  <c r="S386" i="1"/>
  <c r="S19" i="1"/>
  <c r="S698" i="1"/>
  <c r="T698" i="1"/>
  <c r="T14" i="1"/>
  <c r="S763" i="1"/>
  <c r="S677" i="1"/>
  <c r="S824" i="1"/>
  <c r="T708" i="1"/>
  <c r="S453" i="1"/>
  <c r="S617" i="1"/>
  <c r="T522" i="1"/>
  <c r="S540" i="1"/>
  <c r="S370" i="1"/>
  <c r="T480" i="1"/>
  <c r="T276" i="1"/>
  <c r="T788" i="1"/>
  <c r="S723" i="1"/>
  <c r="T357" i="1"/>
  <c r="S667" i="1"/>
  <c r="S702" i="1"/>
  <c r="T342" i="1"/>
  <c r="T374" i="1"/>
  <c r="S513" i="1"/>
  <c r="T831" i="1"/>
  <c r="T432" i="1"/>
  <c r="T478" i="1"/>
  <c r="T216" i="1"/>
  <c r="T407" i="1"/>
  <c r="T527" i="1"/>
  <c r="S270" i="1"/>
  <c r="T333" i="1"/>
  <c r="S237" i="1"/>
  <c r="T113" i="1"/>
  <c r="S685" i="1"/>
  <c r="T440" i="1"/>
  <c r="S737" i="1"/>
  <c r="S130" i="1"/>
  <c r="T130" i="1"/>
  <c r="T468" i="1"/>
  <c r="S468" i="1"/>
  <c r="T395" i="1"/>
  <c r="S395" i="1"/>
  <c r="S52" i="1"/>
  <c r="T52" i="1"/>
  <c r="S290" i="1"/>
  <c r="T290" i="1"/>
  <c r="S376" i="1"/>
  <c r="T376" i="1"/>
  <c r="S619" i="1"/>
  <c r="T619" i="1"/>
  <c r="S247" i="1"/>
  <c r="T247" i="1"/>
  <c r="S476" i="1"/>
  <c r="T476" i="1"/>
  <c r="T461" i="1"/>
  <c r="S461" i="1"/>
  <c r="S584" i="1"/>
  <c r="T584" i="1"/>
  <c r="T903" i="1"/>
  <c r="S903" i="1"/>
  <c r="T974" i="1"/>
  <c r="S974" i="1"/>
  <c r="S283" i="1"/>
  <c r="T283" i="1"/>
  <c r="T39" i="1"/>
  <c r="S39" i="1"/>
  <c r="T1005" i="1"/>
  <c r="S1005" i="1"/>
  <c r="T337" i="1"/>
  <c r="S337" i="1"/>
  <c r="T457" i="1"/>
  <c r="S457" i="1"/>
  <c r="T580" i="1"/>
  <c r="S580" i="1"/>
  <c r="S700" i="1"/>
  <c r="T700" i="1"/>
  <c r="S275" i="1"/>
  <c r="T275" i="1"/>
  <c r="T518" i="1"/>
  <c r="S518" i="1"/>
  <c r="T641" i="1"/>
  <c r="S641" i="1"/>
  <c r="S204" i="1"/>
  <c r="T204" i="1"/>
  <c r="S813" i="1"/>
  <c r="T813" i="1"/>
  <c r="T852" i="1"/>
  <c r="S878" i="1"/>
  <c r="T878" i="1"/>
  <c r="T472" i="1"/>
  <c r="S472" i="1"/>
  <c r="T646" i="1"/>
  <c r="S646" i="1"/>
  <c r="T451" i="1"/>
  <c r="S451" i="1"/>
  <c r="S589" i="1"/>
  <c r="T589" i="1"/>
  <c r="T174" i="1"/>
  <c r="S174" i="1"/>
  <c r="S960" i="1"/>
  <c r="T960" i="1"/>
  <c r="T402" i="1"/>
  <c r="S402" i="1"/>
  <c r="T499" i="1"/>
  <c r="S499" i="1"/>
  <c r="T745" i="1"/>
  <c r="S745" i="1"/>
  <c r="S83" i="1"/>
  <c r="T83" i="1"/>
  <c r="S784" i="1"/>
  <c r="T784" i="1"/>
  <c r="T441" i="1"/>
  <c r="S441" i="1"/>
  <c r="T470" i="1"/>
  <c r="S470" i="1"/>
  <c r="S273" i="1"/>
  <c r="T273" i="1"/>
  <c r="T597" i="1"/>
  <c r="S597" i="1"/>
  <c r="T338" i="1"/>
  <c r="S338" i="1"/>
  <c r="T537" i="1"/>
  <c r="S537" i="1"/>
  <c r="T175" i="1"/>
  <c r="S175" i="1"/>
  <c r="T85" i="1"/>
  <c r="S85" i="1"/>
  <c r="S653" i="1"/>
  <c r="T653" i="1"/>
  <c r="T768" i="1"/>
  <c r="S768" i="1"/>
  <c r="S295" i="1"/>
  <c r="T295" i="1"/>
  <c r="T418" i="1"/>
  <c r="S418" i="1"/>
  <c r="S538" i="1"/>
  <c r="T538" i="1"/>
  <c r="T661" i="1"/>
  <c r="S661" i="1"/>
  <c r="S775" i="1"/>
  <c r="T775" i="1"/>
  <c r="T126" i="1"/>
  <c r="S126" i="1"/>
  <c r="T141" i="1"/>
  <c r="S141" i="1"/>
  <c r="S633" i="1"/>
  <c r="T633" i="1"/>
  <c r="S972" i="1"/>
  <c r="T972" i="1"/>
  <c r="S68" i="1"/>
  <c r="T68" i="1"/>
  <c r="T123" i="1"/>
  <c r="T154" i="1"/>
  <c r="S154" i="1"/>
  <c r="S662" i="1"/>
  <c r="T662" i="1"/>
  <c r="T101" i="1"/>
  <c r="S101" i="1"/>
  <c r="S736" i="1"/>
  <c r="T736" i="1"/>
  <c r="S134" i="1"/>
  <c r="T134" i="1"/>
  <c r="T929" i="1"/>
  <c r="S443" i="1"/>
  <c r="T937" i="1"/>
  <c r="S817" i="1"/>
  <c r="T997" i="1"/>
  <c r="T808" i="1"/>
  <c r="T979" i="1"/>
  <c r="S674" i="1"/>
  <c r="T818" i="1"/>
  <c r="T845" i="1"/>
  <c r="S926" i="1"/>
  <c r="S980" i="1"/>
  <c r="T976" i="1"/>
  <c r="T18" i="1"/>
  <c r="S99" i="1"/>
  <c r="S153" i="1"/>
  <c r="S299" i="1"/>
  <c r="T264" i="1"/>
  <c r="T231" i="1"/>
  <c r="T323" i="1"/>
  <c r="S323" i="1"/>
  <c r="T383" i="1"/>
  <c r="T568" i="1"/>
  <c r="S568" i="1"/>
  <c r="S676" i="1"/>
  <c r="T676" i="1"/>
  <c r="S415" i="1"/>
  <c r="T415" i="1"/>
  <c r="S217" i="1"/>
  <c r="T217" i="1"/>
  <c r="T336" i="1"/>
  <c r="S336" i="1"/>
  <c r="S40" i="1"/>
  <c r="T40" i="1"/>
  <c r="S139" i="1"/>
  <c r="S14" i="1"/>
  <c r="S637" i="1"/>
  <c r="S128" i="1"/>
  <c r="T128" i="1"/>
  <c r="S928" i="1"/>
  <c r="T928" i="1"/>
  <c r="S629" i="1"/>
  <c r="S447" i="1"/>
  <c r="T51" i="1"/>
  <c r="S294" i="1"/>
  <c r="S214" i="1"/>
  <c r="T1002" i="1"/>
  <c r="T882" i="1"/>
  <c r="T167" i="1"/>
  <c r="T986" i="1"/>
  <c r="S159" i="1"/>
  <c r="T525" i="1"/>
  <c r="S888" i="1"/>
  <c r="T427" i="1"/>
  <c r="S427" i="1"/>
  <c r="S682" i="1"/>
  <c r="T682" i="1"/>
  <c r="S359" i="1"/>
  <c r="T359" i="1"/>
  <c r="T971" i="1"/>
  <c r="T865" i="1"/>
  <c r="S856" i="1"/>
  <c r="S904" i="1"/>
  <c r="S512" i="1"/>
  <c r="T899" i="1"/>
  <c r="S1007" i="1"/>
  <c r="T72" i="1"/>
  <c r="T729" i="1"/>
  <c r="S590" i="1"/>
  <c r="T603" i="1"/>
  <c r="S481" i="1"/>
  <c r="T107" i="1"/>
  <c r="S107" i="1"/>
  <c r="S221" i="1"/>
  <c r="T221" i="1"/>
  <c r="T707" i="1"/>
  <c r="S707" i="1"/>
  <c r="S959" i="1"/>
  <c r="T959" i="1"/>
  <c r="S639" i="1"/>
  <c r="T639" i="1"/>
  <c r="S325" i="1"/>
  <c r="T909" i="1"/>
  <c r="S77" i="1"/>
  <c r="T77" i="1"/>
  <c r="T893" i="1"/>
  <c r="S893" i="1"/>
  <c r="T260" i="1"/>
  <c r="T879" i="1"/>
  <c r="S467" i="1"/>
  <c r="T657" i="1"/>
  <c r="T523" i="1"/>
  <c r="S615" i="1"/>
  <c r="T296" i="1"/>
  <c r="S341" i="1"/>
  <c r="S665" i="1"/>
  <c r="T577" i="1"/>
  <c r="T304" i="1"/>
  <c r="S332" i="1"/>
  <c r="T244" i="1"/>
  <c r="S398" i="1"/>
  <c r="T771" i="1"/>
  <c r="S791" i="1"/>
  <c r="S207" i="1"/>
  <c r="T507" i="1"/>
  <c r="T999" i="1"/>
  <c r="S469" i="1"/>
  <c r="S246" i="1"/>
  <c r="S1001" i="1"/>
  <c r="S484" i="1"/>
  <c r="T673" i="1"/>
  <c r="T727" i="1"/>
  <c r="T675" i="1"/>
  <c r="T559" i="1"/>
  <c r="T716" i="1"/>
  <c r="S995" i="1"/>
  <c r="S897" i="1"/>
  <c r="S350" i="1"/>
  <c r="T566" i="1"/>
  <c r="S977" i="1"/>
  <c r="S636" i="1"/>
  <c r="T38" i="1"/>
  <c r="T510" i="1"/>
  <c r="S211" i="1"/>
  <c r="S32" i="1"/>
  <c r="T806" i="1"/>
  <c r="T411" i="1"/>
  <c r="T80" i="1"/>
  <c r="T413" i="1"/>
  <c r="T307" i="1"/>
  <c r="T12" i="1"/>
  <c r="S12" i="1"/>
  <c r="T989" i="1"/>
  <c r="S989" i="1"/>
  <c r="S500" i="1"/>
  <c r="T500" i="1"/>
  <c r="T429" i="1"/>
  <c r="T394" i="1"/>
  <c r="S394" i="1"/>
  <c r="S880" i="1"/>
  <c r="T880" i="1"/>
  <c r="S915" i="1"/>
  <c r="T915" i="1"/>
  <c r="T112" i="1"/>
  <c r="S120" i="1"/>
  <c r="T120" i="1"/>
  <c r="T34" i="1"/>
  <c r="S502" i="1"/>
  <c r="T625" i="1"/>
  <c r="S961" i="1"/>
  <c r="S135" i="1"/>
  <c r="T303" i="1"/>
  <c r="T925" i="1"/>
  <c r="S773" i="1"/>
  <c r="T773" i="1"/>
  <c r="T883" i="1"/>
  <c r="S54" i="1"/>
  <c r="S81" i="1"/>
  <c r="T50" i="1"/>
  <c r="S50" i="1"/>
  <c r="S623" i="1"/>
  <c r="T623" i="1"/>
  <c r="T630" i="1"/>
  <c r="S630" i="1"/>
  <c r="T426" i="1"/>
  <c r="S426" i="1"/>
  <c r="T434" i="1"/>
  <c r="S434" i="1"/>
  <c r="T841" i="1"/>
  <c r="S841" i="1"/>
  <c r="T382" i="1"/>
  <c r="T748" i="1"/>
  <c r="S539" i="1"/>
  <c r="T962" i="1"/>
  <c r="S962" i="1"/>
  <c r="S27" i="1"/>
  <c r="T27" i="1"/>
  <c r="S162" i="1"/>
  <c r="T162" i="1"/>
  <c r="T819" i="1"/>
  <c r="S819" i="1"/>
  <c r="T551" i="1"/>
  <c r="S551" i="1"/>
  <c r="T779" i="1"/>
  <c r="S779" i="1"/>
  <c r="T554" i="1"/>
  <c r="S554" i="1"/>
  <c r="S183" i="1"/>
  <c r="T183" i="1"/>
  <c r="T567" i="1"/>
  <c r="S567" i="1"/>
  <c r="S361" i="1"/>
  <c r="T361" i="1"/>
  <c r="T74" i="1"/>
  <c r="T311" i="1"/>
  <c r="S311" i="1"/>
  <c r="T605" i="1"/>
  <c r="S605" i="1"/>
  <c r="T824" i="1"/>
  <c r="T109" i="1"/>
  <c r="S109" i="1"/>
  <c r="T871" i="1"/>
  <c r="S871" i="1"/>
  <c r="S793" i="1"/>
  <c r="S494" i="1"/>
  <c r="T494" i="1"/>
  <c r="T914" i="1"/>
  <c r="S914" i="1"/>
  <c r="S842" i="1"/>
  <c r="T842" i="1"/>
  <c r="S424" i="1"/>
  <c r="T424" i="1"/>
  <c r="S850" i="1"/>
  <c r="S522" i="1"/>
  <c r="T659" i="1"/>
  <c r="S33" i="1"/>
  <c r="T33" i="1"/>
  <c r="S860" i="1"/>
  <c r="T860" i="1"/>
  <c r="T519" i="1"/>
  <c r="S519" i="1"/>
  <c r="S164" i="1"/>
  <c r="T164" i="1"/>
  <c r="T689" i="1"/>
  <c r="S689" i="1"/>
  <c r="T446" i="1"/>
  <c r="T540" i="1"/>
  <c r="S293" i="1"/>
  <c r="T293" i="1"/>
  <c r="S252" i="1"/>
  <c r="T252" i="1"/>
  <c r="S608" i="1"/>
  <c r="S912" i="1"/>
  <c r="S762" i="1"/>
  <c r="T762" i="1"/>
  <c r="T642" i="1"/>
  <c r="T386" i="1"/>
  <c r="T458" i="1"/>
  <c r="S458" i="1"/>
  <c r="S576" i="1"/>
  <c r="T576" i="1"/>
  <c r="T19" i="1"/>
  <c r="T156" i="1"/>
  <c r="T237" i="1"/>
  <c r="T11" i="1"/>
  <c r="S11" i="1"/>
  <c r="T667" i="1"/>
  <c r="S765" i="1"/>
  <c r="T765" i="1"/>
  <c r="S941" i="1"/>
  <c r="S212" i="1"/>
  <c r="T212" i="1"/>
  <c r="S742" i="1"/>
  <c r="T742" i="1"/>
  <c r="S586" i="1"/>
  <c r="T586" i="1"/>
  <c r="S496" i="1"/>
  <c r="T496" i="1"/>
  <c r="T575" i="1"/>
  <c r="S575" i="1"/>
  <c r="S594" i="1"/>
  <c r="T594" i="1"/>
  <c r="S414" i="1"/>
  <c r="T414" i="1"/>
  <c r="S342" i="1"/>
  <c r="S316" i="1"/>
  <c r="T316" i="1"/>
  <c r="S378" i="1"/>
  <c r="T776" i="1"/>
  <c r="S776" i="1"/>
  <c r="S527" i="1"/>
  <c r="S432" i="1"/>
  <c r="S288" i="1"/>
  <c r="T288" i="1"/>
  <c r="S416" i="1"/>
  <c r="T416" i="1"/>
  <c r="T274" i="1"/>
  <c r="S274" i="1"/>
  <c r="S261" i="1"/>
  <c r="T254" i="1"/>
  <c r="S254" i="1"/>
  <c r="S280" i="1"/>
  <c r="T684" i="1"/>
  <c r="S721" i="1"/>
  <c r="T721" i="1"/>
  <c r="T297" i="1"/>
  <c r="S297" i="1"/>
  <c r="S440" i="1"/>
  <c r="T936" i="1"/>
  <c r="S305" i="1"/>
  <c r="T245" i="1"/>
  <c r="S245" i="1"/>
  <c r="T815" i="1"/>
  <c r="S593" i="1"/>
  <c r="T593" i="1"/>
  <c r="S315" i="1"/>
  <c r="T315" i="1"/>
  <c r="S954" i="1"/>
  <c r="S216" i="1"/>
  <c r="S235" i="1"/>
  <c r="S234" i="1"/>
  <c r="DB100" i="5" l="1"/>
  <c r="CG22" i="5" s="1"/>
  <c r="DB98" i="5"/>
  <c r="BO22" i="5" s="1"/>
  <c r="DB99" i="5"/>
  <c r="BX22" i="5" s="1"/>
  <c r="T513" i="1"/>
  <c r="T931" i="1"/>
  <c r="T702" i="1"/>
  <c r="T370" i="1"/>
  <c r="S259" i="1"/>
  <c r="S257" i="1"/>
  <c r="T854" i="1"/>
  <c r="T621" i="1"/>
  <c r="S887" i="1"/>
  <c r="S380" i="1"/>
  <c r="S881" i="1"/>
  <c r="T223" i="1"/>
  <c r="S197" i="1"/>
  <c r="T400" i="1"/>
  <c r="T48" i="1"/>
  <c r="S595" i="1"/>
  <c r="T43" i="1"/>
  <c r="S969" i="1"/>
  <c r="S487" i="1"/>
  <c r="T301" i="1"/>
  <c r="S171" i="1"/>
  <c r="T728" i="1"/>
  <c r="S466" i="1"/>
  <c r="T602" i="1"/>
  <c r="S189" i="1"/>
  <c r="S613" i="1"/>
  <c r="S401" i="1"/>
  <c r="T609" i="1"/>
  <c r="T950" i="1"/>
  <c r="T746" i="1"/>
  <c r="T970" i="1"/>
  <c r="S176" i="1"/>
  <c r="T922" i="1"/>
  <c r="T439" i="1"/>
  <c r="S435" i="1"/>
  <c r="T726" i="1"/>
  <c r="T504" i="1"/>
  <c r="S89" i="1"/>
  <c r="T265" i="1"/>
  <c r="S282" i="1"/>
  <c r="T780" i="1"/>
  <c r="S847" i="1"/>
  <c r="T62" i="1"/>
  <c r="S894" i="1"/>
  <c r="T737" i="1"/>
  <c r="S769" i="1"/>
  <c r="S357" i="1"/>
  <c r="S276" i="1"/>
  <c r="T939" i="1"/>
  <c r="T453" i="1"/>
  <c r="S348" i="1"/>
  <c r="T764" i="1"/>
  <c r="T364" i="1"/>
  <c r="T713" i="1"/>
  <c r="T163" i="1"/>
  <c r="S612" i="1"/>
  <c r="S201" i="1"/>
  <c r="T29" i="1"/>
  <c r="T199" i="1"/>
  <c r="T433" i="1"/>
  <c r="T169" i="1"/>
  <c r="S24" i="1"/>
  <c r="T94" i="1"/>
  <c r="S417" i="1"/>
  <c r="T179" i="1"/>
  <c r="S730" i="1"/>
  <c r="S732" i="1"/>
  <c r="T849" i="1"/>
  <c r="T587" i="1"/>
  <c r="T574" i="1"/>
  <c r="S292" i="1"/>
  <c r="T270" i="1"/>
  <c r="S480" i="1"/>
  <c r="T891" i="1"/>
  <c r="T677" i="1"/>
  <c r="T797" i="1"/>
  <c r="T312" i="1"/>
  <c r="T158" i="1"/>
  <c r="S668" i="1"/>
  <c r="T392" i="1"/>
  <c r="S998" i="1"/>
  <c r="S638" i="1"/>
  <c r="S49" i="1"/>
  <c r="S533" i="1"/>
  <c r="T851" i="1"/>
  <c r="S655" i="1"/>
  <c r="S546" i="1"/>
  <c r="S752" i="1"/>
  <c r="T262" i="1"/>
  <c r="S262" i="1"/>
  <c r="T360" i="1"/>
  <c r="S648" i="1"/>
  <c r="S687" i="1"/>
  <c r="T46" i="1"/>
  <c r="T572" i="1"/>
  <c r="S79" i="1"/>
  <c r="S238" i="1"/>
  <c r="T756" i="1"/>
  <c r="S534" i="1"/>
  <c r="S182" i="1"/>
  <c r="S125" i="1"/>
  <c r="S547" i="1"/>
  <c r="T645" i="1"/>
  <c r="S410" i="1"/>
  <c r="S166" i="1"/>
  <c r="S13" i="1"/>
  <c r="T366" i="1"/>
  <c r="T82" i="1"/>
  <c r="S565" i="1"/>
  <c r="T892" i="1"/>
  <c r="S92" i="1"/>
  <c r="T335" i="1"/>
  <c r="S146" i="1"/>
  <c r="S553" i="1"/>
  <c r="T430" i="1"/>
  <c r="S703" i="1"/>
  <c r="S408" i="1"/>
  <c r="T812" i="1"/>
  <c r="T839" i="1"/>
  <c r="T678" i="1"/>
  <c r="S966" i="1"/>
  <c r="S124" i="1"/>
  <c r="T133" i="1"/>
  <c r="T489" i="1"/>
  <c r="S631" i="1"/>
  <c r="S114" i="1"/>
  <c r="S269" i="1"/>
  <c r="T269" i="1"/>
  <c r="T763" i="1"/>
  <c r="T10" i="1"/>
  <c r="T855" i="1"/>
  <c r="S855" i="1"/>
  <c r="T690" i="1"/>
  <c r="S690" i="1"/>
  <c r="S155" i="1"/>
  <c r="T155" i="1"/>
  <c r="T485" i="1"/>
  <c r="S485" i="1"/>
  <c r="S422" i="1"/>
  <c r="T422" i="1"/>
  <c r="S515" i="1"/>
  <c r="T515" i="1"/>
  <c r="T87" i="1"/>
  <c r="S87" i="1"/>
  <c r="T734" i="1"/>
  <c r="S734" i="1"/>
  <c r="S178" i="1"/>
  <c r="T178" i="1"/>
  <c r="T552" i="1"/>
  <c r="S552" i="1"/>
  <c r="S920" i="1"/>
  <c r="T920" i="1"/>
  <c r="S693" i="1"/>
  <c r="T693" i="1"/>
  <c r="S809" i="1"/>
  <c r="T809" i="1"/>
  <c r="S454" i="1"/>
  <c r="T454" i="1"/>
  <c r="S250" i="1"/>
  <c r="T250" i="1"/>
  <c r="T840" i="1"/>
  <c r="S840" i="1"/>
  <c r="T352" i="1"/>
  <c r="S352" i="1"/>
  <c r="T53" i="1"/>
  <c r="S53" i="1"/>
  <c r="T770" i="1"/>
  <c r="S770" i="1"/>
  <c r="T828" i="1"/>
  <c r="S828" i="1"/>
  <c r="T802" i="1"/>
  <c r="S802" i="1"/>
  <c r="S744" i="1"/>
  <c r="T744" i="1"/>
  <c r="T524" i="1"/>
  <c r="S524" i="1"/>
  <c r="S848" i="1"/>
  <c r="T848" i="1"/>
  <c r="T460" i="1"/>
  <c r="S460" i="1"/>
  <c r="S474" i="1"/>
  <c r="T474" i="1"/>
  <c r="T84" i="1"/>
  <c r="S84" i="1"/>
  <c r="S404" i="1"/>
  <c r="S557" i="1"/>
  <c r="T607" i="1"/>
  <c r="S310" i="1"/>
  <c r="S919" i="1"/>
  <c r="T42" i="1"/>
  <c r="T93" i="1"/>
  <c r="S47" i="1"/>
  <c r="T47" i="1"/>
  <c r="S321" i="1"/>
  <c r="T321" i="1"/>
  <c r="T209" i="1"/>
  <c r="S209" i="1"/>
  <c r="T942" i="1"/>
  <c r="S942" i="1"/>
  <c r="T688" i="1"/>
  <c r="S688" i="1"/>
  <c r="T664" i="1"/>
  <c r="S664" i="1"/>
  <c r="T421" i="1"/>
  <c r="S421" i="1"/>
  <c r="T56" i="1"/>
  <c r="S56" i="1"/>
  <c r="T709" i="1"/>
  <c r="S709" i="1"/>
  <c r="T654" i="1"/>
  <c r="S654" i="1"/>
  <c r="S445" i="1"/>
  <c r="T445" i="1"/>
  <c r="S425" i="1"/>
  <c r="T425" i="1"/>
  <c r="S327" i="1"/>
  <c r="T327" i="1"/>
  <c r="S1000" i="1"/>
  <c r="T1000" i="1"/>
  <c r="T717" i="1"/>
  <c r="S717" i="1"/>
  <c r="S826" i="1"/>
  <c r="T826" i="1"/>
  <c r="S585" i="1"/>
  <c r="T585" i="1"/>
  <c r="S343" i="1"/>
  <c r="T343" i="1"/>
  <c r="T111" i="1"/>
  <c r="S111" i="1"/>
  <c r="S710" i="1"/>
  <c r="T710" i="1"/>
  <c r="S298" i="1"/>
  <c r="T298" i="1"/>
  <c r="S913" i="1"/>
  <c r="T913" i="1"/>
  <c r="S88" i="1"/>
  <c r="T866" i="1"/>
  <c r="S876" i="1"/>
  <c r="T660" i="1"/>
  <c r="S858" i="1"/>
  <c r="T858" i="1"/>
  <c r="T326" i="1"/>
  <c r="S326" i="1"/>
  <c r="T982" i="1"/>
  <c r="S982" i="1"/>
  <c r="T820" i="1"/>
  <c r="S820" i="1"/>
  <c r="S331" i="1"/>
  <c r="T331" i="1"/>
  <c r="T71" i="1"/>
  <c r="S71" i="1"/>
  <c r="T927" i="1"/>
  <c r="S927" i="1"/>
  <c r="T634" i="1"/>
  <c r="S634" i="1"/>
  <c r="S511" i="1"/>
  <c r="T511" i="1"/>
  <c r="T45" i="1"/>
  <c r="S45" i="1"/>
  <c r="T165" i="1"/>
  <c r="S165" i="1"/>
  <c r="T322" i="1"/>
  <c r="S322" i="1"/>
  <c r="S73" i="1"/>
  <c r="T73" i="1"/>
  <c r="T604" i="1"/>
  <c r="S604" i="1"/>
  <c r="S127" i="1"/>
  <c r="T127" i="1"/>
  <c r="T482" i="1"/>
  <c r="S482" i="1"/>
  <c r="S61" i="1"/>
  <c r="T61" i="1"/>
  <c r="S58" i="1"/>
  <c r="T58" i="1"/>
  <c r="T829" i="1"/>
  <c r="S829" i="1"/>
  <c r="T105" i="1"/>
  <c r="S105" i="1"/>
  <c r="T490" i="1"/>
  <c r="S490" i="1"/>
  <c r="T313" i="1"/>
  <c r="S313" i="1"/>
  <c r="T66" i="1"/>
  <c r="S66" i="1"/>
  <c r="S835" i="1"/>
  <c r="T835" i="1"/>
  <c r="T606" i="1"/>
  <c r="S606" i="1"/>
  <c r="S905" i="1"/>
  <c r="T905" i="1"/>
  <c r="T945" i="1"/>
  <c r="S945" i="1"/>
  <c r="S498" i="1"/>
  <c r="T498" i="1"/>
  <c r="T110" i="1"/>
  <c r="S110" i="1"/>
  <c r="S406" i="1"/>
  <c r="T406" i="1"/>
  <c r="T420" i="1"/>
  <c r="S420" i="1"/>
  <c r="S923" i="1"/>
  <c r="T923" i="1"/>
  <c r="T170" i="1"/>
  <c r="S170" i="1"/>
  <c r="S530" i="1"/>
  <c r="T530" i="1"/>
  <c r="T345" i="1"/>
  <c r="S345" i="1"/>
  <c r="S955" i="1"/>
  <c r="T955" i="1"/>
  <c r="S825" i="1"/>
  <c r="T825" i="1"/>
  <c r="T95" i="1"/>
  <c r="S95" i="1"/>
  <c r="T55" i="1"/>
  <c r="S55" i="1"/>
  <c r="S666" i="1"/>
  <c r="T666" i="1"/>
  <c r="S501" i="1"/>
  <c r="T501" i="1"/>
  <c r="S15" i="1"/>
  <c r="T15" i="1"/>
  <c r="T194" i="1"/>
  <c r="S194" i="1"/>
  <c r="T339" i="1"/>
  <c r="S339" i="1"/>
  <c r="T96" i="1"/>
  <c r="S96" i="1"/>
  <c r="S884" i="1"/>
  <c r="T884" i="1"/>
  <c r="S437" i="1"/>
  <c r="T437" i="1"/>
  <c r="S397" i="1"/>
  <c r="T397" i="1"/>
  <c r="S35" i="1"/>
  <c r="T35" i="1"/>
  <c r="T63" i="1"/>
  <c r="S63" i="1"/>
  <c r="S555" i="1"/>
  <c r="T555" i="1"/>
  <c r="S896" i="1"/>
  <c r="T896" i="1"/>
  <c r="T875" i="1"/>
  <c r="S875" i="1"/>
  <c r="S65" i="1"/>
  <c r="T65" i="1"/>
  <c r="S526" i="1"/>
  <c r="T526" i="1"/>
  <c r="T403" i="1"/>
  <c r="S403" i="1"/>
  <c r="T933" i="1"/>
  <c r="S933" i="1"/>
  <c r="T917" i="1"/>
  <c r="S917" i="1"/>
  <c r="T719" i="1"/>
  <c r="S719" i="1"/>
  <c r="S521" i="1"/>
  <c r="T521" i="1"/>
  <c r="T651" i="1"/>
  <c r="S651" i="1"/>
  <c r="T837" i="1"/>
  <c r="S837" i="1"/>
  <c r="T278" i="1"/>
  <c r="S278" i="1"/>
  <c r="S281" i="1"/>
  <c r="T281" i="1"/>
  <c r="T143" i="1"/>
  <c r="S143" i="1"/>
  <c r="T758" i="1"/>
  <c r="S758" i="1"/>
  <c r="S759" i="1"/>
  <c r="T759" i="1"/>
  <c r="T492" i="1"/>
  <c r="S492" i="1"/>
  <c r="T833" i="1"/>
  <c r="S833" i="1"/>
  <c r="T136" i="1"/>
  <c r="S136" i="1"/>
  <c r="T36" i="1"/>
  <c r="S36" i="1"/>
  <c r="T782" i="1"/>
  <c r="S782" i="1"/>
  <c r="T616" i="1"/>
  <c r="S616" i="1"/>
  <c r="T412" i="1"/>
  <c r="S412" i="1"/>
  <c r="S377" i="1"/>
  <c r="T377" i="1"/>
  <c r="T949" i="1"/>
  <c r="S949" i="1"/>
  <c r="S754" i="1"/>
  <c r="T754" i="1"/>
  <c r="T798" i="1"/>
  <c r="S798" i="1"/>
  <c r="T385" i="1"/>
  <c r="S385" i="1"/>
  <c r="S172" i="1"/>
  <c r="T172" i="1"/>
  <c r="T705" i="1"/>
  <c r="S705" i="1"/>
  <c r="S814" i="1"/>
  <c r="T814" i="1"/>
  <c r="S663" i="1"/>
  <c r="T663" i="1"/>
  <c r="S801" i="1"/>
  <c r="T801" i="1"/>
  <c r="S122" i="1"/>
  <c r="T122" i="1"/>
  <c r="S423" i="1"/>
  <c r="T423" i="1"/>
  <c r="S774" i="1"/>
  <c r="T774" i="1"/>
  <c r="T26" i="1"/>
  <c r="S26" i="1"/>
  <c r="T17" i="1"/>
  <c r="S17" i="1"/>
  <c r="T249" i="1"/>
  <c r="S249" i="1"/>
  <c r="T251" i="1"/>
  <c r="S251" i="1"/>
  <c r="T21" i="1"/>
  <c r="S21" i="1"/>
  <c r="S227" i="1"/>
  <c r="T227" i="1"/>
  <c r="T750" i="1"/>
  <c r="S750" i="1"/>
  <c r="T117" i="1"/>
  <c r="S117" i="1"/>
  <c r="S144" i="1"/>
  <c r="T144" i="1"/>
  <c r="T493" i="1"/>
  <c r="S493" i="1"/>
  <c r="T90" i="1"/>
  <c r="S90" i="1"/>
  <c r="T362" i="1"/>
  <c r="S362" i="1"/>
  <c r="T867" i="1"/>
  <c r="S867" i="1"/>
  <c r="S514" i="1"/>
  <c r="T514" i="1"/>
  <c r="T506" i="1"/>
  <c r="S506" i="1"/>
  <c r="T138" i="1"/>
  <c r="S138" i="1"/>
  <c r="S560" i="1"/>
  <c r="T560" i="1"/>
  <c r="S37" i="1"/>
  <c r="T37" i="1"/>
  <c r="S479" i="1"/>
  <c r="T479" i="1"/>
  <c r="S98" i="1"/>
  <c r="T98" i="1"/>
  <c r="T449" i="1"/>
  <c r="S449" i="1"/>
  <c r="T794" i="1"/>
  <c r="S794" i="1"/>
  <c r="S208" i="1"/>
  <c r="T208" i="1"/>
  <c r="S549" i="1"/>
  <c r="T549" i="1"/>
  <c r="T215" i="1"/>
  <c r="S215" i="1"/>
  <c r="T968" i="1"/>
  <c r="S968" i="1"/>
  <c r="S86" i="1"/>
  <c r="T86" i="1"/>
  <c r="T611" i="1"/>
  <c r="S611" i="1"/>
  <c r="T751" i="1"/>
  <c r="S751" i="1"/>
  <c r="T532" i="1"/>
  <c r="S532" i="1"/>
  <c r="S796" i="1"/>
  <c r="T796" i="1"/>
  <c r="T669" i="1"/>
  <c r="S669" i="1"/>
  <c r="T650" i="1"/>
  <c r="S650" i="1"/>
  <c r="T600" i="1"/>
  <c r="S600" i="1"/>
  <c r="T455" i="1"/>
  <c r="S455" i="1"/>
  <c r="S561" i="1"/>
  <c r="T561" i="1"/>
  <c r="S60" i="1"/>
  <c r="T60" i="1"/>
  <c r="T190" i="1"/>
  <c r="S190" i="1"/>
  <c r="T940" i="1"/>
  <c r="S940" i="1"/>
  <c r="S517" i="1"/>
  <c r="T517" i="1"/>
  <c r="S614" i="1"/>
  <c r="T614" i="1"/>
  <c r="T691" i="1"/>
  <c r="S691" i="1"/>
  <c r="S328" i="1"/>
  <c r="T328" i="1"/>
  <c r="T444" i="1"/>
  <c r="S444" i="1"/>
  <c r="T220" i="1"/>
  <c r="S220" i="1"/>
  <c r="T308" i="1"/>
  <c r="S308" i="1"/>
  <c r="S409" i="1"/>
  <c r="T409" i="1"/>
  <c r="S988" i="1"/>
  <c r="T988" i="1"/>
  <c r="S834" i="1"/>
  <c r="T834" i="1"/>
  <c r="S471" i="1"/>
  <c r="T471" i="1"/>
  <c r="T843" i="1"/>
  <c r="S843" i="1"/>
  <c r="T861" i="1"/>
  <c r="S861" i="1"/>
  <c r="S475" i="1"/>
  <c r="T475" i="1"/>
  <c r="T240" i="1"/>
  <c r="S240" i="1"/>
  <c r="S795" i="1"/>
  <c r="T795" i="1"/>
  <c r="T965" i="1"/>
  <c r="S965" i="1"/>
  <c r="T271" i="1"/>
  <c r="S271" i="1"/>
  <c r="S683" i="1"/>
  <c r="T683" i="1"/>
  <c r="T243" i="1"/>
  <c r="S243" i="1"/>
  <c r="T365" i="1"/>
  <c r="S365" i="1"/>
  <c r="S694" i="1"/>
  <c r="T694" i="1"/>
  <c r="S578" i="1"/>
  <c r="T578" i="1"/>
  <c r="S369" i="1"/>
  <c r="T369" i="1"/>
  <c r="T225" i="1"/>
  <c r="S225" i="1"/>
  <c r="T438" i="1"/>
  <c r="S438" i="1"/>
  <c r="T20" i="1"/>
  <c r="S20" i="1"/>
  <c r="S536" i="1"/>
  <c r="T536" i="1"/>
  <c r="T789" i="1"/>
  <c r="S789" i="1"/>
  <c r="T902" i="1"/>
  <c r="S902" i="1"/>
  <c r="S777" i="1"/>
  <c r="T777" i="1"/>
  <c r="T803" i="1"/>
  <c r="S803" i="1"/>
  <c r="S973" i="1"/>
  <c r="T973" i="1"/>
  <c r="S761" i="1"/>
  <c r="T761" i="1"/>
  <c r="S740" i="1"/>
  <c r="T740" i="1"/>
  <c r="T627" i="1"/>
  <c r="S627" i="1"/>
  <c r="S100" i="1"/>
  <c r="T100" i="1"/>
  <c r="S846" i="1"/>
  <c r="T846" i="1"/>
  <c r="T428" i="1"/>
  <c r="S428" i="1"/>
  <c r="S185" i="1"/>
  <c r="T185" i="1"/>
  <c r="S935" i="1"/>
  <c r="T935" i="1"/>
  <c r="T800" i="1"/>
  <c r="S800" i="1"/>
  <c r="T224" i="1"/>
  <c r="S224" i="1"/>
  <c r="T877" i="1"/>
  <c r="S877" i="1"/>
  <c r="T286" i="1"/>
  <c r="S286" i="1"/>
  <c r="T75" i="1"/>
  <c r="S75" i="1"/>
  <c r="S696" i="1"/>
  <c r="T696" i="1"/>
  <c r="S991" i="1"/>
  <c r="T991" i="1"/>
  <c r="S583" i="1"/>
  <c r="T583" i="1"/>
  <c r="S157" i="1"/>
  <c r="T157" i="1"/>
  <c r="S907" i="1"/>
  <c r="T907" i="1"/>
  <c r="T202" i="1"/>
  <c r="S202" i="1"/>
  <c r="S838" i="1"/>
  <c r="T838" i="1"/>
  <c r="T448" i="1"/>
  <c r="S448" i="1"/>
  <c r="T951" i="1"/>
  <c r="S951" i="1"/>
  <c r="S329" i="1"/>
  <c r="T329" i="1"/>
  <c r="S672" i="1"/>
  <c r="T672" i="1"/>
  <c r="S25" i="1"/>
  <c r="T25" i="1"/>
  <c r="S387" i="1"/>
  <c r="T387" i="1"/>
  <c r="T598" i="1"/>
  <c r="S598" i="1"/>
  <c r="S22" i="1"/>
  <c r="T22" i="1"/>
  <c r="S807" i="1"/>
  <c r="T807" i="1"/>
  <c r="S363" i="1"/>
  <c r="T363" i="1"/>
  <c r="S70" i="1"/>
  <c r="T70" i="1"/>
  <c r="S191" i="1"/>
  <c r="T191" i="1"/>
  <c r="T821" i="1"/>
  <c r="S821" i="1"/>
  <c r="T137" i="1"/>
  <c r="S137" i="1"/>
  <c r="T827" i="1"/>
  <c r="S827" i="1"/>
  <c r="T733" i="1"/>
  <c r="S733" i="1"/>
  <c r="S652" i="1"/>
  <c r="T652" i="1"/>
  <c r="T556" i="1"/>
  <c r="S556" i="1"/>
  <c r="T993" i="1"/>
  <c r="S993" i="1"/>
  <c r="T805" i="1"/>
  <c r="S805" i="1"/>
  <c r="T151" i="1"/>
  <c r="S151" i="1"/>
  <c r="S16" i="1"/>
  <c r="T16" i="1"/>
  <c r="T725" i="1"/>
  <c r="S725" i="1"/>
  <c r="T67" i="1"/>
  <c r="S67" i="1"/>
  <c r="T618" i="1"/>
  <c r="S618" i="1"/>
  <c r="T934" i="1"/>
  <c r="S934" i="1"/>
  <c r="S550" i="1"/>
  <c r="T550" i="1"/>
  <c r="T967" i="1"/>
  <c r="S967" i="1"/>
  <c r="S906" i="1"/>
  <c r="T906" i="1"/>
  <c r="T253" i="1"/>
  <c r="S253" i="1"/>
  <c r="S258" i="1"/>
  <c r="T258" i="1"/>
  <c r="S57" i="1"/>
  <c r="T57" i="1"/>
  <c r="S317" i="1"/>
  <c r="T317" i="1"/>
  <c r="S200" i="1"/>
  <c r="T200" i="1"/>
  <c r="S23" i="1"/>
  <c r="T23" i="1"/>
  <c r="T371" i="1"/>
  <c r="S371" i="1"/>
  <c r="S963" i="1"/>
  <c r="T963" i="1"/>
  <c r="T196" i="1"/>
  <c r="S196" i="1"/>
  <c r="S241" i="1"/>
  <c r="T241" i="1"/>
  <c r="T140" i="1"/>
  <c r="S140" i="1"/>
  <c r="T864" i="1"/>
  <c r="S864" i="1"/>
  <c r="T41" i="1"/>
  <c r="S41" i="1"/>
  <c r="T91" i="1"/>
  <c r="S91" i="1"/>
  <c r="T531" i="1"/>
  <c r="S531" i="1"/>
  <c r="S563" i="1"/>
  <c r="T563" i="1"/>
  <c r="S389" i="1"/>
  <c r="T389" i="1"/>
  <c r="T990" i="1"/>
  <c r="S990" i="1"/>
  <c r="T766" i="1"/>
  <c r="S766" i="1"/>
  <c r="S508" i="1"/>
  <c r="T508" i="1"/>
  <c r="S205" i="1"/>
  <c r="T205" i="1"/>
  <c r="S921" i="1"/>
  <c r="T921" i="1"/>
  <c r="T150" i="1"/>
  <c r="S150" i="1"/>
  <c r="S291" i="1"/>
  <c r="T291" i="1"/>
  <c r="T353" i="1"/>
  <c r="S353" i="1"/>
  <c r="S715" i="1"/>
  <c r="T715" i="1"/>
  <c r="S592" i="1"/>
  <c r="T592" i="1"/>
  <c r="T558" i="1"/>
  <c r="S558" i="1"/>
  <c r="T985" i="1"/>
  <c r="S985" i="1"/>
  <c r="T953" i="1"/>
  <c r="S953" i="1"/>
  <c r="S302" i="1"/>
  <c r="T302" i="1"/>
  <c r="T992" i="1"/>
  <c r="S992" i="1"/>
  <c r="S226" i="1"/>
  <c r="T226" i="1"/>
  <c r="T233" i="1"/>
  <c r="S233" i="1"/>
  <c r="T372" i="1"/>
  <c r="S372" i="1"/>
  <c r="T503" i="1"/>
  <c r="S503" i="1"/>
  <c r="T222" i="1"/>
  <c r="S222" i="1"/>
  <c r="S319" i="1"/>
  <c r="T319" i="1"/>
  <c r="T314" i="1"/>
  <c r="S314" i="1"/>
  <c r="T1006" i="1"/>
  <c r="S1006" i="1"/>
  <c r="T509" i="1"/>
  <c r="S509" i="1"/>
  <c r="S711" i="1"/>
  <c r="T711" i="1"/>
  <c r="S958" i="1"/>
  <c r="T958" i="1"/>
  <c r="T656" i="1"/>
  <c r="S656" i="1"/>
  <c r="S562" i="1"/>
  <c r="T562" i="1"/>
  <c r="S346" i="1"/>
  <c r="T346" i="1"/>
  <c r="T635" i="1"/>
  <c r="S635" i="1"/>
  <c r="T405" i="1"/>
  <c r="S405" i="1"/>
  <c r="S670" i="1"/>
  <c r="T670" i="1"/>
  <c r="S354" i="1"/>
  <c r="T354" i="1"/>
  <c r="S889" i="1"/>
  <c r="T889" i="1"/>
  <c r="T463" i="1"/>
  <c r="S463" i="1"/>
  <c r="T994" i="1"/>
  <c r="S994" i="1"/>
  <c r="S610" i="1"/>
  <c r="T610" i="1"/>
  <c r="T97" i="1"/>
  <c r="S97" i="1"/>
  <c r="S741" i="1"/>
  <c r="T741" i="1"/>
  <c r="S626" i="1"/>
  <c r="T626" i="1"/>
  <c r="S344" i="1"/>
  <c r="T344" i="1"/>
  <c r="T624" i="1"/>
  <c r="S624" i="1"/>
  <c r="T760" i="1"/>
  <c r="S760" i="1"/>
  <c r="S649" i="1"/>
  <c r="T649" i="1"/>
  <c r="S699" i="1"/>
  <c r="T699" i="1"/>
  <c r="T381" i="1"/>
  <c r="S381" i="1"/>
  <c r="T722" i="1"/>
  <c r="S722" i="1"/>
  <c r="S300" i="1"/>
  <c r="T300" i="1"/>
  <c r="S946" i="1"/>
  <c r="T946" i="1"/>
  <c r="S680" i="1"/>
  <c r="T680" i="1"/>
  <c r="S236" i="1"/>
  <c r="T236" i="1"/>
  <c r="S266" i="1"/>
  <c r="T266" i="1"/>
  <c r="S368" i="1"/>
  <c r="T368" i="1"/>
  <c r="S581" i="1"/>
  <c r="T581" i="1"/>
  <c r="T465" i="1"/>
  <c r="S465" i="1"/>
  <c r="S890" i="1"/>
  <c r="T890" i="1"/>
  <c r="S857" i="1"/>
  <c r="T857" i="1"/>
  <c r="T520" i="1"/>
  <c r="S520" i="1"/>
  <c r="T978" i="1"/>
  <c r="S978" i="1"/>
  <c r="T78" i="1"/>
  <c r="S78" i="1"/>
  <c r="S464" i="1"/>
  <c r="T464" i="1"/>
  <c r="T582" i="1"/>
  <c r="S582" i="1"/>
  <c r="T145" i="1"/>
  <c r="S145" i="1"/>
  <c r="T255" i="1"/>
  <c r="S255" i="1"/>
  <c r="T868" i="1"/>
  <c r="S868" i="1"/>
  <c r="T916" i="1"/>
  <c r="S916" i="1"/>
  <c r="T177" i="1"/>
  <c r="S177" i="1"/>
  <c r="T1004" i="1"/>
  <c r="S1004" i="1"/>
  <c r="S188" i="1"/>
  <c r="T188" i="1"/>
  <c r="S956" i="1"/>
  <c r="T956" i="1"/>
  <c r="S778" i="1"/>
  <c r="T778" i="1"/>
  <c r="S9" i="1"/>
  <c r="T9" i="1"/>
  <c r="S644" i="1"/>
  <c r="T644" i="1"/>
  <c r="S767" i="1"/>
  <c r="T767" i="1"/>
  <c r="S859" i="1"/>
  <c r="T859" i="1"/>
  <c r="S64" i="1"/>
  <c r="T64" i="1"/>
  <c r="S640" i="1"/>
  <c r="T640" i="1"/>
  <c r="S324" i="1"/>
  <c r="T324" i="1"/>
  <c r="T755" i="1"/>
  <c r="S755" i="1"/>
  <c r="S620" i="1"/>
  <c r="T620" i="1"/>
  <c r="T318" i="1"/>
  <c r="S318" i="1"/>
  <c r="S442" i="1"/>
  <c r="T442" i="1"/>
  <c r="T330" i="1"/>
  <c r="S330" i="1"/>
  <c r="S351" i="1"/>
  <c r="T351" i="1"/>
  <c r="S701" i="1"/>
  <c r="T701" i="1"/>
  <c r="T495" i="1"/>
  <c r="S495" i="1"/>
  <c r="S104" i="1"/>
  <c r="T104" i="1"/>
  <c r="T131" i="1"/>
  <c r="S131" i="1"/>
  <c r="T181" i="1"/>
  <c r="S181" i="1"/>
  <c r="T569" i="1"/>
  <c r="S569" i="1"/>
  <c r="T885" i="1"/>
  <c r="S885" i="1"/>
  <c r="T195" i="1"/>
  <c r="S195" i="1"/>
  <c r="T731" i="1"/>
  <c r="S731" i="1"/>
  <c r="S895" i="1"/>
  <c r="T895" i="1"/>
  <c r="T210" i="1"/>
  <c r="S210" i="1"/>
  <c r="S832" i="1"/>
  <c r="T832" i="1"/>
  <c r="T804" i="1"/>
  <c r="S804" i="1"/>
  <c r="T399" i="1"/>
  <c r="S399" i="1"/>
  <c r="S816" i="1"/>
  <c r="T816" i="1"/>
  <c r="T289" i="1"/>
  <c r="S289" i="1"/>
  <c r="S497" i="1"/>
  <c r="T497" i="1"/>
  <c r="S306" i="1"/>
  <c r="T306" i="1"/>
  <c r="S735" i="1"/>
  <c r="T735" i="1"/>
  <c r="S862" i="1"/>
  <c r="T862" i="1"/>
  <c r="T844" i="1"/>
  <c r="S844" i="1"/>
  <c r="S984" i="1"/>
  <c r="T984" i="1"/>
  <c r="T785" i="1"/>
  <c r="S785" i="1"/>
  <c r="S239" i="1"/>
  <c r="T239" i="1"/>
  <c r="T1003" i="1"/>
  <c r="S1003" i="1"/>
  <c r="S486" i="1"/>
  <c r="T486" i="1"/>
  <c r="S743" i="1"/>
  <c r="T743" i="1"/>
  <c r="S459" i="1"/>
  <c r="T459" i="1"/>
  <c r="T108" i="1"/>
  <c r="S108" i="1"/>
  <c r="S488" i="1"/>
  <c r="T488" i="1"/>
  <c r="S681" i="1"/>
  <c r="T681" i="1"/>
  <c r="S948" i="1"/>
  <c r="T948" i="1"/>
  <c r="T932" i="1"/>
  <c r="S932" i="1"/>
  <c r="S571" i="1"/>
  <c r="T571" i="1"/>
  <c r="S142" i="1"/>
  <c r="T142" i="1"/>
  <c r="S947" i="1"/>
  <c r="T947" i="1"/>
  <c r="S31" i="1"/>
  <c r="T31" i="1"/>
  <c r="T187" i="1"/>
  <c r="S187" i="1"/>
  <c r="S706" i="1"/>
  <c r="T706" i="1"/>
  <c r="S340" i="1"/>
  <c r="T340" i="1"/>
  <c r="S483" i="1"/>
  <c r="T483" i="1"/>
  <c r="S232" i="1"/>
  <c r="T232" i="1"/>
  <c r="T186" i="1"/>
  <c r="S186" i="1"/>
  <c r="T505" i="1"/>
  <c r="S505" i="1"/>
  <c r="T908" i="1"/>
  <c r="S908" i="1"/>
  <c r="S790" i="1"/>
  <c r="T790" i="1"/>
  <c r="S910" i="1"/>
  <c r="T910" i="1"/>
  <c r="S772" i="1"/>
  <c r="T772" i="1"/>
  <c r="S679" i="1"/>
  <c r="T679" i="1"/>
  <c r="S184" i="1"/>
  <c r="T184" i="1"/>
  <c r="S491" i="1"/>
  <c r="T491" i="1"/>
  <c r="S119" i="1"/>
  <c r="T119" i="1"/>
  <c r="S193" i="1"/>
  <c r="T193" i="1"/>
  <c r="S229" i="1"/>
  <c r="T229" i="1"/>
  <c r="T579" i="1"/>
  <c r="S579" i="1"/>
  <c r="T957" i="1"/>
  <c r="S957" i="1"/>
  <c r="S996" i="1"/>
  <c r="T996" i="1"/>
  <c r="S886" i="1"/>
  <c r="T886" i="1"/>
  <c r="S367" i="1"/>
  <c r="T367" i="1"/>
  <c r="T277" i="1"/>
  <c r="S277" i="1"/>
  <c r="S115" i="1"/>
  <c r="T115" i="1"/>
  <c r="S452" i="1"/>
  <c r="T452" i="1"/>
  <c r="S309" i="1"/>
  <c r="T309" i="1"/>
  <c r="S874" i="1"/>
  <c r="T874" i="1"/>
  <c r="T160" i="1"/>
  <c r="S160" i="1"/>
  <c r="S739" i="1"/>
  <c r="T739" i="1"/>
  <c r="T375" i="1"/>
  <c r="S375" i="1"/>
  <c r="T213" i="1"/>
  <c r="S213" i="1"/>
  <c r="S462" i="1"/>
  <c r="T462" i="1"/>
  <c r="T622" i="1"/>
  <c r="S622" i="1"/>
  <c r="S543" i="1"/>
  <c r="T543" i="1"/>
  <c r="S356" i="1"/>
  <c r="T356" i="1"/>
  <c r="T219" i="1"/>
  <c r="S219" i="1"/>
  <c r="T599" i="1"/>
  <c r="S599" i="1"/>
  <c r="T206" i="1"/>
  <c r="S206" i="1"/>
  <c r="T686" i="1"/>
  <c r="S686" i="1"/>
  <c r="S704" i="1"/>
  <c r="T704" i="1"/>
  <c r="T853" i="1"/>
  <c r="S853" i="1"/>
  <c r="S781" i="1"/>
  <c r="T781" i="1"/>
  <c r="T811" i="1"/>
  <c r="S811" i="1"/>
  <c r="T529" i="1"/>
  <c r="S529" i="1"/>
  <c r="T564" i="1"/>
  <c r="S564" i="1"/>
  <c r="T248" i="1"/>
  <c r="S248" i="1"/>
  <c r="T975" i="1"/>
  <c r="S975" i="1"/>
  <c r="T738" i="1"/>
  <c r="S738" i="1"/>
  <c r="S749" i="1"/>
  <c r="T749" i="1"/>
  <c r="T787" i="1"/>
  <c r="S787" i="1"/>
  <c r="T379" i="1"/>
  <c r="S379" i="1"/>
  <c r="T720" i="1"/>
  <c r="S720" i="1"/>
  <c r="T786" i="1"/>
  <c r="S786" i="1"/>
  <c r="S541" i="1"/>
  <c r="T541" i="1"/>
  <c r="T747" i="1"/>
  <c r="S747" i="1"/>
  <c r="S116" i="1"/>
  <c r="T116" i="1"/>
  <c r="T647" i="1"/>
  <c r="S647" i="1"/>
  <c r="T477" i="1"/>
  <c r="S477" i="1"/>
  <c r="S863" i="1"/>
  <c r="T863" i="1"/>
  <c r="S628" i="1"/>
  <c r="T628" i="1"/>
  <c r="S390" i="1"/>
  <c r="T390" i="1"/>
  <c r="S152" i="1"/>
  <c r="T152" i="1"/>
  <c r="T588" i="1"/>
  <c r="S588" i="1"/>
  <c r="S596" i="1"/>
  <c r="T596" i="1"/>
  <c r="S349" i="1"/>
  <c r="T349" i="1"/>
  <c r="T570" i="1"/>
  <c r="S570" i="1"/>
  <c r="T911" i="1"/>
  <c r="S911" i="1"/>
  <c r="S918" i="1"/>
  <c r="T918" i="1"/>
  <c r="T473" i="1"/>
  <c r="S473" i="1"/>
  <c r="S542" i="1"/>
  <c r="T542" i="1"/>
  <c r="S285" i="1"/>
  <c r="T285" i="1"/>
  <c r="S712" i="1"/>
  <c r="T712" i="1"/>
  <c r="T267" i="1"/>
  <c r="S267" i="1"/>
  <c r="S870" i="1"/>
  <c r="T870" i="1"/>
  <c r="T149" i="1"/>
  <c r="S149" i="1"/>
  <c r="T272" i="1"/>
  <c r="S272" i="1"/>
  <c r="S697" i="1"/>
  <c r="T697" i="1"/>
  <c r="S792" i="1"/>
  <c r="T792" i="1"/>
  <c r="S218" i="1"/>
  <c r="T218" i="1"/>
  <c r="T198" i="1"/>
  <c r="S198" i="1"/>
  <c r="T944" i="1"/>
  <c r="S944" i="1"/>
  <c r="S724" i="1"/>
  <c r="T724" i="1"/>
  <c r="T535" i="1"/>
  <c r="S535" i="1"/>
  <c r="T192" i="1"/>
  <c r="S192" i="1"/>
  <c r="S632" i="1"/>
  <c r="T632" i="1"/>
  <c r="T836" i="1"/>
  <c r="S836" i="1"/>
  <c r="S373" i="1"/>
  <c r="T373" i="1"/>
  <c r="S938" i="1"/>
  <c r="T938" i="1"/>
  <c r="T714" i="1"/>
  <c r="S714" i="1"/>
  <c r="S671" i="1"/>
  <c r="T671" i="1"/>
  <c r="T355" i="1"/>
  <c r="S355" i="1"/>
  <c r="T930" i="1"/>
  <c r="S930" i="1"/>
  <c r="T695" i="1"/>
  <c r="S695" i="1"/>
  <c r="T228" i="1"/>
  <c r="S228" i="1"/>
  <c r="S456" i="1"/>
  <c r="T456" i="1"/>
  <c r="T898" i="1"/>
  <c r="S898" i="1"/>
  <c r="T388" i="1"/>
  <c r="S388" i="1"/>
  <c r="S396" i="1"/>
  <c r="T396" i="1"/>
  <c r="S548" i="1"/>
  <c r="T548" i="1"/>
  <c r="T692" i="1"/>
  <c r="S692" i="1"/>
  <c r="T320" i="1"/>
  <c r="S320" i="1"/>
  <c r="T102" i="1"/>
  <c r="S102" i="1"/>
  <c r="S658" i="1"/>
  <c r="T658" i="1"/>
  <c r="S384" i="1"/>
  <c r="T384" i="1"/>
  <c r="T419" i="1"/>
  <c r="S419" i="1"/>
  <c r="S180" i="1"/>
  <c r="T180" i="1"/>
  <c r="T981" i="1"/>
  <c r="S981" i="1"/>
  <c r="S59" i="1"/>
  <c r="T59" i="1"/>
  <c r="S643" i="1"/>
  <c r="T643" i="1"/>
  <c r="S952" i="1"/>
  <c r="T952" i="1"/>
  <c r="T30" i="1"/>
  <c r="S30" i="1"/>
  <c r="S718" i="1"/>
  <c r="T718" i="1"/>
  <c r="S436" i="1"/>
  <c r="T436" i="1"/>
  <c r="T76" i="1"/>
  <c r="S76" i="1"/>
  <c r="T256" i="1"/>
  <c r="S256" i="1"/>
  <c r="T591" i="1"/>
  <c r="S591" i="1"/>
  <c r="S121" i="1"/>
  <c r="T121" i="1"/>
  <c r="T822" i="1"/>
  <c r="S822" i="1"/>
  <c r="S118" i="1"/>
  <c r="T118" i="1"/>
  <c r="S334" i="1"/>
  <c r="T334" i="1"/>
  <c r="S106" i="1"/>
  <c r="T106" i="1"/>
  <c r="T44" i="1"/>
  <c r="S44" i="1"/>
  <c r="T242" i="1"/>
  <c r="S242" i="1"/>
  <c r="I13" i="2" l="1"/>
  <c r="CI73" i="5" s="1"/>
  <c r="CI77" i="5" s="1"/>
  <c r="I8" i="2"/>
  <c r="BE73" i="5" s="1"/>
  <c r="BE77" i="5" s="1"/>
  <c r="I10" i="2"/>
  <c r="BQ73" i="5" s="1"/>
  <c r="BQ77" i="5" s="1"/>
  <c r="I11" i="2"/>
  <c r="BW73" i="5" s="1"/>
  <c r="BW77" i="5" s="1"/>
  <c r="I4" i="2"/>
  <c r="AG73" i="5" s="1"/>
  <c r="AG77" i="5" s="1"/>
  <c r="I3" i="2"/>
  <c r="Z73" i="5" s="1"/>
  <c r="Z77" i="5" s="1"/>
  <c r="I7" i="2"/>
  <c r="AY73" i="5" s="1"/>
  <c r="AY77" i="5" s="1"/>
  <c r="I2" i="2"/>
  <c r="T73" i="5" s="1"/>
  <c r="T77" i="5" s="1"/>
  <c r="I6" i="2"/>
  <c r="AS73" i="5" s="1"/>
  <c r="AS77" i="5" s="1"/>
  <c r="I5" i="2"/>
  <c r="AM73" i="5" s="1"/>
  <c r="AM77" i="5" s="1"/>
  <c r="I9" i="2"/>
  <c r="BK73" i="5" s="1"/>
  <c r="BK77" i="5" s="1"/>
  <c r="I12" i="2"/>
  <c r="CC73" i="5" s="1"/>
  <c r="CC77" i="5" s="1"/>
</calcChain>
</file>

<file path=xl/sharedStrings.xml><?xml version="1.0" encoding="utf-8"?>
<sst xmlns="http://schemas.openxmlformats.org/spreadsheetml/2006/main" count="325" uniqueCount="213">
  <si>
    <t>Núm</t>
  </si>
  <si>
    <t>Local do extintor</t>
  </si>
  <si>
    <t>Validade</t>
  </si>
  <si>
    <t>Data da recarga</t>
  </si>
  <si>
    <t>Nº INMETRO</t>
  </si>
  <si>
    <t>Água</t>
  </si>
  <si>
    <t>Espuma mecânica</t>
  </si>
  <si>
    <t>Pó químico ABC</t>
  </si>
  <si>
    <t>Halogenados</t>
  </si>
  <si>
    <t>Classe K</t>
  </si>
  <si>
    <t>Tipo do extintor</t>
  </si>
  <si>
    <t>CLASSE DO EXTINTOR</t>
  </si>
  <si>
    <t>Extintor à base de água</t>
  </si>
  <si>
    <t>Extintor de dióxido de carbono (CO2)</t>
  </si>
  <si>
    <t>É adequado para incêndios de classe A. Age em madeiras, tecidos, papéis, borrachas, plásticos e fibras orgânicas.  Seu princípio de extinção do fogo ocorre por resfriamento.</t>
  </si>
  <si>
    <t>É utilizado para incêndio de classe B e C. Age em materiais combustíveis e líquidos inflamáveis e também contra fogo oriundo de equipamentos elétricos. Seu princípio de extinção do fogo ocorre por abafamento e resfriamento.</t>
  </si>
  <si>
    <t>Pó Químico ABC</t>
  </si>
  <si>
    <t>É adequado para incêndios de classe A, B e C. Seu princípio de extinção do fogo é por meio de reações químicas e abafamento.</t>
  </si>
  <si>
    <t>Pó Químico BC</t>
  </si>
  <si>
    <t>É utilizado para incêndios da classe B e C. Seu princípio de extinção do fogo é por meio de reações químicas.</t>
  </si>
  <si>
    <t>É recomendado para incêndios da classe A e B e seu uso é proibido para incêndios de classe C. Seu princípio de extinção do fogo é por meio de abafamento e resfriamento.</t>
  </si>
  <si>
    <t>É recomendado para incêndios da classe A B C. É mais eficiente que alguns outros extintores, porém agridem o meio ambiente.</t>
  </si>
  <si>
    <t>Extintor de classe D</t>
  </si>
  <si>
    <t>É utilizado para incêndios de classe D.</t>
  </si>
  <si>
    <t>Extintor de classe K</t>
  </si>
  <si>
    <t>É utilizado para incêndios de classe K.</t>
  </si>
  <si>
    <t>TIPO DE EXTINTOR</t>
  </si>
  <si>
    <t>INDICAÇÃO</t>
  </si>
  <si>
    <t>TIPOS DE EXTINTORES</t>
  </si>
  <si>
    <t>CLASSE DE INCÊNDIO</t>
  </si>
  <si>
    <t>DESCRIÇÃO</t>
  </si>
  <si>
    <t>Incêndio classe A</t>
  </si>
  <si>
    <t>Materiais sólidos, tais como madeira, papel, tecido.</t>
  </si>
  <si>
    <t>Incêndio classe B</t>
  </si>
  <si>
    <t>Combustíveis inflamáveis como óleo, gasolina, e outros combustíveis.</t>
  </si>
  <si>
    <t>É caracterizado pela queima de equipamentos elétricos energizados.</t>
  </si>
  <si>
    <t>Incêndio classe C</t>
  </si>
  <si>
    <t>Incêndio classe D</t>
  </si>
  <si>
    <t>Incêndio classe K</t>
  </si>
  <si>
    <t>É caracterizado pela queima de óleos e gorduras residenciais ou industriais.</t>
  </si>
  <si>
    <t>ÍCONE</t>
  </si>
  <si>
    <t>Este tipo de incêndio envolve a queima de metais . Como o magnésio, sódio, titânio, lítio, zircônio e alumínio.</t>
  </si>
  <si>
    <t>EMPRESA:</t>
  </si>
  <si>
    <t>TÉCNICO RESP.:</t>
  </si>
  <si>
    <t>EXTINTORES</t>
  </si>
  <si>
    <t>Vencidos</t>
  </si>
  <si>
    <t>Válidos</t>
  </si>
  <si>
    <t>Próximo ao vencimento</t>
  </si>
  <si>
    <t>A VENCER</t>
  </si>
  <si>
    <t>CONTROLE DE VENCIMENTO DE EXTINTORES</t>
  </si>
  <si>
    <t>1 ano</t>
  </si>
  <si>
    <t>6 meses</t>
  </si>
  <si>
    <t>2 anos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</si>
  <si>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</si>
  <si>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</si>
  <si>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</si>
  <si>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</si>
  <si>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</si>
  <si>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</si>
  <si>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</si>
  <si>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</si>
  <si>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</si>
  <si>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</si>
  <si>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</si>
  <si>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</si>
  <si>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Mês</t>
  </si>
  <si>
    <t>TODOS</t>
  </si>
  <si>
    <t>NOME DA EMPRESA</t>
  </si>
  <si>
    <t>TÉCNICO RESPONSÁVEL</t>
  </si>
  <si>
    <t>DATA DO ÚLTIMO TESTE HIDROSTÁTICO</t>
  </si>
  <si>
    <t>OBSERVAÇÕES</t>
  </si>
  <si>
    <t>DATA DO PRÓXIMO TESTE HIDROSTÁTICO</t>
  </si>
  <si>
    <t>NÚM</t>
  </si>
  <si>
    <t>LOCAL DO EXTINTOR</t>
  </si>
  <si>
    <t>TIPO DO EXTINTOR</t>
  </si>
  <si>
    <t>DATA DA RECARGA</t>
  </si>
  <si>
    <t>VALIDADE DA RECARGA</t>
  </si>
  <si>
    <t>CONTROL1</t>
  </si>
  <si>
    <t>CONTROL2</t>
  </si>
  <si>
    <t>TESTE HIDROSTÁTICO</t>
  </si>
  <si>
    <t>CONTROL6</t>
  </si>
  <si>
    <t>Filtrar por data da recarga</t>
  </si>
  <si>
    <t>Filtrar por vencimento da recarga</t>
  </si>
  <si>
    <t>Filtrar por data do último teste hidrostático</t>
  </si>
  <si>
    <t>Filtrar por data do vencimento do teste hidrostático</t>
  </si>
  <si>
    <t>MÊS VENC REC</t>
  </si>
  <si>
    <t>ANO VENC REC</t>
  </si>
  <si>
    <t>DATA VENC REC</t>
  </si>
  <si>
    <t>MÊS VENC TH</t>
  </si>
  <si>
    <t>ANO VENC TH</t>
  </si>
  <si>
    <t>MÊS REC</t>
  </si>
  <si>
    <t>ANO REC</t>
  </si>
  <si>
    <t>MÊS TH</t>
  </si>
  <si>
    <t>ANO TH</t>
  </si>
  <si>
    <t>PRÓXIMA RECARGA</t>
  </si>
  <si>
    <t>STATUS DO TESTE HIDROSTÁTICO</t>
  </si>
  <si>
    <t>Classificar por validade da recarga</t>
  </si>
  <si>
    <t>Classificar por validade do teste hidrostático</t>
  </si>
  <si>
    <t>Classificar por local (A - Z)</t>
  </si>
  <si>
    <t>Classificar por local (Z - A)</t>
  </si>
  <si>
    <t>Classificar por tipo do extintor ( A - Z )</t>
  </si>
  <si>
    <t>Classificar por tipo do extintor ( Z - A )</t>
  </si>
  <si>
    <t>\\\\</t>
  </si>
  <si>
    <t>RECARGA</t>
  </si>
  <si>
    <t>VENCIDO</t>
  </si>
  <si>
    <t>VÁLIDO</t>
  </si>
  <si>
    <t>VENCIMENTO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</si>
  <si>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</si>
  <si>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</si>
  <si>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</si>
  <si>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</si>
  <si>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</si>
  <si>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</si>
  <si>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</si>
  <si>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</si>
  <si>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</si>
  <si>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</si>
  <si>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</si>
  <si>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</si>
  <si>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</si>
  <si>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recarga</t>
  </si>
  <si>
    <t>Dióxido de carbono (CO2)</t>
  </si>
  <si>
    <t>Pó químico BC</t>
  </si>
  <si>
    <t>Classe D</t>
  </si>
  <si>
    <t>SIM</t>
  </si>
  <si>
    <t>###############################################################################</t>
  </si>
  <si>
    <t>1 ano e 6 meses</t>
  </si>
  <si>
    <t>val</t>
  </si>
  <si>
    <t>3 anos</t>
  </si>
  <si>
    <t>4 anos</t>
  </si>
  <si>
    <t>5 anos</t>
  </si>
  <si>
    <t>Colunas1</t>
  </si>
  <si>
    <t>VALIDADE          (em meses)</t>
  </si>
  <si>
    <t>TIPOS DE EXTINTORES (TIPO + CARGA)</t>
  </si>
  <si>
    <t>PQS BC-6KG</t>
  </si>
  <si>
    <t>PQS BC-12KG</t>
  </si>
  <si>
    <t>PQS BC-8KG</t>
  </si>
  <si>
    <t>PQS BC-4KG</t>
  </si>
  <si>
    <t>PQS BC-2KG</t>
  </si>
  <si>
    <t>CO2-6KG</t>
  </si>
  <si>
    <t>AP-10L</t>
  </si>
  <si>
    <t>OBS</t>
  </si>
  <si>
    <t>Central de produtos químicos ao lado torre de água</t>
  </si>
  <si>
    <t>Próximo a mufla</t>
  </si>
  <si>
    <t>Corredor da sub estação elétrica de energia</t>
  </si>
  <si>
    <t>Porta fundos da manutenção, corredor da sub estação</t>
  </si>
  <si>
    <t>Porta frente da manutenção</t>
  </si>
  <si>
    <t>Recuperação ao lado do acesso a rampa da extrusão</t>
  </si>
  <si>
    <t>Próximo a extrusora 65 nos fundos na parede da recuperação</t>
  </si>
  <si>
    <t>Próximo a extrusora 65 altura da banheira</t>
  </si>
  <si>
    <t>Próximo a extrusora 25 em frente ao barracão</t>
  </si>
  <si>
    <t>Entrada da extrusão em frente a extrusora 20-II</t>
  </si>
  <si>
    <t>Entrada do banheiro e próximo a escada</t>
  </si>
  <si>
    <t>Frente a extrusora 58, entre banheiro e extrusora</t>
  </si>
  <si>
    <t>Ao lado extrusora 58e PC mais próximo</t>
  </si>
  <si>
    <t>Final da extrusora 58</t>
  </si>
  <si>
    <t>Final da extrusora 40-II</t>
  </si>
  <si>
    <t>Próximo a entrada do LCQ</t>
  </si>
  <si>
    <t>Extrusão</t>
  </si>
  <si>
    <t>Entre LDS e LCQ</t>
  </si>
  <si>
    <t>Fundos da extrusora 40 VII próximo ao elevador LPP</t>
  </si>
  <si>
    <t>Próximo extrusora 40 - VII e porta expedição</t>
  </si>
  <si>
    <t>Próximo porta expedição - Utilizam a empilhadeira</t>
  </si>
  <si>
    <t>Próximo a exm-01 e Barrigas</t>
  </si>
  <si>
    <t>Próximo a prateleira</t>
  </si>
  <si>
    <t>Frente ao tanque de óleo</t>
  </si>
  <si>
    <t>Frente a sala chefia</t>
  </si>
  <si>
    <t>Elevador com extrusão</t>
  </si>
  <si>
    <t>Micronização aop lado do MI-03</t>
  </si>
  <si>
    <t>Frente a micronizadora 04 e próximo ao hidrante</t>
  </si>
  <si>
    <t>Frente ao refeitório</t>
  </si>
  <si>
    <t>Entrada vestiário masculino</t>
  </si>
  <si>
    <t xml:space="preserve">Atrás do vestiário </t>
  </si>
  <si>
    <t>Próximo sala chefia</t>
  </si>
  <si>
    <t>final da sala chefia, próximo mesa</t>
  </si>
  <si>
    <t>Ao lado direito entrado no setor único</t>
  </si>
  <si>
    <t>entre porta pequena dos fundos e sala administrativa, na parede do setor único</t>
  </si>
  <si>
    <t>Próximo sala da zeladoria</t>
  </si>
  <si>
    <t>Sala de segurança do trabalho</t>
  </si>
  <si>
    <t>Entrada do prédio administrativo</t>
  </si>
  <si>
    <t>Mezanino</t>
  </si>
  <si>
    <t>Ao lado da central de gás</t>
  </si>
  <si>
    <t>Lado direito, entrando pela entrada principal</t>
  </si>
  <si>
    <t>Ao lado esquerdo, próximo entrada principal</t>
  </si>
  <si>
    <t>Meio do galpão da expedição</t>
  </si>
  <si>
    <t>Meio do galpão do lado esquerdo do mesmo</t>
  </si>
  <si>
    <t>Meio do galpão, sendo o primeiro a direita</t>
  </si>
  <si>
    <t>Próximo a máquina stresh</t>
  </si>
  <si>
    <t>Lado direito antes da máquina Stresh</t>
  </si>
  <si>
    <t>Porta carga e descarga</t>
  </si>
  <si>
    <t>Acesso a escada, próximo bancada</t>
  </si>
  <si>
    <t>Lado do hidrante do banheiro</t>
  </si>
  <si>
    <t>ao lado esquerdo expedição, fim do barracão, próximo porta de rolar</t>
  </si>
  <si>
    <t>Caixa de água localizada na expedição</t>
  </si>
  <si>
    <t>Suplementos, mesanino</t>
  </si>
  <si>
    <t>Galpão zeladoria - reserva</t>
  </si>
  <si>
    <t>Mistubishi - Verde - Galpão zeladoria</t>
  </si>
  <si>
    <t>Hyster 40 - Amarelo - Galpão almoxarifado</t>
  </si>
  <si>
    <t>Área líquidos color</t>
  </si>
  <si>
    <t>Próximo sala de reunião</t>
  </si>
  <si>
    <t>Pino colocado incorretamente junto ao lacre</t>
  </si>
  <si>
    <t>Extintor despressurizado / Pino colocado incorretamente junto ao lacre</t>
  </si>
  <si>
    <t>Demarcação piso / Pino colocado incorretamente junto ao lacre</t>
  </si>
  <si>
    <t>Este extintor fica no suporte ao piso</t>
  </si>
  <si>
    <t>Etiqueta não visível / este extintor fica no suporte ao piso</t>
  </si>
  <si>
    <t>Esta no suporte de piso / Pino colocado incorretamente junto ao lacre</t>
  </si>
  <si>
    <t>Trocar númeração esta desgastada / Pino colocado incorretamente junto ao lacre</t>
  </si>
  <si>
    <t>Extintor já foi utilizado, retirado para recarga</t>
  </si>
  <si>
    <t>Extintor obstruído / Pino colocado incorretamente junto ao lacre</t>
  </si>
  <si>
    <t>Placa sinalização quebrada / Pino colocado incorretamente junto ao lacre</t>
  </si>
  <si>
    <t>Arrumar proteção e base / Pino colocado incorretamente junto ao lacre</t>
  </si>
  <si>
    <t>Arrumar suporte / Pino colocado incorretamente junto ao lacre</t>
  </si>
  <si>
    <t>Despressurizado, efetuar a troca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</si>
</sst>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66" x14ac:knownFonts="1">
    <font>
      <sz val="11"/>
      <color theme="1"/>
      <name val="Calibri"/>
      <family val="2"/>
      <scheme val="minor"/>
    </font>
    <font>
      <sz val="12"/>
      <color theme="1"/>
      <name val="Calibri Light"/>
      <family val="2"/>
    </font>
    <font>
      <b/>
      <sz val="12"/>
      <color theme="1"/>
      <name val="Calibri Light"/>
      <family val="2"/>
    </font>
    <font>
      <b/>
      <sz val="12"/>
      <color rgb="FF002060"/>
      <name val="Calibri Light"/>
      <family val="2"/>
    </font>
    <font>
      <sz val="11"/>
      <color rgb="FF3F3F76"/>
      <name val="Calibri"/>
      <family val="2"/>
      <scheme val="minor"/>
    </font>
    <font>
      <sz val="12"/>
      <color rgb="FF3F3F76"/>
      <name val="Calibri Light"/>
      <family val="2"/>
    </font>
    <font>
      <b/>
      <sz val="14"/>
      <color theme="1"/>
      <name val="Calibri Light"/>
      <family val="2"/>
    </font>
    <font>
      <sz val="11"/>
      <color theme="1"/>
      <name val="Calibri Light"/>
      <family val="2"/>
    </font>
    <font>
      <b/>
      <sz val="14"/>
      <color theme="0"/>
      <name val="Calibri Light"/>
      <family val="2"/>
    </font>
    <font>
      <b/>
      <sz val="11"/>
      <color theme="1"/>
      <name val="Calibri Light"/>
      <family val="2"/>
    </font>
    <font>
      <sz val="14"/>
      <color theme="1"/>
      <name val="Verdana"/>
      <family val="2"/>
    </font>
    <font>
      <sz val="12"/>
      <color theme="1"/>
      <name val="Verdana"/>
      <family val="2"/>
    </font>
    <font>
      <sz val="48"/>
      <color rgb="FF006600"/>
      <name val="Verdana"/>
      <family val="2"/>
    </font>
    <font>
      <sz val="14"/>
      <color rgb="FF006600"/>
      <name val="Verdana"/>
      <family val="2"/>
    </font>
    <font>
      <sz val="48"/>
      <color rgb="FFC00000"/>
      <name val="Verdana"/>
      <family val="2"/>
    </font>
    <font>
      <sz val="14"/>
      <color rgb="FFC00000"/>
      <name val="Verdana"/>
      <family val="2"/>
    </font>
    <font>
      <sz val="48"/>
      <color rgb="FFFFC000"/>
      <name val="Verdana"/>
      <family val="2"/>
    </font>
    <font>
      <sz val="14"/>
      <color rgb="FFFFC000"/>
      <name val="Verdana"/>
      <family val="2"/>
    </font>
    <font>
      <sz val="48"/>
      <color theme="1"/>
      <name val="Verdana"/>
      <family val="2"/>
    </font>
    <font>
      <sz val="36"/>
      <color theme="6" tint="0.59999389629810485"/>
      <name val="Verdana"/>
      <family val="2"/>
    </font>
    <font>
      <u/>
      <sz val="11"/>
      <color theme="10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u/>
      <sz val="16"/>
      <color theme="0" tint="-4.9989318521683403E-2"/>
      <name val="Calibri"/>
      <family val="2"/>
      <scheme val="minor"/>
    </font>
    <font>
      <sz val="16"/>
      <color theme="0" tint="-4.9989318521683403E-2"/>
      <name val="Calibri"/>
      <family val="2"/>
      <scheme val="minor"/>
    </font>
    <font>
      <sz val="11"/>
      <color theme="0"/>
      <name val="Verdana"/>
      <family val="2"/>
    </font>
    <font>
      <sz val="10"/>
      <color theme="0" tint="-4.9989318521683403E-2"/>
      <name val="Verdana"/>
      <family val="2"/>
    </font>
    <font>
      <sz val="11"/>
      <color theme="1" tint="0.14999847407452621"/>
      <name val="Calibri"/>
      <family val="2"/>
      <scheme val="minor"/>
    </font>
    <font>
      <sz val="8"/>
      <color theme="1"/>
      <name val="Calibri"/>
      <family val="2"/>
      <scheme val="minor"/>
    </font>
    <font>
      <sz val="28"/>
      <color theme="6" tint="0.59999389629810485"/>
      <name val="Verdana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0" tint="-4.9989318521683403E-2"/>
      <name val="Calibri Light"/>
      <family val="2"/>
    </font>
    <font>
      <sz val="11"/>
      <color theme="0" tint="-4.9989318521683403E-2"/>
      <name val="Calibri"/>
      <family val="2"/>
      <scheme val="minor"/>
    </font>
    <font>
      <b/>
      <sz val="11"/>
      <color rgb="FFC00000"/>
      <name val="Calibri Light"/>
      <family val="2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 Light"/>
      <family val="2"/>
    </font>
    <font>
      <sz val="12"/>
      <name val="Calibri Light"/>
      <family val="2"/>
    </font>
    <font>
      <b/>
      <sz val="15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92D050"/>
      <name val="Calibri"/>
      <family val="2"/>
      <scheme val="minor"/>
    </font>
    <font>
      <sz val="14"/>
      <color rgb="FF92D050"/>
      <name val="Calibri"/>
      <family val="2"/>
      <scheme val="minor"/>
    </font>
    <font>
      <sz val="36"/>
      <color rgb="FFEE3C32"/>
      <name val="Calibri"/>
      <family val="2"/>
      <scheme val="minor"/>
    </font>
    <font>
      <sz val="14"/>
      <color rgb="FFEE3C32"/>
      <name val="Calibri"/>
      <family val="2"/>
      <scheme val="minor"/>
    </font>
    <font>
      <sz val="36"/>
      <color rgb="FFFFFF43"/>
      <name val="Calibri"/>
      <family val="2"/>
      <scheme val="minor"/>
    </font>
    <font>
      <sz val="14"/>
      <color rgb="FFFFFF43"/>
      <name val="Calibri"/>
      <family val="2"/>
      <scheme val="minor"/>
    </font>
    <font>
      <b/>
      <sz val="12"/>
      <color theme="1"/>
      <name val="Verdana"/>
      <family val="2"/>
    </font>
    <font>
      <b/>
      <sz val="12"/>
      <color theme="1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b/>
      <sz val="8"/>
      <color theme="1" tint="0.14999847407452621"/>
      <name val="Verdana"/>
      <family val="2"/>
    </font>
    <font>
      <b/>
      <sz val="18"/>
      <color theme="0" tint="-0.14999847407452621"/>
      <name val="Calibri"/>
      <family val="2"/>
      <scheme val="minor"/>
    </font>
    <font>
      <b/>
      <u/>
      <sz val="14"/>
      <color theme="0" tint="-0.14999847407452621"/>
      <name val="Calibri"/>
      <family val="2"/>
      <scheme val="minor"/>
    </font>
    <font>
      <u/>
      <sz val="11"/>
      <color theme="0" tint="-0.14999847407452621"/>
      <name val="Calibri"/>
      <family val="2"/>
      <scheme val="minor"/>
    </font>
    <font>
      <b/>
      <u/>
      <sz val="12"/>
      <color theme="0" tint="-0.14999847407452621"/>
      <name val="Calibri"/>
      <family val="2"/>
      <scheme val="minor"/>
    </font>
    <font>
      <sz val="10"/>
      <color theme="1"/>
      <name val="Calibri Light"/>
      <family val="2"/>
    </font>
    <font>
      <sz val="12"/>
      <color theme="1" tint="0.14999847407452621"/>
      <name val="Calibri Light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C8200E"/>
      <name val="Calibri"/>
      <family val="2"/>
      <scheme val="minor"/>
    </font>
    <font>
      <b/>
      <sz val="8"/>
      <color theme="1"/>
      <name val="Calibri Light"/>
      <family val="2"/>
    </font>
    <font>
      <sz val="8"/>
      <color theme="1"/>
      <name val="Calibri Light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EE3C3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49998474074526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dotted">
        <color theme="1"/>
      </right>
      <top style="medium">
        <color indexed="64"/>
      </top>
      <bottom/>
      <diagonal/>
    </border>
    <border>
      <left style="dotted">
        <color theme="1"/>
      </left>
      <right style="dotted">
        <color theme="1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dotted">
        <color theme="1"/>
      </left>
      <right style="dotted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dotted">
        <color theme="1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dotted">
        <color theme="1"/>
      </left>
      <right style="dotted">
        <color theme="1"/>
      </right>
      <top/>
      <bottom style="thin">
        <color theme="1" tint="0.499984740745262"/>
      </bottom>
      <diagonal/>
    </border>
    <border>
      <left/>
      <right/>
      <top/>
      <bottom style="dashed">
        <color theme="1" tint="0.34998626667073579"/>
      </bottom>
      <diagonal/>
    </border>
    <border>
      <left/>
      <right/>
      <top style="dashed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medium">
        <color theme="1" tint="0.34998626667073579"/>
      </bottom>
      <diagonal/>
    </border>
    <border>
      <left style="medium">
        <color rgb="FFEE3C32"/>
      </left>
      <right style="medium">
        <color rgb="FFEE3C32"/>
      </right>
      <top/>
      <bottom/>
      <diagonal/>
    </border>
    <border>
      <left style="dashed">
        <color theme="0"/>
      </left>
      <right/>
      <top/>
      <bottom/>
      <diagonal/>
    </border>
    <border>
      <left style="dashed">
        <color theme="0"/>
      </left>
      <right/>
      <top/>
      <bottom style="dashed">
        <color theme="1" tint="0.34998626667073579"/>
      </bottom>
      <diagonal/>
    </border>
    <border>
      <left style="dashed">
        <color theme="0"/>
      </left>
      <right/>
      <top style="dashed">
        <color theme="1" tint="0.34998626667073579"/>
      </top>
      <bottom/>
      <diagonal/>
    </border>
    <border>
      <left/>
      <right style="medium">
        <color rgb="FFEE3C32"/>
      </right>
      <top/>
      <bottom/>
      <diagonal/>
    </border>
    <border>
      <left style="medium">
        <color rgb="FFEE3C32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dotted">
        <color auto="1"/>
      </right>
      <top/>
      <bottom/>
      <diagonal/>
    </border>
    <border>
      <left style="dotted">
        <color theme="1"/>
      </left>
      <right style="medium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dotted">
        <color auto="1"/>
      </right>
      <top/>
      <bottom style="thin">
        <color theme="1" tint="0.499984740745262"/>
      </bottom>
      <diagonal/>
    </border>
    <border>
      <left/>
      <right style="dotted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dotted">
        <color theme="1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dotted">
        <color theme="1"/>
      </left>
      <right style="dotted">
        <color theme="1"/>
      </right>
      <top style="thin">
        <color theme="1" tint="0.499984740745262"/>
      </top>
      <bottom/>
      <diagonal/>
    </border>
    <border>
      <left style="dotted">
        <color theme="1"/>
      </left>
      <right style="medium">
        <color theme="1"/>
      </right>
      <top style="thin">
        <color theme="1" tint="0.499984740745262"/>
      </top>
      <bottom/>
      <diagonal/>
    </border>
    <border>
      <left/>
      <right style="dotted">
        <color auto="1"/>
      </right>
      <top style="thin">
        <color theme="1" tint="0.499984740745262"/>
      </top>
      <bottom/>
      <diagonal/>
    </border>
    <border>
      <left style="dotted">
        <color theme="1"/>
      </left>
      <right/>
      <top style="medium">
        <color indexed="64"/>
      </top>
      <bottom style="thin">
        <color theme="1" tint="0.499984740745262"/>
      </bottom>
      <diagonal/>
    </border>
    <border>
      <left style="dotted">
        <color theme="1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dotted">
        <color theme="1"/>
      </left>
      <right/>
      <top style="thin">
        <color theme="1" tint="0.499984740745262"/>
      </top>
      <bottom/>
      <diagonal/>
    </border>
    <border>
      <left style="dotted">
        <color theme="1"/>
      </left>
      <right style="medium">
        <color theme="1"/>
      </right>
      <top/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rgb="FFEE3C32"/>
      </bottom>
      <diagonal/>
    </border>
    <border>
      <left/>
      <right style="medium">
        <color auto="1"/>
      </right>
      <top/>
      <bottom style="thin">
        <color theme="1" tint="0.499984740745262"/>
      </bottom>
      <diagonal/>
    </border>
    <border>
      <left/>
      <right style="medium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auto="1"/>
      </right>
      <top style="thin">
        <color theme="1" tint="0.499984740745262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dotted">
        <color auto="1"/>
      </left>
      <right style="dotted">
        <color auto="1"/>
      </right>
      <top/>
      <bottom style="thin">
        <color theme="1" tint="0.499984740745262"/>
      </bottom>
      <diagonal/>
    </border>
    <border>
      <left style="dotted">
        <color auto="1"/>
      </left>
      <right style="dotted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dotted">
        <color auto="1"/>
      </left>
      <right style="dotted">
        <color auto="1"/>
      </right>
      <top style="thin">
        <color theme="1" tint="0.499984740745262"/>
      </top>
      <bottom/>
      <diagonal/>
    </border>
  </borders>
  <cellStyleXfs count="4">
    <xf numFmtId="0" fontId="0" fillId="0" borderId="0"/>
    <xf numFmtId="0" fontId="4" fillId="3" borderId="3" applyNumberFormat="0" applyAlignment="0" applyProtection="0"/>
    <xf numFmtId="0" fontId="20" fillId="0" borderId="0" applyNumberFormat="0" applyFill="0" applyBorder="0" applyAlignment="0" applyProtection="0"/>
    <xf numFmtId="0" fontId="41" fillId="0" borderId="35" applyNumberFormat="0" applyFill="0" applyAlignment="0" applyProtection="0"/>
  </cellStyleXfs>
  <cellXfs count="208">
    <xf numFmtId="0" fontId="0" fillId="0" borderId="0" xfId="0"/>
    <xf numFmtId="0" fontId="0" fillId="2" borderId="0" xfId="0" applyFill="1"/>
    <xf numFmtId="0" fontId="5" fillId="3" borderId="3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2" borderId="0" xfId="0" applyFill="1" applyBorder="1"/>
    <xf numFmtId="0" fontId="9" fillId="2" borderId="0" xfId="0" applyFont="1" applyFill="1" applyBorder="1" applyAlignment="1">
      <alignment horizontal="right" vertical="center"/>
    </xf>
    <xf numFmtId="0" fontId="0" fillId="4" borderId="0" xfId="0" applyFill="1"/>
    <xf numFmtId="0" fontId="11" fillId="2" borderId="0" xfId="0" applyFont="1" applyFill="1" applyAlignment="1">
      <alignment vertical="center"/>
    </xf>
    <xf numFmtId="0" fontId="0" fillId="2" borderId="0" xfId="0" applyFill="1" applyAlignment="1"/>
    <xf numFmtId="0" fontId="0" fillId="5" borderId="0" xfId="0" applyFill="1"/>
    <xf numFmtId="0" fontId="11" fillId="5" borderId="0" xfId="0" applyFont="1" applyFill="1" applyAlignment="1">
      <alignment vertical="center"/>
    </xf>
    <xf numFmtId="0" fontId="0" fillId="5" borderId="0" xfId="0" applyFill="1" applyAlignment="1"/>
    <xf numFmtId="0" fontId="21" fillId="5" borderId="0" xfId="0" applyFont="1" applyFill="1" applyAlignment="1"/>
    <xf numFmtId="0" fontId="19" fillId="5" borderId="0" xfId="0" applyFont="1" applyFill="1" applyAlignment="1">
      <alignment vertical="center"/>
    </xf>
    <xf numFmtId="0" fontId="28" fillId="5" borderId="0" xfId="0" applyFont="1" applyFill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0" fontId="28" fillId="5" borderId="0" xfId="0" applyFont="1" applyFill="1" applyAlignment="1" applyProtection="1">
      <alignment vertical="center"/>
      <protection locked="0"/>
    </xf>
    <xf numFmtId="0" fontId="0" fillId="5" borderId="0" xfId="0" applyFill="1" applyBorder="1"/>
    <xf numFmtId="0" fontId="34" fillId="5" borderId="0" xfId="0" applyFont="1" applyFill="1" applyBorder="1"/>
    <xf numFmtId="0" fontId="34" fillId="5" borderId="0" xfId="0" applyFont="1" applyFill="1"/>
    <xf numFmtId="0" fontId="0" fillId="0" borderId="0" xfId="0" applyBorder="1"/>
    <xf numFmtId="0" fontId="0" fillId="5" borderId="0" xfId="0" applyFill="1" applyAlignment="1">
      <alignment horizontal="center" vertical="center"/>
    </xf>
    <xf numFmtId="14" fontId="0" fillId="5" borderId="0" xfId="0" applyNumberForma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1" fillId="0" borderId="7" xfId="0" applyFont="1" applyFill="1" applyBorder="1" applyAlignment="1" applyProtection="1">
      <alignment horizontal="center" vertical="center"/>
      <protection locked="0"/>
    </xf>
    <xf numFmtId="0" fontId="1" fillId="0" borderId="8" xfId="0" applyFont="1" applyFill="1" applyBorder="1" applyAlignment="1" applyProtection="1">
      <alignment horizontal="center" vertical="center"/>
      <protection locked="0"/>
    </xf>
    <xf numFmtId="14" fontId="1" fillId="0" borderId="8" xfId="0" applyNumberFormat="1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14" fontId="1" fillId="0" borderId="5" xfId="0" applyNumberFormat="1" applyFont="1" applyFill="1" applyBorder="1" applyAlignment="1" applyProtection="1">
      <alignment horizontal="center" vertical="center"/>
      <protection locked="0"/>
    </xf>
    <xf numFmtId="0" fontId="1" fillId="5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14" fontId="32" fillId="5" borderId="0" xfId="0" applyNumberFormat="1" applyFont="1" applyFill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4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0" fillId="0" borderId="22" xfId="0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8" fillId="0" borderId="0" xfId="0" applyFont="1" applyFill="1" applyAlignment="1">
      <alignment horizontal="center" vertical="center"/>
    </xf>
    <xf numFmtId="14" fontId="38" fillId="0" borderId="0" xfId="0" applyNumberFormat="1" applyFont="1" applyFill="1" applyAlignment="1">
      <alignment horizontal="center" vertical="center"/>
    </xf>
    <xf numFmtId="0" fontId="1" fillId="0" borderId="26" xfId="0" applyFont="1" applyFill="1" applyBorder="1" applyAlignment="1" applyProtection="1">
      <alignment horizontal="center" vertical="center"/>
    </xf>
    <xf numFmtId="0" fontId="1" fillId="0" borderId="27" xfId="0" applyFont="1" applyFill="1" applyBorder="1" applyAlignment="1" applyProtection="1">
      <alignment horizontal="center" vertical="center"/>
      <protection locked="0"/>
    </xf>
    <xf numFmtId="0" fontId="1" fillId="0" borderId="28" xfId="0" applyFont="1" applyFill="1" applyBorder="1" applyAlignment="1" applyProtection="1">
      <alignment horizontal="center" vertical="center"/>
      <protection locked="0"/>
    </xf>
    <xf numFmtId="14" fontId="1" fillId="0" borderId="28" xfId="0" applyNumberFormat="1" applyFont="1" applyFill="1" applyBorder="1" applyAlignment="1" applyProtection="1">
      <alignment horizontal="center" vertical="center"/>
      <protection locked="0"/>
    </xf>
    <xf numFmtId="0" fontId="38" fillId="0" borderId="0" xfId="0" applyNumberFormat="1" applyFont="1" applyFill="1" applyAlignment="1">
      <alignment horizontal="center" vertical="center"/>
    </xf>
    <xf numFmtId="0" fontId="40" fillId="5" borderId="0" xfId="0" applyFont="1" applyFill="1" applyBorder="1" applyAlignment="1">
      <alignment horizontal="center" vertical="center"/>
    </xf>
    <xf numFmtId="0" fontId="40" fillId="5" borderId="21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 wrapText="1"/>
    </xf>
    <xf numFmtId="0" fontId="39" fillId="8" borderId="2" xfId="0" applyFont="1" applyFill="1" applyBorder="1" applyAlignment="1">
      <alignment horizontal="center" vertical="center" wrapText="1"/>
    </xf>
    <xf numFmtId="0" fontId="39" fillId="7" borderId="2" xfId="0" applyFont="1" applyFill="1" applyBorder="1" applyAlignment="1">
      <alignment horizontal="center" vertical="center" wrapText="1"/>
    </xf>
    <xf numFmtId="0" fontId="0" fillId="5" borderId="21" xfId="0" applyFill="1" applyBorder="1" applyAlignment="1">
      <alignment horizontal="center" vertical="center"/>
    </xf>
    <xf numFmtId="0" fontId="42" fillId="5" borderId="0" xfId="0" applyFont="1" applyFill="1" applyAlignment="1">
      <alignment horizontal="center" vertical="center"/>
    </xf>
    <xf numFmtId="0" fontId="43" fillId="4" borderId="0" xfId="0" applyFont="1" applyFill="1"/>
    <xf numFmtId="0" fontId="20" fillId="2" borderId="0" xfId="2" applyFill="1"/>
    <xf numFmtId="0" fontId="50" fillId="5" borderId="0" xfId="0" applyFont="1" applyFill="1" applyAlignment="1">
      <alignment vertical="center"/>
    </xf>
    <xf numFmtId="0" fontId="30" fillId="5" borderId="0" xfId="0" applyFont="1" applyFill="1"/>
    <xf numFmtId="0" fontId="51" fillId="2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0" fontId="55" fillId="2" borderId="0" xfId="0" applyFont="1" applyFill="1" applyAlignment="1">
      <alignment horizontal="center" vertical="center"/>
    </xf>
    <xf numFmtId="0" fontId="37" fillId="5" borderId="0" xfId="0" applyFont="1" applyFill="1" applyAlignment="1">
      <alignment vertical="center"/>
    </xf>
    <xf numFmtId="0" fontId="26" fillId="5" borderId="0" xfId="0" applyFont="1" applyFill="1"/>
    <xf numFmtId="0" fontId="57" fillId="5" borderId="0" xfId="0" applyFont="1" applyFill="1" applyAlignment="1">
      <alignment vertical="center"/>
    </xf>
    <xf numFmtId="0" fontId="56" fillId="5" borderId="0" xfId="0" applyFont="1" applyFill="1" applyAlignment="1">
      <alignment vertical="top"/>
    </xf>
    <xf numFmtId="0" fontId="0" fillId="5" borderId="0" xfId="0" applyFill="1" applyAlignment="1">
      <alignment horizontal="center"/>
    </xf>
    <xf numFmtId="14" fontId="1" fillId="0" borderId="24" xfId="0" applyNumberFormat="1" applyFont="1" applyFill="1" applyBorder="1" applyAlignment="1" applyProtection="1">
      <alignment horizontal="center" vertical="center"/>
      <protection locked="0"/>
    </xf>
    <xf numFmtId="14" fontId="1" fillId="0" borderId="25" xfId="0" applyNumberFormat="1" applyFont="1" applyFill="1" applyBorder="1" applyAlignment="1" applyProtection="1">
      <alignment horizontal="center" vertical="center"/>
      <protection locked="0"/>
    </xf>
    <xf numFmtId="14" fontId="1" fillId="0" borderId="30" xfId="0" applyNumberFormat="1" applyFont="1" applyFill="1" applyBorder="1" applyAlignment="1" applyProtection="1">
      <alignment horizontal="center" vertical="center"/>
      <protection locked="0"/>
    </xf>
    <xf numFmtId="0" fontId="3" fillId="0" borderId="31" xfId="0" applyFont="1" applyFill="1" applyBorder="1" applyAlignment="1" applyProtection="1">
      <alignment horizontal="center" vertical="center"/>
    </xf>
    <xf numFmtId="14" fontId="40" fillId="0" borderId="34" xfId="0" applyNumberFormat="1" applyFont="1" applyFill="1" applyBorder="1" applyAlignment="1" applyProtection="1">
      <alignment horizontal="center" vertical="center"/>
    </xf>
    <xf numFmtId="0" fontId="3" fillId="0" borderId="32" xfId="0" applyFont="1" applyFill="1" applyBorder="1" applyAlignment="1" applyProtection="1">
      <alignment horizontal="center" vertical="center"/>
    </xf>
    <xf numFmtId="14" fontId="40" fillId="0" borderId="23" xfId="0" applyNumberFormat="1" applyFont="1" applyFill="1" applyBorder="1" applyAlignment="1" applyProtection="1">
      <alignment horizontal="center" vertical="center"/>
    </xf>
    <xf numFmtId="0" fontId="3" fillId="0" borderId="33" xfId="0" applyFont="1" applyFill="1" applyBorder="1" applyAlignment="1" applyProtection="1">
      <alignment horizontal="center" vertical="center"/>
    </xf>
    <xf numFmtId="14" fontId="40" fillId="0" borderId="29" xfId="0" applyNumberFormat="1" applyFont="1" applyFill="1" applyBorder="1" applyAlignment="1" applyProtection="1">
      <alignment horizontal="center" vertical="center"/>
    </xf>
    <xf numFmtId="14" fontId="2" fillId="0" borderId="24" xfId="0" applyNumberFormat="1" applyFont="1" applyFill="1" applyBorder="1" applyAlignment="1" applyProtection="1">
      <alignment horizontal="center" vertical="center"/>
    </xf>
    <xf numFmtId="14" fontId="1" fillId="0" borderId="24" xfId="0" applyNumberFormat="1" applyFont="1" applyFill="1" applyBorder="1" applyAlignment="1" applyProtection="1">
      <alignment horizontal="center" vertical="center"/>
    </xf>
    <xf numFmtId="14" fontId="2" fillId="0" borderId="25" xfId="0" applyNumberFormat="1" applyFont="1" applyFill="1" applyBorder="1" applyAlignment="1" applyProtection="1">
      <alignment horizontal="center" vertical="center"/>
    </xf>
    <xf numFmtId="14" fontId="1" fillId="0" borderId="25" xfId="0" applyNumberFormat="1" applyFont="1" applyFill="1" applyBorder="1" applyAlignment="1" applyProtection="1">
      <alignment horizontal="center" vertical="center"/>
    </xf>
    <xf numFmtId="14" fontId="2" fillId="0" borderId="30" xfId="0" applyNumberFormat="1" applyFont="1" applyFill="1" applyBorder="1" applyAlignment="1" applyProtection="1">
      <alignment horizontal="center" vertical="center"/>
    </xf>
    <xf numFmtId="14" fontId="1" fillId="0" borderId="30" xfId="0" applyNumberFormat="1" applyFont="1" applyFill="1" applyBorder="1" applyAlignment="1" applyProtection="1">
      <alignment horizontal="center" vertical="center"/>
    </xf>
    <xf numFmtId="0" fontId="41" fillId="2" borderId="36" xfId="3" applyFill="1" applyBorder="1" applyAlignment="1" applyProtection="1">
      <alignment horizontal="center" vertical="center"/>
      <protection locked="0"/>
    </xf>
    <xf numFmtId="0" fontId="1" fillId="5" borderId="0" xfId="0" quotePrefix="1" applyFont="1" applyFill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61" fillId="5" borderId="0" xfId="0" applyFont="1" applyFill="1"/>
    <xf numFmtId="0" fontId="26" fillId="5" borderId="0" xfId="0" applyFont="1" applyFill="1" applyAlignment="1">
      <alignment horizontal="right"/>
    </xf>
    <xf numFmtId="0" fontId="26" fillId="5" borderId="0" xfId="0" applyFont="1" applyFill="1" applyAlignment="1">
      <alignment horizontal="center"/>
    </xf>
    <xf numFmtId="0" fontId="26" fillId="5" borderId="0" xfId="0" applyFont="1" applyFill="1" applyAlignment="1"/>
    <xf numFmtId="0" fontId="26" fillId="5" borderId="0" xfId="0" applyNumberFormat="1" applyFont="1" applyFill="1" applyAlignment="1">
      <alignment horizontal="center"/>
    </xf>
    <xf numFmtId="0" fontId="26" fillId="0" borderId="0" xfId="0" applyFont="1"/>
    <xf numFmtId="0" fontId="26" fillId="0" borderId="0" xfId="0" applyNumberFormat="1" applyFont="1" applyAlignment="1">
      <alignment horizontal="center"/>
    </xf>
    <xf numFmtId="0" fontId="1" fillId="5" borderId="0" xfId="0" applyNumberFormat="1" applyFont="1" applyFill="1" applyBorder="1" applyAlignment="1">
      <alignment horizontal="center" vertical="center"/>
    </xf>
    <xf numFmtId="0" fontId="62" fillId="0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2" xfId="0" applyNumberFormat="1" applyFont="1" applyFill="1" applyBorder="1" applyAlignment="1" applyProtection="1">
      <alignment horizontal="center" vertical="center"/>
      <protection locked="0"/>
    </xf>
    <xf numFmtId="0" fontId="1" fillId="0" borderId="43" xfId="0" applyNumberFormat="1" applyFont="1" applyFill="1" applyBorder="1" applyAlignment="1" applyProtection="1">
      <alignment horizontal="center" vertical="center"/>
      <protection locked="0"/>
    </xf>
    <xf numFmtId="0" fontId="1" fillId="0" borderId="44" xfId="0" applyNumberFormat="1" applyFont="1" applyFill="1" applyBorder="1" applyAlignment="1" applyProtection="1">
      <alignment horizontal="center" vertical="center"/>
      <protection locked="0"/>
    </xf>
    <xf numFmtId="0" fontId="36" fillId="5" borderId="0" xfId="0" applyFont="1" applyFill="1" applyAlignment="1">
      <alignment horizontal="center" vertical="center"/>
    </xf>
    <xf numFmtId="0" fontId="26" fillId="5" borderId="0" xfId="0" applyFont="1" applyFill="1" applyAlignment="1">
      <alignment vertical="center"/>
    </xf>
    <xf numFmtId="164" fontId="63" fillId="2" borderId="0" xfId="0" applyNumberFormat="1" applyFont="1" applyFill="1" applyAlignment="1">
      <alignment horizontal="center" vertical="center"/>
    </xf>
    <xf numFmtId="164" fontId="0" fillId="0" borderId="0" xfId="0" applyNumberFormat="1"/>
    <xf numFmtId="0" fontId="65" fillId="2" borderId="12" xfId="0" applyFont="1" applyFill="1" applyBorder="1" applyAlignment="1">
      <alignment horizontal="center" vertical="center"/>
    </xf>
    <xf numFmtId="14" fontId="65" fillId="2" borderId="12" xfId="0" applyNumberFormat="1" applyFont="1" applyFill="1" applyBorder="1" applyAlignment="1">
      <alignment horizontal="center" vertical="center"/>
    </xf>
    <xf numFmtId="14" fontId="64" fillId="2" borderId="12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1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14" fontId="65" fillId="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0" borderId="13" xfId="0" applyBorder="1" applyAlignment="1">
      <alignment vertical="center"/>
    </xf>
    <xf numFmtId="0" fontId="9" fillId="0" borderId="13" xfId="0" applyFont="1" applyBorder="1" applyAlignment="1">
      <alignment horizontal="right" vertical="center"/>
    </xf>
    <xf numFmtId="0" fontId="7" fillId="0" borderId="13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65" fillId="0" borderId="11" xfId="0" applyFont="1" applyBorder="1" applyAlignment="1">
      <alignment horizontal="center" vertical="center"/>
    </xf>
    <xf numFmtId="14" fontId="65" fillId="0" borderId="11" xfId="0" applyNumberFormat="1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2" borderId="0" xfId="0" applyFill="1" applyAlignment="1">
      <alignment horizontal="center"/>
    </xf>
    <xf numFmtId="0" fontId="61" fillId="2" borderId="0" xfId="0" applyFont="1" applyFill="1" applyAlignment="1">
      <alignment horizontal="center"/>
    </xf>
    <xf numFmtId="0" fontId="61" fillId="2" borderId="0" xfId="0" applyFont="1" applyFill="1"/>
    <xf numFmtId="0" fontId="2" fillId="0" borderId="2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/>
      <protection locked="0"/>
    </xf>
    <xf numFmtId="0" fontId="1" fillId="0" borderId="27" xfId="0" applyFont="1" applyFill="1" applyBorder="1" applyAlignment="1" applyProtection="1">
      <alignment horizontal="left" vertical="center"/>
      <protection locked="0"/>
    </xf>
    <xf numFmtId="0" fontId="65" fillId="2" borderId="12" xfId="0" applyFont="1" applyFill="1" applyBorder="1" applyAlignment="1">
      <alignment horizontal="left" vertical="center"/>
    </xf>
    <xf numFmtId="0" fontId="65" fillId="0" borderId="11" xfId="0" applyFont="1" applyBorder="1" applyAlignment="1">
      <alignment horizontal="left" vertical="center"/>
    </xf>
    <xf numFmtId="0" fontId="2" fillId="0" borderId="41" xfId="0" applyFont="1" applyFill="1" applyBorder="1" applyAlignment="1">
      <alignment horizontal="left" vertical="center" wrapText="1"/>
    </xf>
    <xf numFmtId="14" fontId="1" fillId="0" borderId="37" xfId="0" applyNumberFormat="1" applyFont="1" applyFill="1" applyBorder="1" applyAlignment="1" applyProtection="1">
      <alignment horizontal="left" vertical="center"/>
      <protection locked="0"/>
    </xf>
    <xf numFmtId="14" fontId="1" fillId="0" borderId="38" xfId="0" applyNumberFormat="1" applyFont="1" applyFill="1" applyBorder="1" applyAlignment="1" applyProtection="1">
      <alignment horizontal="left" vertical="center"/>
      <protection locked="0"/>
    </xf>
    <xf numFmtId="0" fontId="1" fillId="0" borderId="38" xfId="0" applyFont="1" applyFill="1" applyBorder="1" applyAlignment="1" applyProtection="1">
      <alignment horizontal="left" vertical="center"/>
      <protection locked="0"/>
    </xf>
    <xf numFmtId="0" fontId="59" fillId="0" borderId="38" xfId="0" applyFont="1" applyFill="1" applyBorder="1" applyAlignment="1" applyProtection="1">
      <alignment horizontal="left" vertical="center"/>
      <protection locked="0"/>
    </xf>
    <xf numFmtId="0" fontId="1" fillId="0" borderId="39" xfId="0" applyFont="1" applyFill="1" applyBorder="1" applyAlignment="1" applyProtection="1">
      <alignment horizontal="left" vertical="center"/>
      <protection locked="0"/>
    </xf>
    <xf numFmtId="0" fontId="31" fillId="5" borderId="0" xfId="0" applyFont="1" applyFill="1" applyAlignment="1">
      <alignment horizontal="center" vertical="center"/>
    </xf>
    <xf numFmtId="0" fontId="1" fillId="5" borderId="21" xfId="0" applyNumberFormat="1" applyFont="1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58" fillId="5" borderId="0" xfId="0" applyFont="1" applyFill="1" applyAlignment="1">
      <alignment horizontal="center" vertical="top"/>
    </xf>
    <xf numFmtId="0" fontId="55" fillId="7" borderId="40" xfId="0" applyFont="1" applyFill="1" applyBorder="1" applyAlignment="1">
      <alignment horizontal="center" vertical="center"/>
    </xf>
    <xf numFmtId="0" fontId="55" fillId="8" borderId="40" xfId="0" applyFont="1" applyFill="1" applyBorder="1" applyAlignment="1">
      <alignment horizontal="center" vertical="center"/>
    </xf>
    <xf numFmtId="0" fontId="55" fillId="5" borderId="40" xfId="0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4" fillId="2" borderId="0" xfId="0" applyFont="1" applyFill="1" applyBorder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0" fontId="26" fillId="5" borderId="0" xfId="0" applyFont="1" applyFill="1" applyAlignment="1">
      <alignment horizontal="center"/>
    </xf>
    <xf numFmtId="0" fontId="46" fillId="5" borderId="0" xfId="0" applyFont="1" applyFill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0" fontId="45" fillId="5" borderId="0" xfId="0" applyFont="1" applyFill="1" applyAlignment="1">
      <alignment horizontal="center" vertical="top"/>
    </xf>
    <xf numFmtId="0" fontId="47" fillId="5" borderId="0" xfId="0" applyFont="1" applyFill="1" applyAlignment="1">
      <alignment horizontal="center" vertical="top"/>
    </xf>
    <xf numFmtId="0" fontId="49" fillId="5" borderId="0" xfId="0" applyFont="1" applyFill="1" applyAlignment="1">
      <alignment horizontal="center" vertical="top"/>
    </xf>
    <xf numFmtId="0" fontId="0" fillId="5" borderId="0" xfId="0" applyFill="1" applyAlignment="1">
      <alignment horizontal="center"/>
    </xf>
    <xf numFmtId="0" fontId="22" fillId="5" borderId="0" xfId="2" applyFont="1" applyFill="1" applyAlignment="1">
      <alignment horizontal="center"/>
    </xf>
    <xf numFmtId="0" fontId="23" fillId="5" borderId="0" xfId="0" applyFont="1" applyFill="1" applyAlignment="1">
      <alignment horizontal="center"/>
    </xf>
    <xf numFmtId="0" fontId="24" fillId="5" borderId="0" xfId="0" applyFont="1" applyFill="1" applyAlignment="1">
      <alignment horizontal="right" vertical="center"/>
    </xf>
    <xf numFmtId="0" fontId="25" fillId="5" borderId="0" xfId="0" applyFont="1" applyFill="1" applyAlignment="1">
      <alignment horizontal="right" vertical="top"/>
    </xf>
    <xf numFmtId="14" fontId="26" fillId="5" borderId="0" xfId="0" applyNumberFormat="1" applyFont="1" applyFill="1" applyAlignment="1">
      <alignment horizontal="right"/>
    </xf>
    <xf numFmtId="0" fontId="26" fillId="5" borderId="0" xfId="0" applyFont="1" applyFill="1" applyAlignment="1">
      <alignment horizontal="right"/>
    </xf>
    <xf numFmtId="0" fontId="50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14" fontId="37" fillId="5" borderId="0" xfId="0" applyNumberFormat="1" applyFont="1" applyFill="1" applyAlignment="1">
      <alignment horizontal="center" vertical="center"/>
    </xf>
    <xf numFmtId="0" fontId="36" fillId="5" borderId="0" xfId="0" applyFont="1" applyFill="1" applyAlignment="1">
      <alignment horizontal="center"/>
    </xf>
    <xf numFmtId="0" fontId="36" fillId="5" borderId="0" xfId="0" applyFont="1" applyFill="1" applyAlignment="1">
      <alignment horizontal="center" vertical="top"/>
    </xf>
    <xf numFmtId="0" fontId="44" fillId="5" borderId="0" xfId="0" applyFont="1" applyFill="1" applyAlignment="1">
      <alignment horizontal="center" vertical="center"/>
    </xf>
    <xf numFmtId="14" fontId="27" fillId="5" borderId="0" xfId="0" applyNumberFormat="1" applyFont="1" applyFill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33" fillId="5" borderId="0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35" fillId="2" borderId="1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 wrapText="1"/>
    </xf>
  </cellXfs>
  <cellStyles count="4">
    <cellStyle name="Entrada" xfId="1" builtinId="20"/>
    <cellStyle name="Hiperlink" xfId="2" builtinId="8"/>
    <cellStyle name="Normal" xfId="0" builtinId="0"/>
    <cellStyle name="Título 1" xfId="3" builtinId="16"/>
  </cellStyles>
  <dxfs count="4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33CC"/>
      </font>
      <fill>
        <patternFill>
          <bgColor rgb="FFFFEB9C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outline="0">
        <left style="medium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border diagonalUp="0" diagonalDown="0" outline="0">
        <right style="medium">
          <color auto="1"/>
        </righ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dotted">
          <color auto="1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otted">
          <color theme="1"/>
        </left>
        <right style="medium">
          <color theme="1"/>
        </right>
        <top style="thin">
          <color theme="1" tint="0.499984740745262"/>
        </top>
        <bottom/>
        <vertical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2" tint="-0.499984740745262"/>
      </font>
      <fill>
        <patternFill>
          <bgColor theme="1"/>
        </patternFill>
      </fill>
    </dxf>
    <dxf>
      <fill>
        <patternFill>
          <bgColor theme="0"/>
        </patternFill>
      </fill>
    </dxf>
    <dxf>
      <font>
        <color rgb="FF006600"/>
      </font>
      <fill>
        <patternFill>
          <bgColor rgb="FFA6F98F"/>
        </patternFill>
      </fill>
    </dxf>
    <dxf>
      <font>
        <color rgb="FF0033CC"/>
      </font>
      <fill>
        <patternFill>
          <bgColor rgb="FFFFFF4F"/>
        </patternFill>
      </fill>
    </dxf>
    <dxf>
      <fill>
        <patternFill patternType="solid">
          <fgColor rgb="FFFFFFFF"/>
          <bgColor indexed="65"/>
        </patternFill>
      </fill>
    </dxf>
    <dxf>
      <fill>
        <patternFill patternType="solid">
          <fgColor rgb="FFA6F98F"/>
          <bgColor indexed="65"/>
        </patternFill>
      </fill>
    </dxf>
    <dxf>
      <fill>
        <patternFill patternType="solid">
          <fgColor rgb="FFFFFF4F"/>
          <bgColor indexed="65"/>
        </patternFill>
      </fill>
    </dxf>
    <dxf>
      <fill>
        <patternFill patternType="solid">
          <fgColor rgb="FFE6B8B7"/>
          <bgColor indexed="65"/>
        </patternFill>
      </fill>
    </dxf>
  </dxfs>
  <tableStyles count="0" defaultTableStyle="TableStyleMedium2" defaultPivotStyle="PivotStyleMedium9"/>
  <colors>
    <mruColors>
      <color rgb="FFFFFF43"/>
      <color rgb="FFEE3C32"/>
      <color rgb="FF006600"/>
      <color rgb="FFFFFF4F"/>
      <color rgb="FFFF1111"/>
      <color rgb="FF008080"/>
      <color rgb="FFCC0000"/>
      <color rgb="FF0033CC"/>
      <color rgb="FF009900"/>
      <color rgb="FFA6F9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effectLst>
              <a:outerShdw blurRad="292100" sx="102000" sy="102000" algn="ctr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rgbClr val="0066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B9-4E44-9D6B-87F904DC1D54}"/>
              </c:ext>
            </c:extLst>
          </c:dPt>
          <c:dPt>
            <c:idx val="1"/>
            <c:bubble3D val="0"/>
            <c:spPr>
              <a:solidFill>
                <a:srgbClr val="CC0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BB9-4E44-9D6B-87F904DC1D54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B9-4E44-9D6B-87F904DC1D54}"/>
              </c:ext>
            </c:extLst>
          </c:dPt>
          <c:cat>
            <c:strRef>
              <c:f>dashboard!$DA$78:$DA$80</c:f>
              <c:strCache>
                <c:ptCount val="3"/>
                <c:pt idx="0">
                  <c:v>Válidos</c:v>
                </c:pt>
                <c:pt idx="1">
                  <c:v>Vencidos</c:v>
                </c:pt>
                <c:pt idx="2">
                  <c:v>Próximo ao vencimento</c:v>
                </c:pt>
              </c:strCache>
            </c:strRef>
          </c:cat>
          <c:val>
            <c:numRef>
              <c:f>dashboard!$DB$78:$DB$80</c:f>
              <c:numCache>
                <c:formatCode>General</c:formatCode>
                <c:ptCount val="3"/>
                <c:pt idx="0">
                  <c:v>1</c:v>
                </c:pt>
                <c:pt idx="1">
                  <c:v>65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B9-4E44-9D6B-87F904DC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9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MÊS DE VENCIMENTO DA RECARGA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editar!$G$2:$G$13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editar!$H$2:$H$13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E0-4DB2-8D5E-0A61B8BDD66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865382384"/>
        <c:axId val="1865386192"/>
      </c:barChart>
      <c:catAx>
        <c:axId val="186538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386192"/>
        <c:crosses val="autoZero"/>
        <c:auto val="1"/>
        <c:lblAlgn val="ctr"/>
        <c:lblOffset val="100"/>
        <c:noMultiLvlLbl val="0"/>
      </c:catAx>
      <c:valAx>
        <c:axId val="1865386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6538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effectLst>
              <a:outerShdw blurRad="292100" sx="102000" sy="102000" algn="ctr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rgbClr val="0066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E5-4227-8F06-42A2D87B9883}"/>
              </c:ext>
            </c:extLst>
          </c:dPt>
          <c:dPt>
            <c:idx val="1"/>
            <c:bubble3D val="0"/>
            <c:spPr>
              <a:solidFill>
                <a:srgbClr val="CC0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E5-4227-8F06-42A2D87B9883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92100" sx="102000" sy="102000" algn="ctr" rotWithShape="0">
                  <a:prstClr val="black">
                    <a:alpha val="4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E5-4227-8F06-42A2D87B9883}"/>
              </c:ext>
            </c:extLst>
          </c:dPt>
          <c:cat>
            <c:strRef>
              <c:f>dashboard!$DA$98:$DA$100</c:f>
              <c:strCache>
                <c:ptCount val="3"/>
                <c:pt idx="0">
                  <c:v>Válidos</c:v>
                </c:pt>
                <c:pt idx="1">
                  <c:v>Vencidos</c:v>
                </c:pt>
                <c:pt idx="2">
                  <c:v>Próximo ao vencimento</c:v>
                </c:pt>
              </c:strCache>
            </c:strRef>
          </c:cat>
          <c:val>
            <c:numRef>
              <c:f>dashboard!$DB$98:$DB$100</c:f>
              <c:numCache>
                <c:formatCode>General</c:formatCode>
                <c:ptCount val="3"/>
                <c:pt idx="0">
                  <c:v>50</c:v>
                </c:pt>
                <c:pt idx="1">
                  <c:v>16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1E5-4227-8F06-42A2D87B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9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25033877055667"/>
          <c:y val="9.3877002356810513E-2"/>
          <c:w val="0.45627645905262326"/>
          <c:h val="0.812245995286378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MÊS DE VENCIMENTO DO TESTE HIDROSTÁTICO</a:t>
            </a:r>
          </a:p>
        </c:rich>
      </c:tx>
      <c:layout>
        <c:manualLayout>
          <c:xMode val="edge"/>
          <c:yMode val="edge"/>
          <c:x val="6.0312707334476669E-2"/>
          <c:y val="2.9520295202952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5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editar!$G$2:$G$13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editar!$I$2:$I$13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E2-4895-BEE6-B81B711949B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865393808"/>
        <c:axId val="1865381296"/>
      </c:barChart>
      <c:catAx>
        <c:axId val="186539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381296"/>
        <c:crosses val="autoZero"/>
        <c:auto val="1"/>
        <c:lblAlgn val="ctr"/>
        <c:lblOffset val="100"/>
        <c:noMultiLvlLbl val="0"/>
      </c:catAx>
      <c:valAx>
        <c:axId val="1865381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6539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TIPOS E CAPACIDADES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configuracao!$H$28:$H$47</c:f>
              <c:strCache>
                <c:ptCount val="5"/>
                <c:pt idx="0">
                  <c:v>CO2-6KG</c:v>
                </c:pt>
                <c:pt idx="1">
                  <c:v>PQS BC-6KG</c:v>
                </c:pt>
                <c:pt idx="2">
                  <c:v>PQS BC-4KG</c:v>
                </c:pt>
                <c:pt idx="3">
                  <c:v>PQS BC-8KG</c:v>
                </c:pt>
                <c:pt idx="4">
                  <c:v>PQS BC-12KG</c:v>
                </c:pt>
              </c:strCache>
            </c:strRef>
          </c:cat>
          <c:val>
            <c:numRef>
              <c:f>configuracao!$I$28:$I$47</c:f>
              <c:numCache>
                <c:formatCode>General</c:formatCode>
                <c:ptCount val="20"/>
                <c:pt idx="0">
                  <c:v>11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A8-4CF6-B36D-4FDD745D6F4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865389456"/>
        <c:axId val="1865385648"/>
      </c:barChart>
      <c:catAx>
        <c:axId val="186538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385648"/>
        <c:crosses val="autoZero"/>
        <c:auto val="1"/>
        <c:lblAlgn val="ctr"/>
        <c:lblOffset val="100"/>
        <c:noMultiLvlLbl val="0"/>
      </c:catAx>
      <c:valAx>
        <c:axId val="1865385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6538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/>
              <a:t>TIPOS E CAPACIDADES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configuracao!$H$28:$H$32</c:f>
              <c:strCache>
                <c:ptCount val="5"/>
                <c:pt idx="0">
                  <c:v>CO2-6KG</c:v>
                </c:pt>
                <c:pt idx="1">
                  <c:v>PQS BC-6KG</c:v>
                </c:pt>
                <c:pt idx="2">
                  <c:v>PQS BC-4KG</c:v>
                </c:pt>
                <c:pt idx="3">
                  <c:v>PQS BC-8KG</c:v>
                </c:pt>
                <c:pt idx="4">
                  <c:v>PQS BC-12KG</c:v>
                </c:pt>
              </c:strCache>
            </c:strRef>
          </c:cat>
          <c:val>
            <c:numRef>
              <c:f>configuracao!$I$28:$I$32</c:f>
              <c:numCache>
                <c:formatCode>General</c:formatCode>
                <c:ptCount val="5"/>
                <c:pt idx="0">
                  <c:v>11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BF-4E67-B23B-361F53E6B3C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865394896"/>
        <c:axId val="1865395440"/>
      </c:barChart>
      <c:catAx>
        <c:axId val="186539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5395440"/>
        <c:crosses val="autoZero"/>
        <c:auto val="1"/>
        <c:lblAlgn val="ctr"/>
        <c:lblOffset val="100"/>
        <c:noMultiLvlLbl val="0"/>
      </c:catAx>
      <c:valAx>
        <c:axId val="1865395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6539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Lines="13" dropStyle="combo" dx="22" fmlaLink="editar!$C$36" fmlaRange="editar!$D$21:$D$33" noThreeD="1" val="0"/>
</file>

<file path=xl/ctrlProps/ctrlProp2.xml><?xml version="1.0" encoding="utf-8"?>
<formControlPr xmlns="http://schemas.microsoft.com/office/spreadsheetml/2009/9/main" objectType="Drop" dropLines="13" dropStyle="combo" dx="22" fmlaLink="editar!$C$38" fmlaRange="editar!$K$2:$K$8" noThreeD="1" val="0"/>
</file>

<file path=xl/ctrlProps/ctrlProp3.xml><?xml version="1.0" encoding="utf-8"?>
<formControlPr xmlns="http://schemas.microsoft.com/office/spreadsheetml/2009/9/main" objectType="Drop" dropLines="13" dropStyle="combo" dx="22" fmlaLink="editar!$B$48" fmlaRange="editar!$C$43:$C$46" noThreeD="1" val="0"/>
</file>

<file path=xl/ctrlProps/ctrlProp4.xml><?xml version="1.0" encoding="utf-8"?>
<formControlPr xmlns="http://schemas.microsoft.com/office/spreadsheetml/2009/9/main" objectType="Drop" dropLines="13" dropStyle="combo" dx="22" fmlaLink="editar!$B$61" fmlaRange="editar!$C$54:$C$59" noThreeD="1" val="0"/>
</file>

<file path=xl/ctrlProps/ctrlProp5.xml><?xml version="1.0" encoding="utf-8"?>
<formControlPr xmlns="http://schemas.microsoft.com/office/spreadsheetml/2009/9/main" objectType="Drop" dropLines="7" dropStyle="combo" dx="22" fmlaLink="editar!$M$1" fmlaRange="editar!$K$2:$K$8" noThreeD="1" sel="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microsoft.com/office/2007/relationships/hdphoto" Target="../media/hdphoto1.wdp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2" Type="http://schemas.openxmlformats.org/officeDocument/2006/relationships/image" Target="../media/image1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image" Target="../media/image13.png"/><Relationship Id="rId10" Type="http://schemas.openxmlformats.org/officeDocument/2006/relationships/chart" Target="../charts/chart6.xml"/><Relationship Id="rId4" Type="http://schemas.openxmlformats.org/officeDocument/2006/relationships/image" Target="../media/image12.png"/><Relationship Id="rId9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866775</xdr:colOff>
      <xdr:row>1</xdr:row>
      <xdr:rowOff>57150</xdr:rowOff>
    </xdr:from>
    <xdr:to>
      <xdr:col>5</xdr:col>
      <xdr:colOff>1241437</xdr:colOff>
      <xdr:row>2</xdr:row>
      <xdr:rowOff>293482</xdr:rowOff>
    </xdr:to>
    <xdr:pic macro="[0]!ir_dashboard"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0" y="190500"/>
          <a:ext cx="1746262" cy="379207"/>
        </a:xfrm>
        <a:prstGeom prst="rect">
          <a:avLst/>
        </a:prstGeom>
      </xdr:spPr>
    </xdr:pic>
    <xdr:clientData/>
  </xdr:twoCellAnchor>
  <xdr:twoCellAnchor editAs="oneCell">
    <xdr:from>
      <xdr:col>4</xdr:col>
      <xdr:colOff>866775</xdr:colOff>
      <xdr:row>2</xdr:row>
      <xdr:rowOff>361950</xdr:rowOff>
    </xdr:from>
    <xdr:to>
      <xdr:col>5</xdr:col>
      <xdr:colOff>1241437</xdr:colOff>
      <xdr:row>4</xdr:row>
      <xdr:rowOff>147420</xdr:rowOff>
    </xdr:to>
    <xdr:pic macro="[0]!IMPRESS"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0" y="638175"/>
          <a:ext cx="1746262" cy="376020"/>
        </a:xfrm>
        <a:prstGeom prst="rect">
          <a:avLst/>
        </a:prstGeom>
      </xdr:spPr>
    </xdr:pic>
    <xdr:clientData/>
  </xdr:twoCellAnchor>
  <xdr:twoCellAnchor editAs="oneCell">
    <xdr:from>
      <xdr:col>5</xdr:col>
      <xdr:colOff>1285875</xdr:colOff>
      <xdr:row>1</xdr:row>
      <xdr:rowOff>47624</xdr:rowOff>
    </xdr:from>
    <xdr:to>
      <xdr:col>7</xdr:col>
      <xdr:colOff>276225</xdr:colOff>
      <xdr:row>4</xdr:row>
      <xdr:rowOff>160658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0585"/>
        <a:stretch/>
      </xdr:blipFill>
      <xdr:spPr>
        <a:xfrm>
          <a:off x="11506200" y="180974"/>
          <a:ext cx="2228850" cy="8464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495300</xdr:colOff>
          <xdr:row>2</xdr:row>
          <xdr:rowOff>295275</xdr:rowOff>
        </xdr:from>
        <xdr:to>
          <xdr:col>3</xdr:col>
          <xdr:colOff>866775</xdr:colOff>
          <xdr:row>3</xdr:row>
          <xdr:rowOff>133350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xmlns="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885825</xdr:colOff>
          <xdr:row>2</xdr:row>
          <xdr:rowOff>295275</xdr:rowOff>
        </xdr:from>
        <xdr:to>
          <xdr:col>4</xdr:col>
          <xdr:colOff>571500</xdr:colOff>
          <xdr:row>3</xdr:row>
          <xdr:rowOff>133350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xmlns="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495300</xdr:colOff>
          <xdr:row>1</xdr:row>
          <xdr:rowOff>0</xdr:rowOff>
        </xdr:from>
        <xdr:to>
          <xdr:col>4</xdr:col>
          <xdr:colOff>571500</xdr:colOff>
          <xdr:row>2</xdr:row>
          <xdr:rowOff>95250</xdr:rowOff>
        </xdr:to>
        <xdr:sp macro="" textlink="">
          <xdr:nvSpPr>
            <xdr:cNvPr id="4107" name="Drop Down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xmlns="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0</xdr:row>
          <xdr:rowOff>85725</xdr:rowOff>
        </xdr:from>
        <xdr:to>
          <xdr:col>1</xdr:col>
          <xdr:colOff>2781300</xdr:colOff>
          <xdr:row>2</xdr:row>
          <xdr:rowOff>38100</xdr:rowOff>
        </xdr:to>
        <xdr:sp macro="" textlink="">
          <xdr:nvSpPr>
            <xdr:cNvPr id="4111" name="Drop Down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xmlns="" id="{00000000-0008-0000-00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2</xdr:col>
      <xdr:colOff>9525</xdr:colOff>
      <xdr:row>3</xdr:row>
      <xdr:rowOff>185114</xdr:rowOff>
    </xdr:from>
    <xdr:to>
      <xdr:col>2</xdr:col>
      <xdr:colOff>419100</xdr:colOff>
      <xdr:row>5</xdr:row>
      <xdr:rowOff>47625</xdr:rowOff>
    </xdr:to>
    <xdr:pic macro="[0]!filtrarExtintorPorNome"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6038850" y="851864"/>
          <a:ext cx="409575" cy="329236"/>
        </a:xfrm>
        <a:prstGeom prst="rect">
          <a:avLst/>
        </a:prstGeom>
      </xdr:spPr>
    </xdr:pic>
    <xdr:clientData/>
  </xdr:twoCellAnchor>
  <xdr:twoCellAnchor editAs="absolute">
    <xdr:from>
      <xdr:col>1</xdr:col>
      <xdr:colOff>1408966</xdr:colOff>
      <xdr:row>2</xdr:row>
      <xdr:rowOff>100190</xdr:rowOff>
    </xdr:from>
    <xdr:to>
      <xdr:col>1</xdr:col>
      <xdr:colOff>2555595</xdr:colOff>
      <xdr:row>2</xdr:row>
      <xdr:rowOff>351277</xdr:rowOff>
    </xdr:to>
    <xdr:pic macro="[0]!classificarExtintores">
      <xdr:nvPicPr>
        <xdr:cNvPr id="31" name="Imagem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3831" y="378613"/>
          <a:ext cx="1146629" cy="251087"/>
        </a:xfrm>
        <a:prstGeom prst="rect">
          <a:avLst/>
        </a:prstGeom>
      </xdr:spPr>
    </xdr:pic>
    <xdr:clientData/>
  </xdr:twoCellAnchor>
  <xdr:twoCellAnchor editAs="absolute">
    <xdr:from>
      <xdr:col>3</xdr:col>
      <xdr:colOff>985717</xdr:colOff>
      <xdr:row>4</xdr:row>
      <xdr:rowOff>3456</xdr:rowOff>
    </xdr:from>
    <xdr:to>
      <xdr:col>4</xdr:col>
      <xdr:colOff>570245</xdr:colOff>
      <xdr:row>4</xdr:row>
      <xdr:rowOff>247649</xdr:rowOff>
    </xdr:to>
    <xdr:pic macro="[0]!filtrarControle"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72342" y="870231"/>
          <a:ext cx="1146628" cy="244193"/>
        </a:xfrm>
        <a:prstGeom prst="rect">
          <a:avLst/>
        </a:prstGeom>
      </xdr:spPr>
    </xdr:pic>
    <xdr:clientData/>
  </xdr:twoCellAnchor>
  <xdr:twoCellAnchor editAs="absolute">
    <xdr:from>
      <xdr:col>2</xdr:col>
      <xdr:colOff>502510</xdr:colOff>
      <xdr:row>4</xdr:row>
      <xdr:rowOff>4225</xdr:rowOff>
    </xdr:from>
    <xdr:to>
      <xdr:col>3</xdr:col>
      <xdr:colOff>400207</xdr:colOff>
      <xdr:row>4</xdr:row>
      <xdr:rowOff>248517</xdr:rowOff>
    </xdr:to>
    <xdr:pic macro="[0]!limparFiltros">
      <xdr:nvPicPr>
        <xdr:cNvPr id="33" name="Imagem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31835" y="871000"/>
          <a:ext cx="1154997" cy="244292"/>
        </a:xfrm>
        <a:prstGeom prst="rect">
          <a:avLst/>
        </a:prstGeom>
      </xdr:spPr>
    </xdr:pic>
    <xdr:clientData/>
  </xdr:twoCellAnchor>
  <xdr:twoCellAnchor editAs="absolute">
    <xdr:from>
      <xdr:col>1</xdr:col>
      <xdr:colOff>221241</xdr:colOff>
      <xdr:row>2</xdr:row>
      <xdr:rowOff>85725</xdr:rowOff>
    </xdr:from>
    <xdr:to>
      <xdr:col>1</xdr:col>
      <xdr:colOff>1376237</xdr:colOff>
      <xdr:row>2</xdr:row>
      <xdr:rowOff>374474</xdr:rowOff>
    </xdr:to>
    <xdr:pic macro="[0]!limparClassificação"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6106" y="364148"/>
          <a:ext cx="1154996" cy="288749"/>
        </a:xfrm>
        <a:prstGeom prst="rect">
          <a:avLst/>
        </a:prstGeom>
      </xdr:spPr>
    </xdr:pic>
    <xdr:clientData/>
  </xdr:twoCellAnchor>
  <xdr:twoCellAnchor editAs="absolute">
    <xdr:from>
      <xdr:col>2</xdr:col>
      <xdr:colOff>409575</xdr:colOff>
      <xdr:row>2</xdr:row>
      <xdr:rowOff>123825</xdr:rowOff>
    </xdr:from>
    <xdr:to>
      <xdr:col>2</xdr:col>
      <xdr:colOff>866775</xdr:colOff>
      <xdr:row>2</xdr:row>
      <xdr:rowOff>361951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6438900" y="400050"/>
          <a:ext cx="457200" cy="238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900" b="1">
              <a:solidFill>
                <a:schemeClr val="bg1"/>
              </a:solidFill>
            </a:rPr>
            <a:t>MÊS</a:t>
          </a:r>
        </a:p>
      </xdr:txBody>
    </xdr:sp>
    <xdr:clientData/>
  </xdr:twoCellAnchor>
  <xdr:twoCellAnchor editAs="absolute">
    <xdr:from>
      <xdr:col>3</xdr:col>
      <xdr:colOff>819150</xdr:colOff>
      <xdr:row>2</xdr:row>
      <xdr:rowOff>114300</xdr:rowOff>
    </xdr:from>
    <xdr:to>
      <xdr:col>3</xdr:col>
      <xdr:colOff>1276350</xdr:colOff>
      <xdr:row>2</xdr:row>
      <xdr:rowOff>352426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 txBox="1"/>
      </xdr:nvSpPr>
      <xdr:spPr>
        <a:xfrm>
          <a:off x="8105775" y="390525"/>
          <a:ext cx="457200" cy="238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900" b="1">
              <a:solidFill>
                <a:schemeClr val="bg1"/>
              </a:solidFill>
            </a:rPr>
            <a:t>ANO</a:t>
          </a:r>
        </a:p>
      </xdr:txBody>
    </xdr:sp>
    <xdr:clientData/>
  </xdr:twoCellAnchor>
  <xdr:twoCellAnchor>
    <xdr:from>
      <xdr:col>2</xdr:col>
      <xdr:colOff>419100</xdr:colOff>
      <xdr:row>0</xdr:row>
      <xdr:rowOff>47625</xdr:rowOff>
    </xdr:from>
    <xdr:to>
      <xdr:col>2</xdr:col>
      <xdr:colOff>428625</xdr:colOff>
      <xdr:row>5</xdr:row>
      <xdr:rowOff>57150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CxnSpPr/>
      </xdr:nvCxnSpPr>
      <xdr:spPr>
        <a:xfrm>
          <a:off x="3733800" y="47625"/>
          <a:ext cx="9525" cy="114300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76201</xdr:colOff>
      <xdr:row>3</xdr:row>
      <xdr:rowOff>190501</xdr:rowOff>
    </xdr:from>
    <xdr:to>
      <xdr:col>0</xdr:col>
      <xdr:colOff>438151</xdr:colOff>
      <xdr:row>5</xdr:row>
      <xdr:rowOff>49908</xdr:rowOff>
    </xdr:to>
    <xdr:pic macro="[0]!LimparFiltroNome"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1" y="857251"/>
          <a:ext cx="361950" cy="3261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4981576</xdr:colOff>
      <xdr:row>4</xdr:row>
      <xdr:rowOff>33130</xdr:rowOff>
    </xdr:from>
    <xdr:to>
      <xdr:col>11</xdr:col>
      <xdr:colOff>6238876</xdr:colOff>
      <xdr:row>5</xdr:row>
      <xdr:rowOff>37162</xdr:rowOff>
    </xdr:to>
    <xdr:pic macro="[0]!ajustarColuna"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126576" y="899905"/>
          <a:ext cx="1257300" cy="270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38099</xdr:colOff>
      <xdr:row>7</xdr:row>
      <xdr:rowOff>14287</xdr:rowOff>
    </xdr:from>
    <xdr:to>
      <xdr:col>92</xdr:col>
      <xdr:colOff>38101</xdr:colOff>
      <xdr:row>17</xdr:row>
      <xdr:rowOff>109537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1</xdr:row>
      <xdr:rowOff>0</xdr:rowOff>
    </xdr:from>
    <xdr:to>
      <xdr:col>14</xdr:col>
      <xdr:colOff>22237</xdr:colOff>
      <xdr:row>5</xdr:row>
      <xdr:rowOff>163318</xdr:rowOff>
    </xdr:to>
    <xdr:pic macro="[0]!ir_controle"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133350"/>
          <a:ext cx="1746262" cy="382393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1</xdr:row>
      <xdr:rowOff>0</xdr:rowOff>
    </xdr:from>
    <xdr:to>
      <xdr:col>27</xdr:col>
      <xdr:colOff>107962</xdr:colOff>
      <xdr:row>5</xdr:row>
      <xdr:rowOff>156945</xdr:rowOff>
    </xdr:to>
    <xdr:pic macro="[0]!IMPRESS"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150" y="133350"/>
          <a:ext cx="1746262" cy="376020"/>
        </a:xfrm>
        <a:prstGeom prst="rect">
          <a:avLst/>
        </a:prstGeom>
      </xdr:spPr>
    </xdr:pic>
    <xdr:clientData/>
  </xdr:twoCellAnchor>
  <xdr:twoCellAnchor editAs="oneCell">
    <xdr:from>
      <xdr:col>29</xdr:col>
      <xdr:colOff>9525</xdr:colOff>
      <xdr:row>1</xdr:row>
      <xdr:rowOff>0</xdr:rowOff>
    </xdr:from>
    <xdr:to>
      <xdr:col>42</xdr:col>
      <xdr:colOff>19050</xdr:colOff>
      <xdr:row>5</xdr:row>
      <xdr:rowOff>163318</xdr:rowOff>
    </xdr:to>
    <xdr:pic macro="[0]!ir_info"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81425" y="133350"/>
          <a:ext cx="1743075" cy="382393"/>
        </a:xfrm>
        <a:prstGeom prst="rect">
          <a:avLst/>
        </a:prstGeom>
      </xdr:spPr>
    </xdr:pic>
    <xdr:clientData/>
  </xdr:twoCellAnchor>
  <xdr:twoCellAnchor editAs="oneCell">
    <xdr:from>
      <xdr:col>42</xdr:col>
      <xdr:colOff>95250</xdr:colOff>
      <xdr:row>1</xdr:row>
      <xdr:rowOff>0</xdr:rowOff>
    </xdr:from>
    <xdr:to>
      <xdr:col>55</xdr:col>
      <xdr:colOff>104775</xdr:colOff>
      <xdr:row>5</xdr:row>
      <xdr:rowOff>163318</xdr:rowOff>
    </xdr:to>
    <xdr:pic macro="[0]!abrir_FormConfig"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00700" y="133350"/>
          <a:ext cx="1743075" cy="382393"/>
        </a:xfrm>
        <a:prstGeom prst="rect">
          <a:avLst/>
        </a:prstGeom>
      </xdr:spPr>
    </xdr:pic>
    <xdr:clientData/>
  </xdr:twoCellAnchor>
  <xdr:twoCellAnchor>
    <xdr:from>
      <xdr:col>0</xdr:col>
      <xdr:colOff>133755</xdr:colOff>
      <xdr:row>44</xdr:row>
      <xdr:rowOff>85725</xdr:rowOff>
    </xdr:from>
    <xdr:to>
      <xdr:col>46</xdr:col>
      <xdr:colOff>114299</xdr:colOff>
      <xdr:row>64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114300</xdr:colOff>
          <xdr:row>4</xdr:row>
          <xdr:rowOff>85725</xdr:rowOff>
        </xdr:from>
        <xdr:to>
          <xdr:col>75</xdr:col>
          <xdr:colOff>57150</xdr:colOff>
          <xdr:row>5</xdr:row>
          <xdr:rowOff>114300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65</xdr:col>
      <xdr:colOff>133349</xdr:colOff>
      <xdr:row>32</xdr:row>
      <xdr:rowOff>57150</xdr:rowOff>
    </xdr:from>
    <xdr:to>
      <xdr:col>92</xdr:col>
      <xdr:colOff>66674</xdr:colOff>
      <xdr:row>42</xdr:row>
      <xdr:rowOff>38099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47</xdr:col>
      <xdr:colOff>123825</xdr:colOff>
      <xdr:row>44</xdr:row>
      <xdr:rowOff>85725</xdr:rowOff>
    </xdr:from>
    <xdr:to>
      <xdr:col>92</xdr:col>
      <xdr:colOff>114300</xdr:colOff>
      <xdr:row>64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123825</xdr:colOff>
      <xdr:row>81</xdr:row>
      <xdr:rowOff>0</xdr:rowOff>
    </xdr:from>
    <xdr:to>
      <xdr:col>93</xdr:col>
      <xdr:colOff>19050</xdr:colOff>
      <xdr:row>101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47625</xdr:colOff>
      <xdr:row>20</xdr:row>
      <xdr:rowOff>47625</xdr:rowOff>
    </xdr:from>
    <xdr:to>
      <xdr:col>63</xdr:col>
      <xdr:colOff>38101</xdr:colOff>
      <xdr:row>42</xdr:row>
      <xdr:rowOff>66675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77</xdr:col>
      <xdr:colOff>104775</xdr:colOff>
      <xdr:row>0</xdr:row>
      <xdr:rowOff>38100</xdr:rowOff>
    </xdr:from>
    <xdr:to>
      <xdr:col>90</xdr:col>
      <xdr:colOff>123825</xdr:colOff>
      <xdr:row>6</xdr:row>
      <xdr:rowOff>38100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10585"/>
        <a:stretch/>
      </xdr:blipFill>
      <xdr:spPr>
        <a:xfrm>
          <a:off x="10277475" y="38100"/>
          <a:ext cx="1752600" cy="542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57150</xdr:rowOff>
    </xdr:from>
    <xdr:to>
      <xdr:col>1</xdr:col>
      <xdr:colOff>1053547</xdr:colOff>
      <xdr:row>2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996" b="15337"/>
        <a:stretch/>
      </xdr:blipFill>
      <xdr:spPr>
        <a:xfrm>
          <a:off x="276225" y="57150"/>
          <a:ext cx="1167847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0</xdr:row>
      <xdr:rowOff>66675</xdr:rowOff>
    </xdr:from>
    <xdr:to>
      <xdr:col>10</xdr:col>
      <xdr:colOff>1922</xdr:colOff>
      <xdr:row>2</xdr:row>
      <xdr:rowOff>57150</xdr:rowOff>
    </xdr:to>
    <xdr:pic macro="[0]!ir_dashboard"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0" y="66675"/>
          <a:ext cx="1754522" cy="38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30</xdr:row>
      <xdr:rowOff>28574</xdr:rowOff>
    </xdr:from>
    <xdr:to>
      <xdr:col>2</xdr:col>
      <xdr:colOff>602449</xdr:colOff>
      <xdr:row>32</xdr:row>
      <xdr:rowOff>154773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0" y="6810374"/>
          <a:ext cx="507199" cy="50719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33</xdr:row>
      <xdr:rowOff>53499</xdr:rowOff>
    </xdr:from>
    <xdr:to>
      <xdr:col>2</xdr:col>
      <xdr:colOff>561975</xdr:colOff>
      <xdr:row>35</xdr:row>
      <xdr:rowOff>105588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7406799"/>
          <a:ext cx="428625" cy="43308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36</xdr:row>
      <xdr:rowOff>9525</xdr:rowOff>
    </xdr:from>
    <xdr:to>
      <xdr:col>2</xdr:col>
      <xdr:colOff>619592</xdr:colOff>
      <xdr:row>38</xdr:row>
      <xdr:rowOff>162391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62876" y="7934325"/>
          <a:ext cx="533866" cy="53386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39</xdr:row>
      <xdr:rowOff>62939</xdr:rowOff>
    </xdr:from>
    <xdr:to>
      <xdr:col>2</xdr:col>
      <xdr:colOff>647700</xdr:colOff>
      <xdr:row>41</xdr:row>
      <xdr:rowOff>120089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86700" y="8587814"/>
          <a:ext cx="438150" cy="4381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42</xdr:row>
      <xdr:rowOff>105600</xdr:rowOff>
    </xdr:from>
    <xdr:to>
      <xdr:col>2</xdr:col>
      <xdr:colOff>561975</xdr:colOff>
      <xdr:row>44</xdr:row>
      <xdr:rowOff>115125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48600" y="9173400"/>
          <a:ext cx="390525" cy="39052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30</xdr:row>
      <xdr:rowOff>152400</xdr:rowOff>
    </xdr:from>
    <xdr:to>
      <xdr:col>2</xdr:col>
      <xdr:colOff>656979</xdr:colOff>
      <xdr:row>32</xdr:row>
      <xdr:rowOff>66429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6858000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34</xdr:row>
      <xdr:rowOff>57150</xdr:rowOff>
    </xdr:from>
    <xdr:to>
      <xdr:col>2</xdr:col>
      <xdr:colOff>628404</xdr:colOff>
      <xdr:row>35</xdr:row>
      <xdr:rowOff>161679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7629525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37</xdr:row>
      <xdr:rowOff>28575</xdr:rowOff>
    </xdr:from>
    <xdr:to>
      <xdr:col>2</xdr:col>
      <xdr:colOff>685554</xdr:colOff>
      <xdr:row>38</xdr:row>
      <xdr:rowOff>133104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8172450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1</xdr:col>
      <xdr:colOff>6334125</xdr:colOff>
      <xdr:row>40</xdr:row>
      <xdr:rowOff>38100</xdr:rowOff>
    </xdr:from>
    <xdr:to>
      <xdr:col>2</xdr:col>
      <xdr:colOff>285504</xdr:colOff>
      <xdr:row>41</xdr:row>
      <xdr:rowOff>142629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8753475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43</xdr:row>
      <xdr:rowOff>47625</xdr:rowOff>
    </xdr:from>
    <xdr:to>
      <xdr:col>2</xdr:col>
      <xdr:colOff>704604</xdr:colOff>
      <xdr:row>44</xdr:row>
      <xdr:rowOff>152154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9334500"/>
          <a:ext cx="295029" cy="295029"/>
        </a:xfrm>
        <a:prstGeom prst="rect">
          <a:avLst/>
        </a:prstGeom>
      </xdr:spPr>
    </xdr:pic>
    <xdr:clientData/>
  </xdr:twoCellAnchor>
  <xdr:twoCellAnchor editAs="oneCell">
    <xdr:from>
      <xdr:col>1</xdr:col>
      <xdr:colOff>3842328</xdr:colOff>
      <xdr:row>0</xdr:row>
      <xdr:rowOff>64278</xdr:rowOff>
    </xdr:from>
    <xdr:to>
      <xdr:col>1</xdr:col>
      <xdr:colOff>4248150</xdr:colOff>
      <xdr:row>0</xdr:row>
      <xdr:rowOff>469626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75828" y="64278"/>
          <a:ext cx="405822" cy="405348"/>
        </a:xfrm>
        <a:prstGeom prst="rect">
          <a:avLst/>
        </a:prstGeom>
      </xdr:spPr>
    </xdr:pic>
    <xdr:clientData/>
  </xdr:twoCellAnchor>
  <xdr:twoCellAnchor editAs="oneCell">
    <xdr:from>
      <xdr:col>1</xdr:col>
      <xdr:colOff>3838575</xdr:colOff>
      <xdr:row>27</xdr:row>
      <xdr:rowOff>73621</xdr:rowOff>
    </xdr:from>
    <xdr:to>
      <xdr:col>1</xdr:col>
      <xdr:colOff>4152900</xdr:colOff>
      <xdr:row>27</xdr:row>
      <xdr:rowOff>391220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2075" y="5721946"/>
          <a:ext cx="314325" cy="317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1527753</xdr:colOff>
      <xdr:row>0</xdr:row>
      <xdr:rowOff>64278</xdr:rowOff>
    </xdr:from>
    <xdr:to>
      <xdr:col>1</xdr:col>
      <xdr:colOff>1933575</xdr:colOff>
      <xdr:row>0</xdr:row>
      <xdr:rowOff>469626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61253" y="64278"/>
          <a:ext cx="405822" cy="405348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1676400</xdr:colOff>
      <xdr:row>27</xdr:row>
      <xdr:rowOff>92671</xdr:rowOff>
    </xdr:from>
    <xdr:to>
      <xdr:col>1</xdr:col>
      <xdr:colOff>1990725</xdr:colOff>
      <xdr:row>27</xdr:row>
      <xdr:rowOff>410270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09900" y="5740996"/>
          <a:ext cx="314325" cy="317599"/>
        </a:xfrm>
        <a:prstGeom prst="rect">
          <a:avLst/>
        </a:prstGeom>
      </xdr:spPr>
    </xdr:pic>
    <xdr:clientData/>
  </xdr:twoCellAnchor>
  <xdr:twoCellAnchor editAs="oneCell">
    <xdr:from>
      <xdr:col>0</xdr:col>
      <xdr:colOff>57333</xdr:colOff>
      <xdr:row>0</xdr:row>
      <xdr:rowOff>85725</xdr:rowOff>
    </xdr:from>
    <xdr:to>
      <xdr:col>1</xdr:col>
      <xdr:colOff>478355</xdr:colOff>
      <xdr:row>0</xdr:row>
      <xdr:rowOff>466725</xdr:rowOff>
    </xdr:to>
    <xdr:pic macro="[0]!ir_dashboard"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333" y="85725"/>
          <a:ext cx="1754522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0</xdr:row>
      <xdr:rowOff>57150</xdr:rowOff>
    </xdr:from>
    <xdr:to>
      <xdr:col>6</xdr:col>
      <xdr:colOff>116222</xdr:colOff>
      <xdr:row>1</xdr:row>
      <xdr:rowOff>76200</xdr:rowOff>
    </xdr:to>
    <xdr:pic macro="[0]!ir_dashboard"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57150"/>
          <a:ext cx="1754522" cy="381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ela2" displayName="Tabela2" ref="A7:Z1007" totalsRowShown="0" headerRowDxfId="30" dataDxfId="29">
  <autoFilter ref="A7:Z1007"/>
  <sortState ref="A8:X1007">
    <sortCondition ref="A7:A1007"/>
  </sortState>
  <tableColumns count="26">
    <tableColumn id="1" name="NÚM" dataDxfId="28">
      <calculatedColumnFormula>IF(Tabela2[[#This Row],[LOCAL DO EXTINTOR]]="","",Tabela2[[#This Row],[CONTROL1]])</calculatedColumnFormula>
    </tableColumn>
    <tableColumn id="2" name="LOCAL DO EXTINTOR" dataDxfId="27"/>
    <tableColumn id="3" name="Nº INMETRO" dataDxfId="26"/>
    <tableColumn id="4" name="TIPO DO EXTINTOR" dataDxfId="25"/>
    <tableColumn id="6" name="DATA DA RECARGA" dataDxfId="24"/>
    <tableColumn id="7" name="VALIDADE DA RECARGA" dataDxfId="23">
      <calculatedColumnFormula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calculatedColumnFormula>
    </tableColumn>
    <tableColumn id="25" name="PRÓXIMA RECARGA" dataDxfId="22">
      <calculatedColumnFormula>IFERROR(IF(Tabela2[[#This Row],[VALIDADE DA RECARGA]]="SELECIONE VALIDADE","",Tabela2[[#This Row],[DATA VENC REC]]),"")</calculatedColumnFormula>
    </tableColumn>
    <tableColumn id="8" name="DATA DO ÚLTIMO TESTE HIDROSTÁTICO" dataDxfId="21"/>
    <tableColumn id="9" name="STATUS DO TESTE HIDROSTÁTICO" dataDxfId="20">
      <calculatedColumnFormula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calculatedColumnFormula>
    </tableColumn>
    <tableColumn id="10" name="DATA DO PRÓXIMO TESTE HIDROSTÁTICO" dataDxfId="19">
      <calculatedColumnFormula>IF(Tabela2[[#This Row],[DATA DO ÚLTIMO TESTE HIDROSTÁTICO]]="","",Tabela2[[#This Row],[DATA DO ÚLTIMO TESTE HIDROSTÁTICO]]+editar!$C$15)</calculatedColumnFormula>
    </tableColumn>
    <tableColumn id="22" name="VALIDADE          (em meses)" dataDxfId="18"/>
    <tableColumn id="11" name="OBSERVAÇÕES" dataDxfId="17"/>
    <tableColumn id="12" name="CONTROL1" dataDxfId="16"/>
    <tableColumn id="13" name="CONTROL2" dataDxfId="15">
      <calculatedColumnFormula>IF(Tabela2[[#This Row],[VALIDADE DA RECARGA]]="","",IF(Tabela2[[#This Row],[VALIDADE DA RECARGA]]="Vencido","Vencido",IF(Tabela2[[#This Row],[VALIDADE DA RECARGA]]="Válido","Válido","Próximo ao vencimento")))</calculatedColumnFormula>
    </tableColumn>
    <tableColumn id="14" name="DATA VENC REC" dataDxfId="14">
      <calculatedColumnFormula>IF(Tabela2[[#This Row],[DATA DA RECARGA]]="","",Tabela2[[#This Row],[DATA DA RECARGA]]+Tabela2[[#This Row],[val]])</calculatedColumnFormula>
    </tableColumn>
    <tableColumn id="15" name="MÊS VENC REC" dataDxfId="13">
      <calculatedColumnFormula>IF(Tabela2[[#This Row],[DATA VENC REC]]="","",VLOOKUP(MONTH(Tabela2[[#This Row],[DATA VENC REC]]),editar!$F$2:$G$13,2,0))</calculatedColumnFormula>
    </tableColumn>
    <tableColumn id="16" name="ANO VENC REC" dataDxfId="12">
      <calculatedColumnFormula>IF(Tabela2[[#This Row],[DATA VENC REC]]="","",YEAR(Tabela2[[#This Row],[DATA VENC REC]]))</calculatedColumnFormula>
    </tableColumn>
    <tableColumn id="17" name="CONTROL6" dataDxfId="11">
      <calculatedColumnFormula>IF(Tabela2[[#This Row],[STATUS DO TESTE HIDROSTÁTICO]]="","",IF(Tabela2[[#This Row],[STATUS DO TESTE HIDROSTÁTICO]]="Vencido","Vencido",IF(Tabela2[[#This Row],[STATUS DO TESTE HIDROSTÁTICO]]="Válido","Válido","Próximo ao vencimento")))</calculatedColumnFormula>
    </tableColumn>
    <tableColumn id="18" name="MÊS VENC TH" dataDxfId="10">
      <calculatedColumnFormula>IF(Tabela2[[#This Row],[DATA DO PRÓXIMO TESTE HIDROSTÁTICO]]="","",VLOOKUP(MONTH(Tabela2[[#This Row],[DATA DO PRÓXIMO TESTE HIDROSTÁTICO]]),editar!$F$2:$G$13,2,0))</calculatedColumnFormula>
    </tableColumn>
    <tableColumn id="19" name="ANO VENC TH" dataDxfId="9">
      <calculatedColumnFormula>IF(Tabela2[[#This Row],[DATA DO PRÓXIMO TESTE HIDROSTÁTICO]]="","",YEAR(Tabela2[[#This Row],[DATA DO PRÓXIMO TESTE HIDROSTÁTICO]]))</calculatedColumnFormula>
    </tableColumn>
    <tableColumn id="20" name="MÊS REC" dataDxfId="8">
      <calculatedColumnFormula>IF(Tabela2[[#This Row],[DATA DA RECARGA]]="","",VLOOKUP(MONTH(Tabela2[[#This Row],[DATA DA RECARGA]]),editar!$F$2:$G$13,2,0))</calculatedColumnFormula>
    </tableColumn>
    <tableColumn id="21" name="ANO REC" dataDxfId="7">
      <calculatedColumnFormula>IF(Tabela2[[#This Row],[DATA DA RECARGA]]="","",YEAR(Tabela2[[#This Row],[DATA DA RECARGA]]))</calculatedColumnFormula>
    </tableColumn>
    <tableColumn id="23" name="MÊS TH" dataDxfId="6">
      <calculatedColumnFormula>IF(Tabela2[[#This Row],[DATA DO ÚLTIMO TESTE HIDROSTÁTICO]]="","",VLOOKUP(MONTH(Tabela2[[#This Row],[DATA DO ÚLTIMO TESTE HIDROSTÁTICO]]),editar!$F$2:$G$13,2,0))</calculatedColumnFormula>
    </tableColumn>
    <tableColumn id="24" name="ANO TH" dataDxfId="5">
      <calculatedColumnFormula>IF(Tabela2[[#This Row],[DATA DO ÚLTIMO TESTE HIDROSTÁTICO]]="","",YEAR(Tabela2[[#This Row],[DATA DO ÚLTIMO TESTE HIDROSTÁTICO]]))</calculatedColumnFormula>
    </tableColumn>
    <tableColumn id="27" name="val" dataDxfId="4">
      <calculatedColumnFormula>IFERROR(IF(Tabela2[[#This Row],[DATA DA RECARGA]]="","",Tabela2[[#This Row],[VALIDADE          (em meses)]]*30)+5,"")</calculatedColumnFormula>
    </tableColumn>
    <tableColumn id="28" name="Colunas1" dataDxfId="3">
      <calculatedColumnFormula>IF(Tabela2[[#This Row],[DATA DA RECARGA]]="","","P")</calculatedColumnFormula>
    </tableColumn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controle"/>
  <dimension ref="A1:BE1161"/>
  <sheetViews>
    <sheetView showGridLines="0" showRowColHeaders="0" showZeros="0" tabSelected="1" zoomScaleNormal="100" workbookViewId="0">
      <selection activeCell="B8" sqref="B8"/>
    </sheetView>
  </sheetViews>
  <sheetFormatPr defaultRowHeight="15.75" x14ac:dyDescent="0.25"/>
  <cols>
    <col min="1" max="1" width="8" style="17" customWidth="1"/>
    <col min="2" max="2" width="82.42578125" style="17" customWidth="1"/>
    <col min="3" max="3" width="18.85546875" style="17" customWidth="1"/>
    <col min="4" max="4" width="23.42578125" style="17" customWidth="1"/>
    <col min="5" max="5" width="20.5703125" style="17" customWidth="1"/>
    <col min="6" max="6" width="24.28515625" style="42" customWidth="1"/>
    <col min="7" max="7" width="24.28515625" style="57" customWidth="1"/>
    <col min="8" max="8" width="26.42578125" style="37" customWidth="1"/>
    <col min="9" max="9" width="25.7109375" style="43" customWidth="1"/>
    <col min="10" max="10" width="25.7109375" style="44" customWidth="1"/>
    <col min="11" max="11" width="21.85546875" style="44" customWidth="1"/>
    <col min="12" max="12" width="94.140625" style="44" bestFit="1" customWidth="1"/>
    <col min="13" max="13" width="10.28515625" style="17" hidden="1" customWidth="1"/>
    <col min="14" max="14" width="24.5703125" style="17" hidden="1" customWidth="1"/>
    <col min="15" max="15" width="16.28515625" style="26" hidden="1" customWidth="1"/>
    <col min="16" max="16" width="16.7109375" style="17" hidden="1" customWidth="1"/>
    <col min="17" max="17" width="18.5703125" style="17" hidden="1" customWidth="1"/>
    <col min="18" max="18" width="25.42578125" hidden="1" customWidth="1"/>
    <col min="19" max="19" width="14.5703125" hidden="1" customWidth="1"/>
    <col min="20" max="20" width="15.7109375" hidden="1" customWidth="1"/>
    <col min="21" max="21" width="13.5703125" hidden="1" customWidth="1"/>
    <col min="22" max="22" width="14.85546875" hidden="1" customWidth="1"/>
    <col min="23" max="23" width="9.140625" hidden="1" customWidth="1"/>
    <col min="24" max="24" width="26.42578125" hidden="1" customWidth="1"/>
    <col min="25" max="25" width="9.140625" style="98" hidden="1" customWidth="1"/>
    <col min="26" max="26" width="9.140625" style="99" hidden="1" customWidth="1"/>
    <col min="27" max="27" width="18.7109375" style="99" customWidth="1"/>
    <col min="28" max="28" width="9.140625" style="16" customWidth="1"/>
    <col min="29" max="29" width="9.140625" style="16"/>
  </cols>
  <sheetData>
    <row r="1" spans="1:57" ht="10.5" customHeight="1" x14ac:dyDescent="0.25">
      <c r="A1" s="24"/>
      <c r="B1" s="24"/>
      <c r="C1" s="24"/>
      <c r="D1" s="24"/>
      <c r="E1" s="38"/>
      <c r="F1" s="39"/>
      <c r="G1" s="55"/>
      <c r="H1" s="36"/>
      <c r="I1" s="40"/>
      <c r="J1" s="41"/>
      <c r="K1" s="41"/>
      <c r="L1" s="92" t="s">
        <v>125</v>
      </c>
      <c r="M1" s="24"/>
      <c r="N1" s="24"/>
      <c r="O1" s="25"/>
      <c r="P1" s="24"/>
      <c r="Q1" s="24"/>
      <c r="R1" s="9"/>
      <c r="S1" s="9"/>
      <c r="T1" s="9"/>
      <c r="U1" s="9"/>
      <c r="V1" s="9"/>
      <c r="W1" s="9"/>
      <c r="X1" s="9"/>
      <c r="Y1" s="71"/>
      <c r="Z1" s="97"/>
      <c r="AA1" s="97"/>
      <c r="AB1" s="74"/>
      <c r="AC1" s="74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</row>
    <row r="2" spans="1:57" ht="11.25" customHeight="1" x14ac:dyDescent="0.25">
      <c r="A2" s="24"/>
      <c r="B2" s="24"/>
      <c r="C2" s="24"/>
      <c r="D2" s="24"/>
      <c r="E2" s="38"/>
      <c r="F2" s="39"/>
      <c r="G2" s="55"/>
      <c r="H2" s="36"/>
      <c r="I2" s="40"/>
      <c r="J2" s="41"/>
      <c r="K2" s="41"/>
      <c r="L2" s="41"/>
      <c r="M2" s="24"/>
      <c r="N2" s="24"/>
      <c r="O2" s="25"/>
      <c r="P2" s="24"/>
      <c r="Q2" s="24"/>
      <c r="R2" s="9"/>
      <c r="S2" s="9"/>
      <c r="T2" s="9"/>
      <c r="U2" s="9"/>
      <c r="V2" s="9"/>
      <c r="W2" s="9"/>
      <c r="X2" s="9"/>
      <c r="Y2" s="71"/>
      <c r="Z2" s="97"/>
      <c r="AA2" s="97"/>
      <c r="AB2" s="74"/>
      <c r="AC2" s="74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</row>
    <row r="3" spans="1:57" ht="30.75" customHeight="1" x14ac:dyDescent="0.25">
      <c r="A3" s="24"/>
      <c r="B3" s="24"/>
      <c r="C3" s="24"/>
      <c r="D3" s="24"/>
      <c r="E3" s="143"/>
      <c r="F3" s="39"/>
      <c r="G3" s="55"/>
      <c r="H3" s="36"/>
      <c r="I3" s="40"/>
      <c r="J3" s="41"/>
      <c r="K3" s="41"/>
      <c r="L3" s="41"/>
      <c r="M3" s="24"/>
      <c r="N3" s="24"/>
      <c r="O3" s="25"/>
      <c r="P3" s="24"/>
      <c r="Q3" s="24"/>
      <c r="R3" s="9"/>
      <c r="S3" s="9"/>
      <c r="T3" s="9"/>
      <c r="U3" s="9"/>
      <c r="V3" s="9"/>
      <c r="W3" s="9"/>
      <c r="X3" s="9"/>
      <c r="Y3" s="71"/>
      <c r="Z3" s="97"/>
      <c r="AA3" s="97"/>
      <c r="AB3" s="74"/>
      <c r="AC3" s="74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</row>
    <row r="4" spans="1:57" ht="15.75" customHeight="1" thickBot="1" x14ac:dyDescent="0.3">
      <c r="A4" s="24"/>
      <c r="B4" s="62" t="s">
        <v>73</v>
      </c>
      <c r="C4" s="24"/>
      <c r="D4" s="24"/>
      <c r="E4" s="143"/>
      <c r="F4" s="39"/>
      <c r="G4" s="55"/>
      <c r="H4" s="36"/>
      <c r="I4" s="40"/>
      <c r="J4" s="41"/>
      <c r="K4" s="41"/>
      <c r="L4" s="91"/>
      <c r="M4" s="24"/>
      <c r="N4" s="24"/>
      <c r="O4" s="25"/>
      <c r="P4" s="24"/>
      <c r="Q4" s="24"/>
      <c r="R4" s="9"/>
      <c r="S4" s="9"/>
      <c r="T4" s="9"/>
      <c r="U4" s="9"/>
      <c r="V4" s="9"/>
      <c r="W4" s="9"/>
      <c r="X4" s="9"/>
      <c r="Y4" s="71"/>
      <c r="Z4" s="97"/>
      <c r="AA4" s="97"/>
      <c r="AB4" s="74"/>
      <c r="AC4" s="74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1:57" ht="21" customHeight="1" thickTop="1" thickBot="1" x14ac:dyDescent="0.3">
      <c r="A5" s="24"/>
      <c r="B5" s="90"/>
      <c r="C5" s="24"/>
      <c r="D5" s="24"/>
      <c r="E5" s="24"/>
      <c r="F5" s="39"/>
      <c r="G5" s="55"/>
      <c r="H5" s="36"/>
      <c r="I5" s="40"/>
      <c r="J5" s="41"/>
      <c r="K5" s="41"/>
      <c r="L5" s="41"/>
      <c r="M5" s="24"/>
      <c r="N5" s="24"/>
      <c r="O5" s="25"/>
      <c r="P5" s="24"/>
      <c r="Q5" s="24"/>
      <c r="R5" s="9"/>
      <c r="S5" s="9"/>
      <c r="T5" s="9"/>
      <c r="U5" s="9"/>
      <c r="V5" s="9"/>
      <c r="W5" s="9"/>
      <c r="X5" s="9"/>
      <c r="Y5" s="71"/>
      <c r="Z5" s="97"/>
      <c r="AA5" s="97">
        <f ca="1">IFERROR(SMALL(AC8:AC1007,1),"-")</f>
        <v>71</v>
      </c>
      <c r="AB5" s="74"/>
      <c r="AC5" s="74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1:57" ht="6.75" customHeight="1" thickTop="1" thickBot="1" x14ac:dyDescent="0.3">
      <c r="A6" s="24"/>
      <c r="B6" s="61"/>
      <c r="C6" s="24"/>
      <c r="D6" s="24"/>
      <c r="E6" s="145"/>
      <c r="F6" s="145"/>
      <c r="G6" s="56"/>
      <c r="H6" s="144"/>
      <c r="I6" s="144"/>
      <c r="J6" s="144"/>
      <c r="K6" s="100"/>
      <c r="L6" s="41"/>
      <c r="M6" s="24">
        <v>13</v>
      </c>
      <c r="N6" s="24">
        <v>14</v>
      </c>
      <c r="O6" s="24">
        <v>15</v>
      </c>
      <c r="P6" s="24">
        <v>16</v>
      </c>
      <c r="Q6" s="24">
        <v>17</v>
      </c>
      <c r="R6" s="24">
        <v>18</v>
      </c>
      <c r="S6" s="24">
        <v>19</v>
      </c>
      <c r="T6" s="24">
        <v>20</v>
      </c>
      <c r="U6" s="24">
        <v>21</v>
      </c>
      <c r="V6" s="24">
        <v>22</v>
      </c>
      <c r="W6" s="24">
        <v>23</v>
      </c>
      <c r="X6" s="24">
        <v>24</v>
      </c>
      <c r="Y6" s="71"/>
      <c r="Z6" s="97"/>
      <c r="AA6" s="97"/>
      <c r="AB6" s="74"/>
      <c r="AC6" s="74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1:57" ht="36" customHeight="1" thickBot="1" x14ac:dyDescent="0.3">
      <c r="A7" s="45" t="s">
        <v>72</v>
      </c>
      <c r="B7" s="132" t="s">
        <v>73</v>
      </c>
      <c r="C7" s="46" t="s">
        <v>4</v>
      </c>
      <c r="D7" s="46" t="s">
        <v>74</v>
      </c>
      <c r="E7" s="59" t="s">
        <v>75</v>
      </c>
      <c r="F7" s="59" t="s">
        <v>76</v>
      </c>
      <c r="G7" s="59" t="s">
        <v>94</v>
      </c>
      <c r="H7" s="60" t="s">
        <v>69</v>
      </c>
      <c r="I7" s="58" t="s">
        <v>95</v>
      </c>
      <c r="J7" s="60" t="s">
        <v>71</v>
      </c>
      <c r="K7" s="103" t="s">
        <v>132</v>
      </c>
      <c r="L7" s="137" t="s">
        <v>70</v>
      </c>
      <c r="M7" s="27" t="s">
        <v>77</v>
      </c>
      <c r="N7" s="27" t="s">
        <v>78</v>
      </c>
      <c r="O7" s="28" t="s">
        <v>87</v>
      </c>
      <c r="P7" s="27" t="s">
        <v>85</v>
      </c>
      <c r="Q7" s="27" t="s">
        <v>86</v>
      </c>
      <c r="R7" s="27" t="s">
        <v>80</v>
      </c>
      <c r="S7" s="27" t="s">
        <v>88</v>
      </c>
      <c r="T7" s="27" t="s">
        <v>89</v>
      </c>
      <c r="U7" s="27" t="s">
        <v>90</v>
      </c>
      <c r="V7" s="27" t="s">
        <v>91</v>
      </c>
      <c r="W7" s="27" t="s">
        <v>92</v>
      </c>
      <c r="X7" s="27" t="s">
        <v>93</v>
      </c>
      <c r="Y7" s="27" t="s">
        <v>127</v>
      </c>
      <c r="Z7" s="27" t="s">
        <v>131</v>
      </c>
      <c r="AA7" s="71"/>
      <c r="AB7" s="97" t="s">
        <v>120</v>
      </c>
      <c r="AC7" s="97" t="s">
        <v>120</v>
      </c>
      <c r="AD7" s="74"/>
      <c r="AE7" s="74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</row>
    <row r="8" spans="1:57" ht="20.100000000000001" customHeight="1" x14ac:dyDescent="0.25">
      <c r="A8" s="29">
        <f>IF(Tabela2[[#This Row],[LOCAL DO EXTINTOR]]="","",Tabela2[[#This Row],[CONTROL1]])</f>
        <v>1</v>
      </c>
      <c r="B8" s="133" t="s">
        <v>142</v>
      </c>
      <c r="C8" s="31"/>
      <c r="D8" s="30" t="s">
        <v>139</v>
      </c>
      <c r="E8" s="32">
        <v>44256</v>
      </c>
      <c r="F8" s="78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8" s="79">
        <f ca="1">IFERROR(IF(Tabela2[[#This Row],[VALIDADE DA RECARGA]]="SELECIONE VALIDADE","",Tabela2[[#This Row],[DATA VENC REC]]),"")</f>
        <v>44621</v>
      </c>
      <c r="H8" s="75">
        <v>44197</v>
      </c>
      <c r="I8" s="84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8" s="85">
        <f>IF(Tabela2[[#This Row],[DATA DO ÚLTIMO TESTE HIDROSTÁTICO]]="","",Tabela2[[#This Row],[DATA DO ÚLTIMO TESTE HIDROSTÁTICO]]+editar!$C$15)</f>
        <v>46022</v>
      </c>
      <c r="K8" s="104">
        <v>12</v>
      </c>
      <c r="L8" s="138" t="s">
        <v>200</v>
      </c>
      <c r="M8" s="48">
        <v>1</v>
      </c>
      <c r="N8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8" s="49">
        <f>IF(Tabela2[[#This Row],[DATA DA RECARGA]]="","",Tabela2[[#This Row],[DATA DA RECARGA]]+Tabela2[[#This Row],[val]])</f>
        <v>44621</v>
      </c>
      <c r="P8" s="48" t="str">
        <f>IF(Tabela2[[#This Row],[DATA VENC REC]]="","",VLOOKUP(MONTH(Tabela2[[#This Row],[DATA VENC REC]]),editar!$F$2:$G$13,2,0))</f>
        <v>Março</v>
      </c>
      <c r="Q8" s="48">
        <f>IF(Tabela2[[#This Row],[DATA VENC REC]]="","",YEAR(Tabela2[[#This Row],[DATA VENC REC]]))</f>
        <v>2022</v>
      </c>
      <c r="R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8" s="54" t="str">
        <f>IF(Tabela2[[#This Row],[DATA DO PRÓXIMO TESTE HIDROSTÁTICO]]="","",VLOOKUP(MONTH(Tabela2[[#This Row],[DATA DO PRÓXIMO TESTE HIDROSTÁTICO]]),editar!$F$2:$G$13,2,0))</f>
        <v>Dezembro</v>
      </c>
      <c r="T8" s="54">
        <f>IF(Tabela2[[#This Row],[DATA DO PRÓXIMO TESTE HIDROSTÁTICO]]="","",YEAR(Tabela2[[#This Row],[DATA DO PRÓXIMO TESTE HIDROSTÁTICO]]))</f>
        <v>2025</v>
      </c>
      <c r="U8" s="54" t="str">
        <f>IF(Tabela2[[#This Row],[DATA DA RECARGA]]="","",VLOOKUP(MONTH(Tabela2[[#This Row],[DATA DA RECARGA]]),editar!$F$2:$G$13,2,0))</f>
        <v>Março</v>
      </c>
      <c r="V8" s="54">
        <f>IF(Tabela2[[#This Row],[DATA DA RECARGA]]="","",YEAR(Tabela2[[#This Row],[DATA DA RECARGA]]))</f>
        <v>2021</v>
      </c>
      <c r="W8" s="54" t="str">
        <f>IF(Tabela2[[#This Row],[DATA DO ÚLTIMO TESTE HIDROSTÁTICO]]="","",VLOOKUP(MONTH(Tabela2[[#This Row],[DATA DO ÚLTIMO TESTE HIDROSTÁTICO]]),editar!$F$2:$G$13,2,0))</f>
        <v>Janeiro</v>
      </c>
      <c r="X8" s="54">
        <f>IF(Tabela2[[#This Row],[DATA DO ÚLTIMO TESTE HIDROSTÁTICO]]="","",YEAR(Tabela2[[#This Row],[DATA DO ÚLTIMO TESTE HIDROSTÁTICO]]))</f>
        <v>2021</v>
      </c>
      <c r="Y8" s="101">
        <f>IFERROR(IF(Tabela2[[#This Row],[DATA DA RECARGA]]="","",Tabela2[[#This Row],[VALIDADE          (em meses)]]*30)+5,"")</f>
        <v>365</v>
      </c>
      <c r="Z8" s="101" t="str">
        <f>IF(Tabela2[[#This Row],[DATA DA RECARGA]]="","","P")</f>
        <v>P</v>
      </c>
      <c r="AA8" s="71"/>
      <c r="AB8" s="97">
        <f ca="1">IFERROR(G8-editar!$C$1,"")</f>
        <v>-51</v>
      </c>
      <c r="AC8" s="97">
        <f ca="1">IF(AB8="","",IF(AB8&lt;0,AB8+10000000000,AB8*1))</f>
        <v>9999999949</v>
      </c>
      <c r="AD8" s="74"/>
      <c r="AE8" s="74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</row>
    <row r="9" spans="1:57" ht="20.100000000000001" customHeight="1" x14ac:dyDescent="0.25">
      <c r="A9" s="29">
        <f>IF(Tabela2[[#This Row],[LOCAL DO EXTINTOR]]="","",Tabela2[[#This Row],[CONTROL1]])</f>
        <v>2</v>
      </c>
      <c r="B9" s="133" t="s">
        <v>142</v>
      </c>
      <c r="C9" s="31"/>
      <c r="D9" s="30" t="s">
        <v>135</v>
      </c>
      <c r="E9" s="32">
        <v>44105</v>
      </c>
      <c r="F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9" s="81">
        <f ca="1">IFERROR(IF(Tabela2[[#This Row],[VALIDADE DA RECARGA]]="SELECIONE VALIDADE","",Tabela2[[#This Row],[DATA VENC REC]]),"")</f>
        <v>44470</v>
      </c>
      <c r="H9" s="76">
        <v>42736</v>
      </c>
      <c r="I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9" s="87">
        <f>IF(Tabela2[[#This Row],[DATA DO ÚLTIMO TESTE HIDROSTÁTICO]]="","",Tabela2[[#This Row],[DATA DO ÚLTIMO TESTE HIDROSTÁTICO]]+editar!$C$15)</f>
        <v>44561</v>
      </c>
      <c r="K9" s="104">
        <v>12</v>
      </c>
      <c r="L9" s="139" t="s">
        <v>200</v>
      </c>
      <c r="M9" s="48">
        <v>2</v>
      </c>
      <c r="N9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9" s="49">
        <f>IF(Tabela2[[#This Row],[DATA DA RECARGA]]="","",Tabela2[[#This Row],[DATA DA RECARGA]]+Tabela2[[#This Row],[val]])</f>
        <v>44470</v>
      </c>
      <c r="P9" s="48" t="str">
        <f>IF(Tabela2[[#This Row],[DATA VENC REC]]="","",VLOOKUP(MONTH(Tabela2[[#This Row],[DATA VENC REC]]),editar!$F$2:$G$13,2,0))</f>
        <v>Outubro</v>
      </c>
      <c r="Q9" s="48">
        <f>IF(Tabela2[[#This Row],[DATA VENC REC]]="","",YEAR(Tabela2[[#This Row],[DATA VENC REC]]))</f>
        <v>2021</v>
      </c>
      <c r="R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9" s="54" t="str">
        <f>IF(Tabela2[[#This Row],[DATA DO PRÓXIMO TESTE HIDROSTÁTICO]]="","",VLOOKUP(MONTH(Tabela2[[#This Row],[DATA DO PRÓXIMO TESTE HIDROSTÁTICO]]),editar!$F$2:$G$13,2,0))</f>
        <v>Dezembro</v>
      </c>
      <c r="T9" s="54">
        <f>IF(Tabela2[[#This Row],[DATA DO PRÓXIMO TESTE HIDROSTÁTICO]]="","",YEAR(Tabela2[[#This Row],[DATA DO PRÓXIMO TESTE HIDROSTÁTICO]]))</f>
        <v>2021</v>
      </c>
      <c r="U9" s="54" t="str">
        <f>IF(Tabela2[[#This Row],[DATA DA RECARGA]]="","",VLOOKUP(MONTH(Tabela2[[#This Row],[DATA DA RECARGA]]),editar!$F$2:$G$13,2,0))</f>
        <v>Outubro</v>
      </c>
      <c r="V9" s="54">
        <f>IF(Tabela2[[#This Row],[DATA DA RECARGA]]="","",YEAR(Tabela2[[#This Row],[DATA DA RECARGA]]))</f>
        <v>2020</v>
      </c>
      <c r="W9" s="54" t="str">
        <f>IF(Tabela2[[#This Row],[DATA DO ÚLTIMO TESTE HIDROSTÁTICO]]="","",VLOOKUP(MONTH(Tabela2[[#This Row],[DATA DO ÚLTIMO TESTE HIDROSTÁTICO]]),editar!$F$2:$G$13,2,0))</f>
        <v>Janeiro</v>
      </c>
      <c r="X9" s="54">
        <f>IF(Tabela2[[#This Row],[DATA DO ÚLTIMO TESTE HIDROSTÁTICO]]="","",YEAR(Tabela2[[#This Row],[DATA DO ÚLTIMO TESTE HIDROSTÁTICO]]))</f>
        <v>2017</v>
      </c>
      <c r="Y9" s="101">
        <f>IFERROR(IF(Tabela2[[#This Row],[DATA DA RECARGA]]="","",Tabela2[[#This Row],[VALIDADE          (em meses)]]*30)+5,"")</f>
        <v>365</v>
      </c>
      <c r="Z9" s="101" t="str">
        <f>IF(Tabela2[[#This Row],[DATA DA RECARGA]]="","","P")</f>
        <v>P</v>
      </c>
      <c r="AA9" s="71"/>
      <c r="AB9" s="97">
        <f ca="1">IFERROR(G9-editar!$C$1,"")</f>
        <v>-202</v>
      </c>
      <c r="AC9" s="97">
        <f t="shared" ref="AC9:AC72" ca="1" si="0">IF(AB9="","",IF(AB9&lt;0,AB9+10000000000,AB9*1))</f>
        <v>9999999798</v>
      </c>
      <c r="AD9" s="74"/>
      <c r="AE9" s="74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</row>
    <row r="10" spans="1:57" ht="20.100000000000001" customHeight="1" x14ac:dyDescent="0.25">
      <c r="A10" s="29">
        <f>IF(Tabela2[[#This Row],[LOCAL DO EXTINTOR]]="","",Tabela2[[#This Row],[CONTROL1]])</f>
        <v>3</v>
      </c>
      <c r="B10" s="133" t="s">
        <v>143</v>
      </c>
      <c r="C10" s="31"/>
      <c r="D10" s="30" t="s">
        <v>139</v>
      </c>
      <c r="E10" s="32">
        <v>43952</v>
      </c>
      <c r="F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0" s="81">
        <f ca="1">IFERROR(IF(Tabela2[[#This Row],[VALIDADE DA RECARGA]]="SELECIONE VALIDADE","",Tabela2[[#This Row],[DATA VENC REC]]),"")</f>
        <v>44317</v>
      </c>
      <c r="H10" s="76">
        <v>43101</v>
      </c>
      <c r="I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0" s="87">
        <f>IF(Tabela2[[#This Row],[DATA DO ÚLTIMO TESTE HIDROSTÁTICO]]="","",Tabela2[[#This Row],[DATA DO ÚLTIMO TESTE HIDROSTÁTICO]]+editar!$C$15)</f>
        <v>44926</v>
      </c>
      <c r="K10" s="104">
        <v>12</v>
      </c>
      <c r="L10" s="140" t="s">
        <v>201</v>
      </c>
      <c r="M10" s="48">
        <v>3</v>
      </c>
      <c r="N10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0" s="49">
        <f>IF(Tabela2[[#This Row],[DATA DA RECARGA]]="","",Tabela2[[#This Row],[DATA DA RECARGA]]+Tabela2[[#This Row],[val]])</f>
        <v>44317</v>
      </c>
      <c r="P10" s="48" t="str">
        <f>IF(Tabela2[[#This Row],[DATA VENC REC]]="","",VLOOKUP(MONTH(Tabela2[[#This Row],[DATA VENC REC]]),editar!$F$2:$G$13,2,0))</f>
        <v>Maio</v>
      </c>
      <c r="Q10" s="48">
        <f>IF(Tabela2[[#This Row],[DATA VENC REC]]="","",YEAR(Tabela2[[#This Row],[DATA VENC REC]]))</f>
        <v>2021</v>
      </c>
      <c r="R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0" s="54" t="str">
        <f>IF(Tabela2[[#This Row],[DATA DO PRÓXIMO TESTE HIDROSTÁTICO]]="","",VLOOKUP(MONTH(Tabela2[[#This Row],[DATA DO PRÓXIMO TESTE HIDROSTÁTICO]]),editar!$F$2:$G$13,2,0))</f>
        <v>Dezembro</v>
      </c>
      <c r="T10" s="54">
        <f>IF(Tabela2[[#This Row],[DATA DO PRÓXIMO TESTE HIDROSTÁTICO]]="","",YEAR(Tabela2[[#This Row],[DATA DO PRÓXIMO TESTE HIDROSTÁTICO]]))</f>
        <v>2022</v>
      </c>
      <c r="U10" s="54" t="str">
        <f>IF(Tabela2[[#This Row],[DATA DA RECARGA]]="","",VLOOKUP(MONTH(Tabela2[[#This Row],[DATA DA RECARGA]]),editar!$F$2:$G$13,2,0))</f>
        <v>Maio</v>
      </c>
      <c r="V10" s="54">
        <f>IF(Tabela2[[#This Row],[DATA DA RECARGA]]="","",YEAR(Tabela2[[#This Row],[DATA DA RECARGA]]))</f>
        <v>2020</v>
      </c>
      <c r="W10" s="54" t="str">
        <f>IF(Tabela2[[#This Row],[DATA DO ÚLTIMO TESTE HIDROSTÁTICO]]="","",VLOOKUP(MONTH(Tabela2[[#This Row],[DATA DO ÚLTIMO TESTE HIDROSTÁTICO]]),editar!$F$2:$G$13,2,0))</f>
        <v>Janeiro</v>
      </c>
      <c r="X10" s="54">
        <f>IF(Tabela2[[#This Row],[DATA DO ÚLTIMO TESTE HIDROSTÁTICO]]="","",YEAR(Tabela2[[#This Row],[DATA DO ÚLTIMO TESTE HIDROSTÁTICO]]))</f>
        <v>2018</v>
      </c>
      <c r="Y10" s="101">
        <f>IFERROR(IF(Tabela2[[#This Row],[DATA DA RECARGA]]="","",Tabela2[[#This Row],[VALIDADE          (em meses)]]*30)+5,"")</f>
        <v>365</v>
      </c>
      <c r="Z10" s="101" t="str">
        <f>IF(Tabela2[[#This Row],[DATA DA RECARGA]]="","","P")</f>
        <v>P</v>
      </c>
      <c r="AA10" s="71"/>
      <c r="AB10" s="97">
        <f ca="1">IFERROR(G10-editar!$C$1,"")</f>
        <v>-355</v>
      </c>
      <c r="AC10" s="97">
        <f t="shared" ca="1" si="0"/>
        <v>9999999645</v>
      </c>
      <c r="AD10" s="74"/>
      <c r="AE10" s="74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</row>
    <row r="11" spans="1:57" ht="20.100000000000001" customHeight="1" x14ac:dyDescent="0.25">
      <c r="A11" s="29">
        <f>IF(Tabela2[[#This Row],[LOCAL DO EXTINTOR]]="","",Tabela2[[#This Row],[CONTROL1]])</f>
        <v>4</v>
      </c>
      <c r="B11" s="133" t="s">
        <v>144</v>
      </c>
      <c r="C11" s="31"/>
      <c r="D11" s="30" t="s">
        <v>139</v>
      </c>
      <c r="E11" s="32">
        <v>43952</v>
      </c>
      <c r="F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1" s="81">
        <f ca="1">IFERROR(IF(Tabela2[[#This Row],[VALIDADE DA RECARGA]]="SELECIONE VALIDADE","",Tabela2[[#This Row],[DATA VENC REC]]),"")</f>
        <v>44317</v>
      </c>
      <c r="H11" s="76">
        <v>42736</v>
      </c>
      <c r="I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1" s="87">
        <f>IF(Tabela2[[#This Row],[DATA DO ÚLTIMO TESTE HIDROSTÁTICO]]="","",Tabela2[[#This Row],[DATA DO ÚLTIMO TESTE HIDROSTÁTICO]]+editar!$C$15)</f>
        <v>44561</v>
      </c>
      <c r="K11" s="104">
        <v>12</v>
      </c>
      <c r="L11" s="140" t="s">
        <v>200</v>
      </c>
      <c r="M11" s="48">
        <v>4</v>
      </c>
      <c r="N11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1" s="49">
        <f>IF(Tabela2[[#This Row],[DATA DA RECARGA]]="","",Tabela2[[#This Row],[DATA DA RECARGA]]+Tabela2[[#This Row],[val]])</f>
        <v>44317</v>
      </c>
      <c r="P11" s="48" t="str">
        <f>IF(Tabela2[[#This Row],[DATA VENC REC]]="","",VLOOKUP(MONTH(Tabela2[[#This Row],[DATA VENC REC]]),editar!$F$2:$G$13,2,0))</f>
        <v>Maio</v>
      </c>
      <c r="Q11" s="48">
        <f>IF(Tabela2[[#This Row],[DATA VENC REC]]="","",YEAR(Tabela2[[#This Row],[DATA VENC REC]]))</f>
        <v>2021</v>
      </c>
      <c r="R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1" s="54" t="str">
        <f>IF(Tabela2[[#This Row],[DATA DO PRÓXIMO TESTE HIDROSTÁTICO]]="","",VLOOKUP(MONTH(Tabela2[[#This Row],[DATA DO PRÓXIMO TESTE HIDROSTÁTICO]]),editar!$F$2:$G$13,2,0))</f>
        <v>Dezembro</v>
      </c>
      <c r="T11" s="54">
        <f>IF(Tabela2[[#This Row],[DATA DO PRÓXIMO TESTE HIDROSTÁTICO]]="","",YEAR(Tabela2[[#This Row],[DATA DO PRÓXIMO TESTE HIDROSTÁTICO]]))</f>
        <v>2021</v>
      </c>
      <c r="U11" s="54" t="str">
        <f>IF(Tabela2[[#This Row],[DATA DA RECARGA]]="","",VLOOKUP(MONTH(Tabela2[[#This Row],[DATA DA RECARGA]]),editar!$F$2:$G$13,2,0))</f>
        <v>Maio</v>
      </c>
      <c r="V11" s="54">
        <f>IF(Tabela2[[#This Row],[DATA DA RECARGA]]="","",YEAR(Tabela2[[#This Row],[DATA DA RECARGA]]))</f>
        <v>2020</v>
      </c>
      <c r="W11" s="54" t="str">
        <f>IF(Tabela2[[#This Row],[DATA DO ÚLTIMO TESTE HIDROSTÁTICO]]="","",VLOOKUP(MONTH(Tabela2[[#This Row],[DATA DO ÚLTIMO TESTE HIDROSTÁTICO]]),editar!$F$2:$G$13,2,0))</f>
        <v>Janeiro</v>
      </c>
      <c r="X11" s="54">
        <f>IF(Tabela2[[#This Row],[DATA DO ÚLTIMO TESTE HIDROSTÁTICO]]="","",YEAR(Tabela2[[#This Row],[DATA DO ÚLTIMO TESTE HIDROSTÁTICO]]))</f>
        <v>2017</v>
      </c>
      <c r="Y11" s="101">
        <f>IFERROR(IF(Tabela2[[#This Row],[DATA DA RECARGA]]="","",Tabela2[[#This Row],[VALIDADE          (em meses)]]*30)+5,"")</f>
        <v>365</v>
      </c>
      <c r="Z11" s="101" t="str">
        <f>IF(Tabela2[[#This Row],[DATA DA RECARGA]]="","","P")</f>
        <v>P</v>
      </c>
      <c r="AA11" s="71"/>
      <c r="AB11" s="97">
        <f ca="1">IFERROR(G11-editar!$C$1,"")</f>
        <v>-355</v>
      </c>
      <c r="AC11" s="97">
        <f t="shared" ca="1" si="0"/>
        <v>9999999645</v>
      </c>
      <c r="AD11" s="74"/>
      <c r="AE11" s="74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</row>
    <row r="12" spans="1:57" ht="20.100000000000001" customHeight="1" x14ac:dyDescent="0.25">
      <c r="A12" s="29">
        <f>IF(Tabela2[[#This Row],[LOCAL DO EXTINTOR]]="","",Tabela2[[#This Row],[CONTROL1]])</f>
        <v>5</v>
      </c>
      <c r="B12" s="133" t="s">
        <v>145</v>
      </c>
      <c r="C12" s="31"/>
      <c r="D12" s="30" t="s">
        <v>139</v>
      </c>
      <c r="E12" s="32">
        <v>44105</v>
      </c>
      <c r="F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2" s="81">
        <f ca="1">IFERROR(IF(Tabela2[[#This Row],[VALIDADE DA RECARGA]]="SELECIONE VALIDADE","",Tabela2[[#This Row],[DATA VENC REC]]),"")</f>
        <v>44470</v>
      </c>
      <c r="H12" s="76">
        <v>42736</v>
      </c>
      <c r="I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2" s="87">
        <f>IF(Tabela2[[#This Row],[DATA DO ÚLTIMO TESTE HIDROSTÁTICO]]="","",Tabela2[[#This Row],[DATA DO ÚLTIMO TESTE HIDROSTÁTICO]]+editar!$C$15)</f>
        <v>44561</v>
      </c>
      <c r="K12" s="104">
        <v>12</v>
      </c>
      <c r="L12" s="140" t="s">
        <v>200</v>
      </c>
      <c r="M12" s="48">
        <v>5</v>
      </c>
      <c r="N12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2" s="49">
        <f>IF(Tabela2[[#This Row],[DATA DA RECARGA]]="","",Tabela2[[#This Row],[DATA DA RECARGA]]+Tabela2[[#This Row],[val]])</f>
        <v>44470</v>
      </c>
      <c r="P12" s="48" t="str">
        <f>IF(Tabela2[[#This Row],[DATA VENC REC]]="","",VLOOKUP(MONTH(Tabela2[[#This Row],[DATA VENC REC]]),editar!$F$2:$G$13,2,0))</f>
        <v>Outubro</v>
      </c>
      <c r="Q12" s="48">
        <f>IF(Tabela2[[#This Row],[DATA VENC REC]]="","",YEAR(Tabela2[[#This Row],[DATA VENC REC]]))</f>
        <v>2021</v>
      </c>
      <c r="R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2" s="54" t="str">
        <f>IF(Tabela2[[#This Row],[DATA DO PRÓXIMO TESTE HIDROSTÁTICO]]="","",VLOOKUP(MONTH(Tabela2[[#This Row],[DATA DO PRÓXIMO TESTE HIDROSTÁTICO]]),editar!$F$2:$G$13,2,0))</f>
        <v>Dezembro</v>
      </c>
      <c r="T12" s="54">
        <f>IF(Tabela2[[#This Row],[DATA DO PRÓXIMO TESTE HIDROSTÁTICO]]="","",YEAR(Tabela2[[#This Row],[DATA DO PRÓXIMO TESTE HIDROSTÁTICO]]))</f>
        <v>2021</v>
      </c>
      <c r="U12" s="54" t="str">
        <f>IF(Tabela2[[#This Row],[DATA DA RECARGA]]="","",VLOOKUP(MONTH(Tabela2[[#This Row],[DATA DA RECARGA]]),editar!$F$2:$G$13,2,0))</f>
        <v>Outubro</v>
      </c>
      <c r="V12" s="54">
        <f>IF(Tabela2[[#This Row],[DATA DA RECARGA]]="","",YEAR(Tabela2[[#This Row],[DATA DA RECARGA]]))</f>
        <v>2020</v>
      </c>
      <c r="W12" s="54" t="str">
        <f>IF(Tabela2[[#This Row],[DATA DO ÚLTIMO TESTE HIDROSTÁTICO]]="","",VLOOKUP(MONTH(Tabela2[[#This Row],[DATA DO ÚLTIMO TESTE HIDROSTÁTICO]]),editar!$F$2:$G$13,2,0))</f>
        <v>Janeiro</v>
      </c>
      <c r="X12" s="54">
        <f>IF(Tabela2[[#This Row],[DATA DO ÚLTIMO TESTE HIDROSTÁTICO]]="","",YEAR(Tabela2[[#This Row],[DATA DO ÚLTIMO TESTE HIDROSTÁTICO]]))</f>
        <v>2017</v>
      </c>
      <c r="Y12" s="101">
        <f>IFERROR(IF(Tabela2[[#This Row],[DATA DA RECARGA]]="","",Tabela2[[#This Row],[VALIDADE          (em meses)]]*30)+5,"")</f>
        <v>365</v>
      </c>
      <c r="Z12" s="101" t="str">
        <f>IF(Tabela2[[#This Row],[DATA DA RECARGA]]="","","P")</f>
        <v>P</v>
      </c>
      <c r="AA12" s="71"/>
      <c r="AB12" s="97">
        <f ca="1">IFERROR(G12-editar!$C$1,"")</f>
        <v>-202</v>
      </c>
      <c r="AC12" s="97">
        <f t="shared" ca="1" si="0"/>
        <v>9999999798</v>
      </c>
      <c r="AD12" s="74"/>
      <c r="AE12" s="74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</row>
    <row r="13" spans="1:57" ht="20.100000000000001" customHeight="1" x14ac:dyDescent="0.25">
      <c r="A13" s="29">
        <f>IF(Tabela2[[#This Row],[LOCAL DO EXTINTOR]]="","",Tabela2[[#This Row],[CONTROL1]])</f>
        <v>6</v>
      </c>
      <c r="B13" s="133" t="s">
        <v>146</v>
      </c>
      <c r="C13" s="31"/>
      <c r="D13" s="30" t="s">
        <v>136</v>
      </c>
      <c r="E13" s="32">
        <v>44166</v>
      </c>
      <c r="F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3" s="81">
        <f ca="1">IFERROR(IF(Tabela2[[#This Row],[VALIDADE DA RECARGA]]="SELECIONE VALIDADE","",Tabela2[[#This Row],[DATA VENC REC]]),"")</f>
        <v>44531</v>
      </c>
      <c r="H13" s="76">
        <v>42736</v>
      </c>
      <c r="I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3" s="87">
        <f>IF(Tabela2[[#This Row],[DATA DO ÚLTIMO TESTE HIDROSTÁTICO]]="","",Tabela2[[#This Row],[DATA DO ÚLTIMO TESTE HIDROSTÁTICO]]+editar!$C$15)</f>
        <v>44561</v>
      </c>
      <c r="K13" s="104">
        <v>12</v>
      </c>
      <c r="L13" s="140" t="s">
        <v>200</v>
      </c>
      <c r="M13" s="48">
        <v>6</v>
      </c>
      <c r="N13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3" s="49">
        <f>IF(Tabela2[[#This Row],[DATA DA RECARGA]]="","",Tabela2[[#This Row],[DATA DA RECARGA]]+Tabela2[[#This Row],[val]])</f>
        <v>44531</v>
      </c>
      <c r="P13" s="48" t="str">
        <f>IF(Tabela2[[#This Row],[DATA VENC REC]]="","",VLOOKUP(MONTH(Tabela2[[#This Row],[DATA VENC REC]]),editar!$F$2:$G$13,2,0))</f>
        <v>Dezembro</v>
      </c>
      <c r="Q13" s="48">
        <f>IF(Tabela2[[#This Row],[DATA VENC REC]]="","",YEAR(Tabela2[[#This Row],[DATA VENC REC]]))</f>
        <v>2021</v>
      </c>
      <c r="R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3" s="54" t="str">
        <f>IF(Tabela2[[#This Row],[DATA DO PRÓXIMO TESTE HIDROSTÁTICO]]="","",VLOOKUP(MONTH(Tabela2[[#This Row],[DATA DO PRÓXIMO TESTE HIDROSTÁTICO]]),editar!$F$2:$G$13,2,0))</f>
        <v>Dezembro</v>
      </c>
      <c r="T13" s="54">
        <f>IF(Tabela2[[#This Row],[DATA DO PRÓXIMO TESTE HIDROSTÁTICO]]="","",YEAR(Tabela2[[#This Row],[DATA DO PRÓXIMO TESTE HIDROSTÁTICO]]))</f>
        <v>2021</v>
      </c>
      <c r="U13" s="54" t="str">
        <f>IF(Tabela2[[#This Row],[DATA DA RECARGA]]="","",VLOOKUP(MONTH(Tabela2[[#This Row],[DATA DA RECARGA]]),editar!$F$2:$G$13,2,0))</f>
        <v>Dezembro</v>
      </c>
      <c r="V13" s="54">
        <f>IF(Tabela2[[#This Row],[DATA DA RECARGA]]="","",YEAR(Tabela2[[#This Row],[DATA DA RECARGA]]))</f>
        <v>2020</v>
      </c>
      <c r="W13" s="54" t="str">
        <f>IF(Tabela2[[#This Row],[DATA DO ÚLTIMO TESTE HIDROSTÁTICO]]="","",VLOOKUP(MONTH(Tabela2[[#This Row],[DATA DO ÚLTIMO TESTE HIDROSTÁTICO]]),editar!$F$2:$G$13,2,0))</f>
        <v>Janeiro</v>
      </c>
      <c r="X13" s="54">
        <f>IF(Tabela2[[#This Row],[DATA DO ÚLTIMO TESTE HIDROSTÁTICO]]="","",YEAR(Tabela2[[#This Row],[DATA DO ÚLTIMO TESTE HIDROSTÁTICO]]))</f>
        <v>2017</v>
      </c>
      <c r="Y13" s="101">
        <f>IFERROR(IF(Tabela2[[#This Row],[DATA DA RECARGA]]="","",Tabela2[[#This Row],[VALIDADE          (em meses)]]*30)+5,"")</f>
        <v>365</v>
      </c>
      <c r="Z13" s="101" t="str">
        <f>IF(Tabela2[[#This Row],[DATA DA RECARGA]]="","","P")</f>
        <v>P</v>
      </c>
      <c r="AA13" s="71"/>
      <c r="AB13" s="97">
        <f ca="1">IFERROR(G13-editar!$C$1,"")</f>
        <v>-141</v>
      </c>
      <c r="AC13" s="97">
        <f t="shared" ca="1" si="0"/>
        <v>9999999859</v>
      </c>
      <c r="AD13" s="74"/>
      <c r="AE13" s="74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</row>
    <row r="14" spans="1:57" ht="20.100000000000001" customHeight="1" x14ac:dyDescent="0.25">
      <c r="A14" s="29">
        <f>IF(Tabela2[[#This Row],[LOCAL DO EXTINTOR]]="","",Tabela2[[#This Row],[CONTROL1]])</f>
        <v>7</v>
      </c>
      <c r="B14" s="133" t="s">
        <v>147</v>
      </c>
      <c r="C14" s="31"/>
      <c r="D14" s="30" t="s">
        <v>134</v>
      </c>
      <c r="E14" s="32">
        <v>43952</v>
      </c>
      <c r="F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4" s="81">
        <f ca="1">IFERROR(IF(Tabela2[[#This Row],[VALIDADE DA RECARGA]]="SELECIONE VALIDADE","",Tabela2[[#This Row],[DATA VENC REC]]),"")</f>
        <v>44317</v>
      </c>
      <c r="H14" s="76">
        <v>43101</v>
      </c>
      <c r="I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4" s="87">
        <f>IF(Tabela2[[#This Row],[DATA DO ÚLTIMO TESTE HIDROSTÁTICO]]="","",Tabela2[[#This Row],[DATA DO ÚLTIMO TESTE HIDROSTÁTICO]]+editar!$C$15)</f>
        <v>44926</v>
      </c>
      <c r="K14" s="104">
        <v>12</v>
      </c>
      <c r="L14" s="140" t="s">
        <v>202</v>
      </c>
      <c r="M14" s="48">
        <v>7</v>
      </c>
      <c r="N14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4" s="49">
        <f>IF(Tabela2[[#This Row],[DATA DA RECARGA]]="","",Tabela2[[#This Row],[DATA DA RECARGA]]+Tabela2[[#This Row],[val]])</f>
        <v>44317</v>
      </c>
      <c r="P14" s="48" t="str">
        <f>IF(Tabela2[[#This Row],[DATA VENC REC]]="","",VLOOKUP(MONTH(Tabela2[[#This Row],[DATA VENC REC]]),editar!$F$2:$G$13,2,0))</f>
        <v>Maio</v>
      </c>
      <c r="Q14" s="48">
        <f>IF(Tabela2[[#This Row],[DATA VENC REC]]="","",YEAR(Tabela2[[#This Row],[DATA VENC REC]]))</f>
        <v>2021</v>
      </c>
      <c r="R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4" s="54" t="str">
        <f>IF(Tabela2[[#This Row],[DATA DO PRÓXIMO TESTE HIDROSTÁTICO]]="","",VLOOKUP(MONTH(Tabela2[[#This Row],[DATA DO PRÓXIMO TESTE HIDROSTÁTICO]]),editar!$F$2:$G$13,2,0))</f>
        <v>Dezembro</v>
      </c>
      <c r="T14" s="54">
        <f>IF(Tabela2[[#This Row],[DATA DO PRÓXIMO TESTE HIDROSTÁTICO]]="","",YEAR(Tabela2[[#This Row],[DATA DO PRÓXIMO TESTE HIDROSTÁTICO]]))</f>
        <v>2022</v>
      </c>
      <c r="U14" s="54" t="str">
        <f>IF(Tabela2[[#This Row],[DATA DA RECARGA]]="","",VLOOKUP(MONTH(Tabela2[[#This Row],[DATA DA RECARGA]]),editar!$F$2:$G$13,2,0))</f>
        <v>Maio</v>
      </c>
      <c r="V14" s="54">
        <f>IF(Tabela2[[#This Row],[DATA DA RECARGA]]="","",YEAR(Tabela2[[#This Row],[DATA DA RECARGA]]))</f>
        <v>2020</v>
      </c>
      <c r="W14" s="54" t="str">
        <f>IF(Tabela2[[#This Row],[DATA DO ÚLTIMO TESTE HIDROSTÁTICO]]="","",VLOOKUP(MONTH(Tabela2[[#This Row],[DATA DO ÚLTIMO TESTE HIDROSTÁTICO]]),editar!$F$2:$G$13,2,0))</f>
        <v>Janeiro</v>
      </c>
      <c r="X14" s="54">
        <f>IF(Tabela2[[#This Row],[DATA DO ÚLTIMO TESTE HIDROSTÁTICO]]="","",YEAR(Tabela2[[#This Row],[DATA DO ÚLTIMO TESTE HIDROSTÁTICO]]))</f>
        <v>2018</v>
      </c>
      <c r="Y14" s="101">
        <f>IFERROR(IF(Tabela2[[#This Row],[DATA DA RECARGA]]="","",Tabela2[[#This Row],[VALIDADE          (em meses)]]*30)+5,"")</f>
        <v>365</v>
      </c>
      <c r="Z14" s="101" t="str">
        <f>IF(Tabela2[[#This Row],[DATA DA RECARGA]]="","","P")</f>
        <v>P</v>
      </c>
      <c r="AA14" s="71"/>
      <c r="AB14" s="97">
        <f ca="1">IFERROR(G14-editar!$C$1,"")</f>
        <v>-355</v>
      </c>
      <c r="AC14" s="97">
        <f t="shared" ca="1" si="0"/>
        <v>9999999645</v>
      </c>
      <c r="AD14" s="74"/>
      <c r="AE14" s="74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</row>
    <row r="15" spans="1:57" ht="20.100000000000001" customHeight="1" x14ac:dyDescent="0.25">
      <c r="A15" s="29">
        <f>IF(Tabela2[[#This Row],[LOCAL DO EXTINTOR]]="","",Tabela2[[#This Row],[CONTROL1]])</f>
        <v>8</v>
      </c>
      <c r="B15" s="133" t="s">
        <v>148</v>
      </c>
      <c r="C15" s="31"/>
      <c r="D15" s="30" t="s">
        <v>139</v>
      </c>
      <c r="E15" s="32">
        <v>44105</v>
      </c>
      <c r="F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5" s="81">
        <f ca="1">IFERROR(IF(Tabela2[[#This Row],[VALIDADE DA RECARGA]]="SELECIONE VALIDADE","",Tabela2[[#This Row],[DATA VENC REC]]),"")</f>
        <v>44470</v>
      </c>
      <c r="H15" s="76">
        <v>43831</v>
      </c>
      <c r="I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5" s="87">
        <f>IF(Tabela2[[#This Row],[DATA DO ÚLTIMO TESTE HIDROSTÁTICO]]="","",Tabela2[[#This Row],[DATA DO ÚLTIMO TESTE HIDROSTÁTICO]]+editar!$C$15)</f>
        <v>45656</v>
      </c>
      <c r="K15" s="104">
        <v>12</v>
      </c>
      <c r="L15" s="140" t="s">
        <v>202</v>
      </c>
      <c r="M15" s="48">
        <v>8</v>
      </c>
      <c r="N15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5" s="49">
        <f>IF(Tabela2[[#This Row],[DATA DA RECARGA]]="","",Tabela2[[#This Row],[DATA DA RECARGA]]+Tabela2[[#This Row],[val]])</f>
        <v>44470</v>
      </c>
      <c r="P15" s="48" t="str">
        <f>IF(Tabela2[[#This Row],[DATA VENC REC]]="","",VLOOKUP(MONTH(Tabela2[[#This Row],[DATA VENC REC]]),editar!$F$2:$G$13,2,0))</f>
        <v>Outubro</v>
      </c>
      <c r="Q15" s="48">
        <f>IF(Tabela2[[#This Row],[DATA VENC REC]]="","",YEAR(Tabela2[[#This Row],[DATA VENC REC]]))</f>
        <v>2021</v>
      </c>
      <c r="R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5" s="54" t="str">
        <f>IF(Tabela2[[#This Row],[DATA DO PRÓXIMO TESTE HIDROSTÁTICO]]="","",VLOOKUP(MONTH(Tabela2[[#This Row],[DATA DO PRÓXIMO TESTE HIDROSTÁTICO]]),editar!$F$2:$G$13,2,0))</f>
        <v>Dezembro</v>
      </c>
      <c r="T15" s="54">
        <f>IF(Tabela2[[#This Row],[DATA DO PRÓXIMO TESTE HIDROSTÁTICO]]="","",YEAR(Tabela2[[#This Row],[DATA DO PRÓXIMO TESTE HIDROSTÁTICO]]))</f>
        <v>2024</v>
      </c>
      <c r="U15" s="54" t="str">
        <f>IF(Tabela2[[#This Row],[DATA DA RECARGA]]="","",VLOOKUP(MONTH(Tabela2[[#This Row],[DATA DA RECARGA]]),editar!$F$2:$G$13,2,0))</f>
        <v>Outubro</v>
      </c>
      <c r="V15" s="54">
        <f>IF(Tabela2[[#This Row],[DATA DA RECARGA]]="","",YEAR(Tabela2[[#This Row],[DATA DA RECARGA]]))</f>
        <v>2020</v>
      </c>
      <c r="W15" s="54" t="str">
        <f>IF(Tabela2[[#This Row],[DATA DO ÚLTIMO TESTE HIDROSTÁTICO]]="","",VLOOKUP(MONTH(Tabela2[[#This Row],[DATA DO ÚLTIMO TESTE HIDROSTÁTICO]]),editar!$F$2:$G$13,2,0))</f>
        <v>Janeiro</v>
      </c>
      <c r="X15" s="54">
        <f>IF(Tabela2[[#This Row],[DATA DO ÚLTIMO TESTE HIDROSTÁTICO]]="","",YEAR(Tabela2[[#This Row],[DATA DO ÚLTIMO TESTE HIDROSTÁTICO]]))</f>
        <v>2020</v>
      </c>
      <c r="Y15" s="101">
        <f>IFERROR(IF(Tabela2[[#This Row],[DATA DA RECARGA]]="","",Tabela2[[#This Row],[VALIDADE          (em meses)]]*30)+5,"")</f>
        <v>365</v>
      </c>
      <c r="Z15" s="101" t="str">
        <f>IF(Tabela2[[#This Row],[DATA DA RECARGA]]="","","P")</f>
        <v>P</v>
      </c>
      <c r="AA15" s="71"/>
      <c r="AB15" s="97">
        <f ca="1">IFERROR(G15-editar!$C$1,"")</f>
        <v>-202</v>
      </c>
      <c r="AC15" s="97">
        <f t="shared" ca="1" si="0"/>
        <v>9999999798</v>
      </c>
      <c r="AD15" s="74"/>
      <c r="AE15" s="74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</row>
    <row r="16" spans="1:57" ht="20.100000000000001" customHeight="1" x14ac:dyDescent="0.25">
      <c r="A16" s="29">
        <f>IF(Tabela2[[#This Row],[LOCAL DO EXTINTOR]]="","",Tabela2[[#This Row],[CONTROL1]])</f>
        <v>9</v>
      </c>
      <c r="B16" s="133" t="s">
        <v>149</v>
      </c>
      <c r="C16" s="31"/>
      <c r="D16" s="30" t="s">
        <v>139</v>
      </c>
      <c r="E16" s="32">
        <v>43952</v>
      </c>
      <c r="F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6" s="81">
        <f ca="1">IFERROR(IF(Tabela2[[#This Row],[VALIDADE DA RECARGA]]="SELECIONE VALIDADE","",Tabela2[[#This Row],[DATA VENC REC]]),"")</f>
        <v>44317</v>
      </c>
      <c r="H16" s="76">
        <v>44197</v>
      </c>
      <c r="I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6" s="87">
        <f>IF(Tabela2[[#This Row],[DATA DO ÚLTIMO TESTE HIDROSTÁTICO]]="","",Tabela2[[#This Row],[DATA DO ÚLTIMO TESTE HIDROSTÁTICO]]+editar!$C$15)</f>
        <v>46022</v>
      </c>
      <c r="K16" s="104">
        <v>12</v>
      </c>
      <c r="L16" s="141" t="s">
        <v>202</v>
      </c>
      <c r="M16" s="48">
        <v>9</v>
      </c>
      <c r="N16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6" s="49">
        <f>IF(Tabela2[[#This Row],[DATA DA RECARGA]]="","",Tabela2[[#This Row],[DATA DA RECARGA]]+Tabela2[[#This Row],[val]])</f>
        <v>44317</v>
      </c>
      <c r="P16" s="48" t="str">
        <f>IF(Tabela2[[#This Row],[DATA VENC REC]]="","",VLOOKUP(MONTH(Tabela2[[#This Row],[DATA VENC REC]]),editar!$F$2:$G$13,2,0))</f>
        <v>Maio</v>
      </c>
      <c r="Q16" s="48">
        <f>IF(Tabela2[[#This Row],[DATA VENC REC]]="","",YEAR(Tabela2[[#This Row],[DATA VENC REC]]))</f>
        <v>2021</v>
      </c>
      <c r="R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6" s="54" t="str">
        <f>IF(Tabela2[[#This Row],[DATA DO PRÓXIMO TESTE HIDROSTÁTICO]]="","",VLOOKUP(MONTH(Tabela2[[#This Row],[DATA DO PRÓXIMO TESTE HIDROSTÁTICO]]),editar!$F$2:$G$13,2,0))</f>
        <v>Dezembro</v>
      </c>
      <c r="T16" s="54">
        <f>IF(Tabela2[[#This Row],[DATA DO PRÓXIMO TESTE HIDROSTÁTICO]]="","",YEAR(Tabela2[[#This Row],[DATA DO PRÓXIMO TESTE HIDROSTÁTICO]]))</f>
        <v>2025</v>
      </c>
      <c r="U16" s="54" t="str">
        <f>IF(Tabela2[[#This Row],[DATA DA RECARGA]]="","",VLOOKUP(MONTH(Tabela2[[#This Row],[DATA DA RECARGA]]),editar!$F$2:$G$13,2,0))</f>
        <v>Maio</v>
      </c>
      <c r="V16" s="54">
        <f>IF(Tabela2[[#This Row],[DATA DA RECARGA]]="","",YEAR(Tabela2[[#This Row],[DATA DA RECARGA]]))</f>
        <v>2020</v>
      </c>
      <c r="W16" s="54" t="str">
        <f>IF(Tabela2[[#This Row],[DATA DO ÚLTIMO TESTE HIDROSTÁTICO]]="","",VLOOKUP(MONTH(Tabela2[[#This Row],[DATA DO ÚLTIMO TESTE HIDROSTÁTICO]]),editar!$F$2:$G$13,2,0))</f>
        <v>Janeiro</v>
      </c>
      <c r="X16" s="54">
        <f>IF(Tabela2[[#This Row],[DATA DO ÚLTIMO TESTE HIDROSTÁTICO]]="","",YEAR(Tabela2[[#This Row],[DATA DO ÚLTIMO TESTE HIDROSTÁTICO]]))</f>
        <v>2021</v>
      </c>
      <c r="Y16" s="101">
        <f>IFERROR(IF(Tabela2[[#This Row],[DATA DA RECARGA]]="","",Tabela2[[#This Row],[VALIDADE          (em meses)]]*30)+5,"")</f>
        <v>365</v>
      </c>
      <c r="Z16" s="101" t="str">
        <f>IF(Tabela2[[#This Row],[DATA DA RECARGA]]="","","P")</f>
        <v>P</v>
      </c>
      <c r="AA16" s="71"/>
      <c r="AB16" s="97">
        <f ca="1">IFERROR(G16-editar!$C$1,"")</f>
        <v>-355</v>
      </c>
      <c r="AC16" s="97">
        <f t="shared" ca="1" si="0"/>
        <v>9999999645</v>
      </c>
      <c r="AD16" s="74"/>
      <c r="AE16" s="74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</row>
    <row r="17" spans="1:57" ht="20.100000000000001" customHeight="1" x14ac:dyDescent="0.25">
      <c r="A17" s="29">
        <f>IF(Tabela2[[#This Row],[LOCAL DO EXTINTOR]]="","",Tabela2[[#This Row],[CONTROL1]])</f>
        <v>10</v>
      </c>
      <c r="B17" s="133" t="s">
        <v>150</v>
      </c>
      <c r="C17" s="31"/>
      <c r="D17" s="30" t="s">
        <v>139</v>
      </c>
      <c r="E17" s="32">
        <v>44105</v>
      </c>
      <c r="F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7" s="81">
        <f ca="1">IFERROR(IF(Tabela2[[#This Row],[VALIDADE DA RECARGA]]="SELECIONE VALIDADE","",Tabela2[[#This Row],[DATA VENC REC]]),"")</f>
        <v>44470</v>
      </c>
      <c r="H17" s="76">
        <v>42736</v>
      </c>
      <c r="I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17" s="87">
        <f>IF(Tabela2[[#This Row],[DATA DO ÚLTIMO TESTE HIDROSTÁTICO]]="","",Tabela2[[#This Row],[DATA DO ÚLTIMO TESTE HIDROSTÁTICO]]+editar!$C$15)</f>
        <v>44561</v>
      </c>
      <c r="K17" s="104">
        <v>12</v>
      </c>
      <c r="L17" s="140" t="s">
        <v>200</v>
      </c>
      <c r="M17" s="48">
        <v>10</v>
      </c>
      <c r="N17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7" s="49">
        <f>IF(Tabela2[[#This Row],[DATA DA RECARGA]]="","",Tabela2[[#This Row],[DATA DA RECARGA]]+Tabela2[[#This Row],[val]])</f>
        <v>44470</v>
      </c>
      <c r="P17" s="48" t="str">
        <f>IF(Tabela2[[#This Row],[DATA VENC REC]]="","",VLOOKUP(MONTH(Tabela2[[#This Row],[DATA VENC REC]]),editar!$F$2:$G$13,2,0))</f>
        <v>Outubro</v>
      </c>
      <c r="Q17" s="48">
        <f>IF(Tabela2[[#This Row],[DATA VENC REC]]="","",YEAR(Tabela2[[#This Row],[DATA VENC REC]]))</f>
        <v>2021</v>
      </c>
      <c r="R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17" s="54" t="str">
        <f>IF(Tabela2[[#This Row],[DATA DO PRÓXIMO TESTE HIDROSTÁTICO]]="","",VLOOKUP(MONTH(Tabela2[[#This Row],[DATA DO PRÓXIMO TESTE HIDROSTÁTICO]]),editar!$F$2:$G$13,2,0))</f>
        <v>Dezembro</v>
      </c>
      <c r="T17" s="54">
        <f>IF(Tabela2[[#This Row],[DATA DO PRÓXIMO TESTE HIDROSTÁTICO]]="","",YEAR(Tabela2[[#This Row],[DATA DO PRÓXIMO TESTE HIDROSTÁTICO]]))</f>
        <v>2021</v>
      </c>
      <c r="U17" s="54" t="str">
        <f>IF(Tabela2[[#This Row],[DATA DA RECARGA]]="","",VLOOKUP(MONTH(Tabela2[[#This Row],[DATA DA RECARGA]]),editar!$F$2:$G$13,2,0))</f>
        <v>Outubro</v>
      </c>
      <c r="V17" s="54">
        <f>IF(Tabela2[[#This Row],[DATA DA RECARGA]]="","",YEAR(Tabela2[[#This Row],[DATA DA RECARGA]]))</f>
        <v>2020</v>
      </c>
      <c r="W17" s="54" t="str">
        <f>IF(Tabela2[[#This Row],[DATA DO ÚLTIMO TESTE HIDROSTÁTICO]]="","",VLOOKUP(MONTH(Tabela2[[#This Row],[DATA DO ÚLTIMO TESTE HIDROSTÁTICO]]),editar!$F$2:$G$13,2,0))</f>
        <v>Janeiro</v>
      </c>
      <c r="X17" s="54">
        <f>IF(Tabela2[[#This Row],[DATA DO ÚLTIMO TESTE HIDROSTÁTICO]]="","",YEAR(Tabela2[[#This Row],[DATA DO ÚLTIMO TESTE HIDROSTÁTICO]]))</f>
        <v>2017</v>
      </c>
      <c r="Y17" s="101">
        <f>IFERROR(IF(Tabela2[[#This Row],[DATA DA RECARGA]]="","",Tabela2[[#This Row],[VALIDADE          (em meses)]]*30)+5,"")</f>
        <v>365</v>
      </c>
      <c r="Z17" s="101" t="str">
        <f>IF(Tabela2[[#This Row],[DATA DA RECARGA]]="","","P")</f>
        <v>P</v>
      </c>
      <c r="AA17" s="71"/>
      <c r="AB17" s="97">
        <f ca="1">IFERROR(G17-editar!$C$1,"")</f>
        <v>-202</v>
      </c>
      <c r="AC17" s="97">
        <f t="shared" ca="1" si="0"/>
        <v>9999999798</v>
      </c>
      <c r="AD17" s="74"/>
      <c r="AE17" s="74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</row>
    <row r="18" spans="1:57" ht="20.100000000000001" customHeight="1" x14ac:dyDescent="0.25">
      <c r="A18" s="29">
        <f>IF(Tabela2[[#This Row],[LOCAL DO EXTINTOR]]="","",Tabela2[[#This Row],[CONTROL1]])</f>
        <v>11</v>
      </c>
      <c r="B18" s="133" t="s">
        <v>151</v>
      </c>
      <c r="C18" s="31"/>
      <c r="D18" s="30" t="s">
        <v>137</v>
      </c>
      <c r="E18" s="32">
        <v>44105</v>
      </c>
      <c r="F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8" s="81">
        <f ca="1">IFERROR(IF(Tabela2[[#This Row],[VALIDADE DA RECARGA]]="SELECIONE VALIDADE","",Tabela2[[#This Row],[DATA VENC REC]]),"")</f>
        <v>44470</v>
      </c>
      <c r="H18" s="76">
        <v>43466</v>
      </c>
      <c r="I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8" s="87">
        <f>IF(Tabela2[[#This Row],[DATA DO ÚLTIMO TESTE HIDROSTÁTICO]]="","",Tabela2[[#This Row],[DATA DO ÚLTIMO TESTE HIDROSTÁTICO]]+editar!$C$15)</f>
        <v>45291</v>
      </c>
      <c r="K18" s="104">
        <v>12</v>
      </c>
      <c r="L18" s="140" t="s">
        <v>200</v>
      </c>
      <c r="M18" s="48">
        <v>11</v>
      </c>
      <c r="N18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8" s="49">
        <f>IF(Tabela2[[#This Row],[DATA DA RECARGA]]="","",Tabela2[[#This Row],[DATA DA RECARGA]]+Tabela2[[#This Row],[val]])</f>
        <v>44470</v>
      </c>
      <c r="P18" s="48" t="str">
        <f>IF(Tabela2[[#This Row],[DATA VENC REC]]="","",VLOOKUP(MONTH(Tabela2[[#This Row],[DATA VENC REC]]),editar!$F$2:$G$13,2,0))</f>
        <v>Outubro</v>
      </c>
      <c r="Q18" s="48">
        <f>IF(Tabela2[[#This Row],[DATA VENC REC]]="","",YEAR(Tabela2[[#This Row],[DATA VENC REC]]))</f>
        <v>2021</v>
      </c>
      <c r="R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8" s="54" t="str">
        <f>IF(Tabela2[[#This Row],[DATA DO PRÓXIMO TESTE HIDROSTÁTICO]]="","",VLOOKUP(MONTH(Tabela2[[#This Row],[DATA DO PRÓXIMO TESTE HIDROSTÁTICO]]),editar!$F$2:$G$13,2,0))</f>
        <v>Dezembro</v>
      </c>
      <c r="T18" s="54">
        <f>IF(Tabela2[[#This Row],[DATA DO PRÓXIMO TESTE HIDROSTÁTICO]]="","",YEAR(Tabela2[[#This Row],[DATA DO PRÓXIMO TESTE HIDROSTÁTICO]]))</f>
        <v>2023</v>
      </c>
      <c r="U18" s="54" t="str">
        <f>IF(Tabela2[[#This Row],[DATA DA RECARGA]]="","",VLOOKUP(MONTH(Tabela2[[#This Row],[DATA DA RECARGA]]),editar!$F$2:$G$13,2,0))</f>
        <v>Outubro</v>
      </c>
      <c r="V18" s="54">
        <f>IF(Tabela2[[#This Row],[DATA DA RECARGA]]="","",YEAR(Tabela2[[#This Row],[DATA DA RECARGA]]))</f>
        <v>2020</v>
      </c>
      <c r="W18" s="54" t="str">
        <f>IF(Tabela2[[#This Row],[DATA DO ÚLTIMO TESTE HIDROSTÁTICO]]="","",VLOOKUP(MONTH(Tabela2[[#This Row],[DATA DO ÚLTIMO TESTE HIDROSTÁTICO]]),editar!$F$2:$G$13,2,0))</f>
        <v>Janeiro</v>
      </c>
      <c r="X18" s="54">
        <f>IF(Tabela2[[#This Row],[DATA DO ÚLTIMO TESTE HIDROSTÁTICO]]="","",YEAR(Tabela2[[#This Row],[DATA DO ÚLTIMO TESTE HIDROSTÁTICO]]))</f>
        <v>2019</v>
      </c>
      <c r="Y18" s="101">
        <f>IFERROR(IF(Tabela2[[#This Row],[DATA DA RECARGA]]="","",Tabela2[[#This Row],[VALIDADE          (em meses)]]*30)+5,"")</f>
        <v>365</v>
      </c>
      <c r="Z18" s="101" t="str">
        <f>IF(Tabela2[[#This Row],[DATA DA RECARGA]]="","","P")</f>
        <v>P</v>
      </c>
      <c r="AA18" s="71"/>
      <c r="AB18" s="97">
        <f ca="1">IFERROR(G18-editar!$C$1,"")</f>
        <v>-202</v>
      </c>
      <c r="AC18" s="97">
        <f t="shared" ca="1" si="0"/>
        <v>9999999798</v>
      </c>
      <c r="AD18" s="74"/>
      <c r="AE18" s="74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</row>
    <row r="19" spans="1:57" ht="20.100000000000001" customHeight="1" x14ac:dyDescent="0.25">
      <c r="A19" s="29">
        <f>IF(Tabela2[[#This Row],[LOCAL DO EXTINTOR]]="","",Tabela2[[#This Row],[CONTROL1]])</f>
        <v>12</v>
      </c>
      <c r="B19" s="133" t="s">
        <v>152</v>
      </c>
      <c r="C19" s="31"/>
      <c r="D19" s="30" t="s">
        <v>134</v>
      </c>
      <c r="E19" s="32">
        <v>44105</v>
      </c>
      <c r="F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19" s="81">
        <f ca="1">IFERROR(IF(Tabela2[[#This Row],[VALIDADE DA RECARGA]]="SELECIONE VALIDADE","",Tabela2[[#This Row],[DATA VENC REC]]),"")</f>
        <v>44470</v>
      </c>
      <c r="H19" s="76">
        <v>43466</v>
      </c>
      <c r="I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19" s="87">
        <f>IF(Tabela2[[#This Row],[DATA DO ÚLTIMO TESTE HIDROSTÁTICO]]="","",Tabela2[[#This Row],[DATA DO ÚLTIMO TESTE HIDROSTÁTICO]]+editar!$C$15)</f>
        <v>45291</v>
      </c>
      <c r="K19" s="104">
        <v>12</v>
      </c>
      <c r="L19" s="140" t="s">
        <v>200</v>
      </c>
      <c r="M19" s="48">
        <v>12</v>
      </c>
      <c r="N19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19" s="49">
        <f>IF(Tabela2[[#This Row],[DATA DA RECARGA]]="","",Tabela2[[#This Row],[DATA DA RECARGA]]+Tabela2[[#This Row],[val]])</f>
        <v>44470</v>
      </c>
      <c r="P19" s="48" t="str">
        <f>IF(Tabela2[[#This Row],[DATA VENC REC]]="","",VLOOKUP(MONTH(Tabela2[[#This Row],[DATA VENC REC]]),editar!$F$2:$G$13,2,0))</f>
        <v>Outubro</v>
      </c>
      <c r="Q19" s="48">
        <f>IF(Tabela2[[#This Row],[DATA VENC REC]]="","",YEAR(Tabela2[[#This Row],[DATA VENC REC]]))</f>
        <v>2021</v>
      </c>
      <c r="R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19" s="54" t="str">
        <f>IF(Tabela2[[#This Row],[DATA DO PRÓXIMO TESTE HIDROSTÁTICO]]="","",VLOOKUP(MONTH(Tabela2[[#This Row],[DATA DO PRÓXIMO TESTE HIDROSTÁTICO]]),editar!$F$2:$G$13,2,0))</f>
        <v>Dezembro</v>
      </c>
      <c r="T19" s="54">
        <f>IF(Tabela2[[#This Row],[DATA DO PRÓXIMO TESTE HIDROSTÁTICO]]="","",YEAR(Tabela2[[#This Row],[DATA DO PRÓXIMO TESTE HIDROSTÁTICO]]))</f>
        <v>2023</v>
      </c>
      <c r="U19" s="54" t="str">
        <f>IF(Tabela2[[#This Row],[DATA DA RECARGA]]="","",VLOOKUP(MONTH(Tabela2[[#This Row],[DATA DA RECARGA]]),editar!$F$2:$G$13,2,0))</f>
        <v>Outubro</v>
      </c>
      <c r="V19" s="54">
        <f>IF(Tabela2[[#This Row],[DATA DA RECARGA]]="","",YEAR(Tabela2[[#This Row],[DATA DA RECARGA]]))</f>
        <v>2020</v>
      </c>
      <c r="W19" s="54" t="str">
        <f>IF(Tabela2[[#This Row],[DATA DO ÚLTIMO TESTE HIDROSTÁTICO]]="","",VLOOKUP(MONTH(Tabela2[[#This Row],[DATA DO ÚLTIMO TESTE HIDROSTÁTICO]]),editar!$F$2:$G$13,2,0))</f>
        <v>Janeiro</v>
      </c>
      <c r="X19" s="54">
        <f>IF(Tabela2[[#This Row],[DATA DO ÚLTIMO TESTE HIDROSTÁTICO]]="","",YEAR(Tabela2[[#This Row],[DATA DO ÚLTIMO TESTE HIDROSTÁTICO]]))</f>
        <v>2019</v>
      </c>
      <c r="Y19" s="101">
        <f>IFERROR(IF(Tabela2[[#This Row],[DATA DA RECARGA]]="","",Tabela2[[#This Row],[VALIDADE          (em meses)]]*30)+5,"")</f>
        <v>365</v>
      </c>
      <c r="Z19" s="101" t="str">
        <f>IF(Tabela2[[#This Row],[DATA DA RECARGA]]="","","P")</f>
        <v>P</v>
      </c>
      <c r="AA19" s="71"/>
      <c r="AB19" s="97">
        <f ca="1">IFERROR(G19-editar!$C$1,"")</f>
        <v>-202</v>
      </c>
      <c r="AC19" s="97">
        <f t="shared" ca="1" si="0"/>
        <v>9999999798</v>
      </c>
      <c r="AD19" s="74"/>
      <c r="AE19" s="74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20.100000000000001" customHeight="1" x14ac:dyDescent="0.25">
      <c r="A20" s="29">
        <f>IF(Tabela2[[#This Row],[LOCAL DO EXTINTOR]]="","",Tabela2[[#This Row],[CONTROL1]])</f>
        <v>13</v>
      </c>
      <c r="B20" s="133" t="s">
        <v>153</v>
      </c>
      <c r="C20" s="31"/>
      <c r="D20" s="30" t="s">
        <v>134</v>
      </c>
      <c r="E20" s="32">
        <v>43891</v>
      </c>
      <c r="F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0" s="81">
        <f ca="1">IFERROR(IF(Tabela2[[#This Row],[VALIDADE DA RECARGA]]="SELECIONE VALIDADE","",Tabela2[[#This Row],[DATA VENC REC]]),"")</f>
        <v>44256</v>
      </c>
      <c r="H20" s="76">
        <v>43831</v>
      </c>
      <c r="I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0" s="87">
        <f>IF(Tabela2[[#This Row],[DATA DO ÚLTIMO TESTE HIDROSTÁTICO]]="","",Tabela2[[#This Row],[DATA DO ÚLTIMO TESTE HIDROSTÁTICO]]+editar!$C$15)</f>
        <v>45656</v>
      </c>
      <c r="K20" s="104">
        <v>12</v>
      </c>
      <c r="L20" s="140" t="s">
        <v>200</v>
      </c>
      <c r="M20" s="48">
        <v>13</v>
      </c>
      <c r="N20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0" s="49">
        <f>IF(Tabela2[[#This Row],[DATA DA RECARGA]]="","",Tabela2[[#This Row],[DATA DA RECARGA]]+Tabela2[[#This Row],[val]])</f>
        <v>44256</v>
      </c>
      <c r="P20" s="48" t="str">
        <f>IF(Tabela2[[#This Row],[DATA VENC REC]]="","",VLOOKUP(MONTH(Tabela2[[#This Row],[DATA VENC REC]]),editar!$F$2:$G$13,2,0))</f>
        <v>Março</v>
      </c>
      <c r="Q20" s="48">
        <f>IF(Tabela2[[#This Row],[DATA VENC REC]]="","",YEAR(Tabela2[[#This Row],[DATA VENC REC]]))</f>
        <v>2021</v>
      </c>
      <c r="R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0" s="54" t="str">
        <f>IF(Tabela2[[#This Row],[DATA DO PRÓXIMO TESTE HIDROSTÁTICO]]="","",VLOOKUP(MONTH(Tabela2[[#This Row],[DATA DO PRÓXIMO TESTE HIDROSTÁTICO]]),editar!$F$2:$G$13,2,0))</f>
        <v>Dezembro</v>
      </c>
      <c r="T20" s="54">
        <f>IF(Tabela2[[#This Row],[DATA DO PRÓXIMO TESTE HIDROSTÁTICO]]="","",YEAR(Tabela2[[#This Row],[DATA DO PRÓXIMO TESTE HIDROSTÁTICO]]))</f>
        <v>2024</v>
      </c>
      <c r="U20" s="54" t="str">
        <f>IF(Tabela2[[#This Row],[DATA DA RECARGA]]="","",VLOOKUP(MONTH(Tabela2[[#This Row],[DATA DA RECARGA]]),editar!$F$2:$G$13,2,0))</f>
        <v>Março</v>
      </c>
      <c r="V20" s="54">
        <f>IF(Tabela2[[#This Row],[DATA DA RECARGA]]="","",YEAR(Tabela2[[#This Row],[DATA DA RECARGA]]))</f>
        <v>2020</v>
      </c>
      <c r="W20" s="54" t="str">
        <f>IF(Tabela2[[#This Row],[DATA DO ÚLTIMO TESTE HIDROSTÁTICO]]="","",VLOOKUP(MONTH(Tabela2[[#This Row],[DATA DO ÚLTIMO TESTE HIDROSTÁTICO]]),editar!$F$2:$G$13,2,0))</f>
        <v>Janeiro</v>
      </c>
      <c r="X20" s="54">
        <f>IF(Tabela2[[#This Row],[DATA DO ÚLTIMO TESTE HIDROSTÁTICO]]="","",YEAR(Tabela2[[#This Row],[DATA DO ÚLTIMO TESTE HIDROSTÁTICO]]))</f>
        <v>2020</v>
      </c>
      <c r="Y20" s="101">
        <f>IFERROR(IF(Tabela2[[#This Row],[DATA DA RECARGA]]="","",Tabela2[[#This Row],[VALIDADE          (em meses)]]*30)+5,"")</f>
        <v>365</v>
      </c>
      <c r="Z20" s="101" t="str">
        <f>IF(Tabela2[[#This Row],[DATA DA RECARGA]]="","","P")</f>
        <v>P</v>
      </c>
      <c r="AA20" s="71"/>
      <c r="AB20" s="97">
        <f ca="1">IFERROR(G20-editar!$C$1,"")</f>
        <v>-416</v>
      </c>
      <c r="AC20" s="97">
        <f t="shared" ca="1" si="0"/>
        <v>9999999584</v>
      </c>
      <c r="AD20" s="74"/>
      <c r="AE20" s="74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20.100000000000001" customHeight="1" x14ac:dyDescent="0.25">
      <c r="A21" s="29">
        <f>IF(Tabela2[[#This Row],[LOCAL DO EXTINTOR]]="","",Tabela2[[#This Row],[CONTROL1]])</f>
        <v>14</v>
      </c>
      <c r="B21" s="133" t="s">
        <v>154</v>
      </c>
      <c r="C21" s="31"/>
      <c r="D21" s="30" t="s">
        <v>139</v>
      </c>
      <c r="E21" s="32">
        <v>44105</v>
      </c>
      <c r="F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1" s="81">
        <f ca="1">IFERROR(IF(Tabela2[[#This Row],[VALIDADE DA RECARGA]]="SELECIONE VALIDADE","",Tabela2[[#This Row],[DATA VENC REC]]),"")</f>
        <v>44470</v>
      </c>
      <c r="H21" s="76">
        <v>43466</v>
      </c>
      <c r="I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1" s="87">
        <f>IF(Tabela2[[#This Row],[DATA DO ÚLTIMO TESTE HIDROSTÁTICO]]="","",Tabela2[[#This Row],[DATA DO ÚLTIMO TESTE HIDROSTÁTICO]]+editar!$C$15)</f>
        <v>45291</v>
      </c>
      <c r="K21" s="104">
        <v>12</v>
      </c>
      <c r="L21" s="140" t="s">
        <v>200</v>
      </c>
      <c r="M21" s="48">
        <v>14</v>
      </c>
      <c r="N21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1" s="49">
        <f>IF(Tabela2[[#This Row],[DATA DA RECARGA]]="","",Tabela2[[#This Row],[DATA DA RECARGA]]+Tabela2[[#This Row],[val]])</f>
        <v>44470</v>
      </c>
      <c r="P21" s="48" t="str">
        <f>IF(Tabela2[[#This Row],[DATA VENC REC]]="","",VLOOKUP(MONTH(Tabela2[[#This Row],[DATA VENC REC]]),editar!$F$2:$G$13,2,0))</f>
        <v>Outubro</v>
      </c>
      <c r="Q21" s="48">
        <f>IF(Tabela2[[#This Row],[DATA VENC REC]]="","",YEAR(Tabela2[[#This Row],[DATA VENC REC]]))</f>
        <v>2021</v>
      </c>
      <c r="R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1" s="54" t="str">
        <f>IF(Tabela2[[#This Row],[DATA DO PRÓXIMO TESTE HIDROSTÁTICO]]="","",VLOOKUP(MONTH(Tabela2[[#This Row],[DATA DO PRÓXIMO TESTE HIDROSTÁTICO]]),editar!$F$2:$G$13,2,0))</f>
        <v>Dezembro</v>
      </c>
      <c r="T21" s="54">
        <f>IF(Tabela2[[#This Row],[DATA DO PRÓXIMO TESTE HIDROSTÁTICO]]="","",YEAR(Tabela2[[#This Row],[DATA DO PRÓXIMO TESTE HIDROSTÁTICO]]))</f>
        <v>2023</v>
      </c>
      <c r="U21" s="54" t="str">
        <f>IF(Tabela2[[#This Row],[DATA DA RECARGA]]="","",VLOOKUP(MONTH(Tabela2[[#This Row],[DATA DA RECARGA]]),editar!$F$2:$G$13,2,0))</f>
        <v>Outubro</v>
      </c>
      <c r="V21" s="54">
        <f>IF(Tabela2[[#This Row],[DATA DA RECARGA]]="","",YEAR(Tabela2[[#This Row],[DATA DA RECARGA]]))</f>
        <v>2020</v>
      </c>
      <c r="W21" s="54" t="str">
        <f>IF(Tabela2[[#This Row],[DATA DO ÚLTIMO TESTE HIDROSTÁTICO]]="","",VLOOKUP(MONTH(Tabela2[[#This Row],[DATA DO ÚLTIMO TESTE HIDROSTÁTICO]]),editar!$F$2:$G$13,2,0))</f>
        <v>Janeiro</v>
      </c>
      <c r="X21" s="54">
        <f>IF(Tabela2[[#This Row],[DATA DO ÚLTIMO TESTE HIDROSTÁTICO]]="","",YEAR(Tabela2[[#This Row],[DATA DO ÚLTIMO TESTE HIDROSTÁTICO]]))</f>
        <v>2019</v>
      </c>
      <c r="Y21" s="101">
        <f>IFERROR(IF(Tabela2[[#This Row],[DATA DA RECARGA]]="","",Tabela2[[#This Row],[VALIDADE          (em meses)]]*30)+5,"")</f>
        <v>365</v>
      </c>
      <c r="Z21" s="101" t="str">
        <f>IF(Tabela2[[#This Row],[DATA DA RECARGA]]="","","P")</f>
        <v>P</v>
      </c>
      <c r="AA21" s="71"/>
      <c r="AB21" s="97">
        <f ca="1">IFERROR(G21-editar!$C$1,"")</f>
        <v>-202</v>
      </c>
      <c r="AC21" s="97">
        <f t="shared" ca="1" si="0"/>
        <v>9999999798</v>
      </c>
      <c r="AD21" s="74"/>
      <c r="AE21" s="74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20.100000000000001" customHeight="1" x14ac:dyDescent="0.25">
      <c r="A22" s="29">
        <f>IF(Tabela2[[#This Row],[LOCAL DO EXTINTOR]]="","",Tabela2[[#This Row],[CONTROL1]])</f>
        <v>15</v>
      </c>
      <c r="B22" s="133" t="s">
        <v>155</v>
      </c>
      <c r="C22" s="31"/>
      <c r="D22" s="30" t="s">
        <v>139</v>
      </c>
      <c r="E22" s="32">
        <v>44256</v>
      </c>
      <c r="F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2" s="81">
        <f ca="1">IFERROR(IF(Tabela2[[#This Row],[VALIDADE DA RECARGA]]="SELECIONE VALIDADE","",Tabela2[[#This Row],[DATA VENC REC]]),"")</f>
        <v>44621</v>
      </c>
      <c r="H22" s="76">
        <v>43101</v>
      </c>
      <c r="I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2" s="87">
        <f>IF(Tabela2[[#This Row],[DATA DO ÚLTIMO TESTE HIDROSTÁTICO]]="","",Tabela2[[#This Row],[DATA DO ÚLTIMO TESTE HIDROSTÁTICO]]+editar!$C$15)</f>
        <v>44926</v>
      </c>
      <c r="K22" s="104">
        <v>12</v>
      </c>
      <c r="L22" s="140" t="s">
        <v>202</v>
      </c>
      <c r="M22" s="48">
        <v>15</v>
      </c>
      <c r="N22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2" s="49">
        <f>IF(Tabela2[[#This Row],[DATA DA RECARGA]]="","",Tabela2[[#This Row],[DATA DA RECARGA]]+Tabela2[[#This Row],[val]])</f>
        <v>44621</v>
      </c>
      <c r="P22" s="48" t="str">
        <f>IF(Tabela2[[#This Row],[DATA VENC REC]]="","",VLOOKUP(MONTH(Tabela2[[#This Row],[DATA VENC REC]]),editar!$F$2:$G$13,2,0))</f>
        <v>Março</v>
      </c>
      <c r="Q22" s="48">
        <f>IF(Tabela2[[#This Row],[DATA VENC REC]]="","",YEAR(Tabela2[[#This Row],[DATA VENC REC]]))</f>
        <v>2022</v>
      </c>
      <c r="R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2" s="54" t="str">
        <f>IF(Tabela2[[#This Row],[DATA DO PRÓXIMO TESTE HIDROSTÁTICO]]="","",VLOOKUP(MONTH(Tabela2[[#This Row],[DATA DO PRÓXIMO TESTE HIDROSTÁTICO]]),editar!$F$2:$G$13,2,0))</f>
        <v>Dezembro</v>
      </c>
      <c r="T22" s="54">
        <f>IF(Tabela2[[#This Row],[DATA DO PRÓXIMO TESTE HIDROSTÁTICO]]="","",YEAR(Tabela2[[#This Row],[DATA DO PRÓXIMO TESTE HIDROSTÁTICO]]))</f>
        <v>2022</v>
      </c>
      <c r="U22" s="54" t="str">
        <f>IF(Tabela2[[#This Row],[DATA DA RECARGA]]="","",VLOOKUP(MONTH(Tabela2[[#This Row],[DATA DA RECARGA]]),editar!$F$2:$G$13,2,0))</f>
        <v>Março</v>
      </c>
      <c r="V22" s="54">
        <f>IF(Tabela2[[#This Row],[DATA DA RECARGA]]="","",YEAR(Tabela2[[#This Row],[DATA DA RECARGA]]))</f>
        <v>2021</v>
      </c>
      <c r="W22" s="54" t="str">
        <f>IF(Tabela2[[#This Row],[DATA DO ÚLTIMO TESTE HIDROSTÁTICO]]="","",VLOOKUP(MONTH(Tabela2[[#This Row],[DATA DO ÚLTIMO TESTE HIDROSTÁTICO]]),editar!$F$2:$G$13,2,0))</f>
        <v>Janeiro</v>
      </c>
      <c r="X22" s="54">
        <f>IF(Tabela2[[#This Row],[DATA DO ÚLTIMO TESTE HIDROSTÁTICO]]="","",YEAR(Tabela2[[#This Row],[DATA DO ÚLTIMO TESTE HIDROSTÁTICO]]))</f>
        <v>2018</v>
      </c>
      <c r="Y22" s="101">
        <f>IFERROR(IF(Tabela2[[#This Row],[DATA DA RECARGA]]="","",Tabela2[[#This Row],[VALIDADE          (em meses)]]*30)+5,"")</f>
        <v>365</v>
      </c>
      <c r="Z22" s="101" t="str">
        <f>IF(Tabela2[[#This Row],[DATA DA RECARGA]]="","","P")</f>
        <v>P</v>
      </c>
      <c r="AA22" s="71"/>
      <c r="AB22" s="97">
        <f ca="1">IFERROR(G22-editar!$C$1,"")</f>
        <v>-51</v>
      </c>
      <c r="AC22" s="97">
        <f t="shared" ca="1" si="0"/>
        <v>9999999949</v>
      </c>
      <c r="AD22" s="74"/>
      <c r="AE22" s="74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20.100000000000001" customHeight="1" x14ac:dyDescent="0.25">
      <c r="A23" s="29">
        <f>IF(Tabela2[[#This Row],[LOCAL DO EXTINTOR]]="","",Tabela2[[#This Row],[CONTROL1]])</f>
        <v>16</v>
      </c>
      <c r="B23" s="133" t="s">
        <v>156</v>
      </c>
      <c r="C23" s="31"/>
      <c r="D23" s="30" t="s">
        <v>139</v>
      </c>
      <c r="E23" s="32">
        <v>44256</v>
      </c>
      <c r="F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3" s="81">
        <f ca="1">IFERROR(IF(Tabela2[[#This Row],[VALIDADE DA RECARGA]]="SELECIONE VALIDADE","",Tabela2[[#This Row],[DATA VENC REC]]),"")</f>
        <v>44621</v>
      </c>
      <c r="H23" s="76">
        <v>44531</v>
      </c>
      <c r="I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3" s="87">
        <f>IF(Tabela2[[#This Row],[DATA DO ÚLTIMO TESTE HIDROSTÁTICO]]="","",Tabela2[[#This Row],[DATA DO ÚLTIMO TESTE HIDROSTÁTICO]]+editar!$C$15)</f>
        <v>46356</v>
      </c>
      <c r="K23" s="104">
        <v>12</v>
      </c>
      <c r="L23" s="140" t="s">
        <v>202</v>
      </c>
      <c r="M23" s="48">
        <v>16</v>
      </c>
      <c r="N23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3" s="49">
        <f>IF(Tabela2[[#This Row],[DATA DA RECARGA]]="","",Tabela2[[#This Row],[DATA DA RECARGA]]+Tabela2[[#This Row],[val]])</f>
        <v>44621</v>
      </c>
      <c r="P23" s="48" t="str">
        <f>IF(Tabela2[[#This Row],[DATA VENC REC]]="","",VLOOKUP(MONTH(Tabela2[[#This Row],[DATA VENC REC]]),editar!$F$2:$G$13,2,0))</f>
        <v>Março</v>
      </c>
      <c r="Q23" s="48">
        <f>IF(Tabela2[[#This Row],[DATA VENC REC]]="","",YEAR(Tabela2[[#This Row],[DATA VENC REC]]))</f>
        <v>2022</v>
      </c>
      <c r="R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3" s="54" t="str">
        <f>IF(Tabela2[[#This Row],[DATA DO PRÓXIMO TESTE HIDROSTÁTICO]]="","",VLOOKUP(MONTH(Tabela2[[#This Row],[DATA DO PRÓXIMO TESTE HIDROSTÁTICO]]),editar!$F$2:$G$13,2,0))</f>
        <v>Novembro</v>
      </c>
      <c r="T23" s="54">
        <f>IF(Tabela2[[#This Row],[DATA DO PRÓXIMO TESTE HIDROSTÁTICO]]="","",YEAR(Tabela2[[#This Row],[DATA DO PRÓXIMO TESTE HIDROSTÁTICO]]))</f>
        <v>2026</v>
      </c>
      <c r="U23" s="54" t="str">
        <f>IF(Tabela2[[#This Row],[DATA DA RECARGA]]="","",VLOOKUP(MONTH(Tabela2[[#This Row],[DATA DA RECARGA]]),editar!$F$2:$G$13,2,0))</f>
        <v>Março</v>
      </c>
      <c r="V23" s="54">
        <f>IF(Tabela2[[#This Row],[DATA DA RECARGA]]="","",YEAR(Tabela2[[#This Row],[DATA DA RECARGA]]))</f>
        <v>2021</v>
      </c>
      <c r="W23" s="54" t="str">
        <f>IF(Tabela2[[#This Row],[DATA DO ÚLTIMO TESTE HIDROSTÁTICO]]="","",VLOOKUP(MONTH(Tabela2[[#This Row],[DATA DO ÚLTIMO TESTE HIDROSTÁTICO]]),editar!$F$2:$G$13,2,0))</f>
        <v>Dezembro</v>
      </c>
      <c r="X23" s="54">
        <f>IF(Tabela2[[#This Row],[DATA DO ÚLTIMO TESTE HIDROSTÁTICO]]="","",YEAR(Tabela2[[#This Row],[DATA DO ÚLTIMO TESTE HIDROSTÁTICO]]))</f>
        <v>2021</v>
      </c>
      <c r="Y23" s="101">
        <f>IFERROR(IF(Tabela2[[#This Row],[DATA DA RECARGA]]="","",Tabela2[[#This Row],[VALIDADE          (em meses)]]*30)+5,"")</f>
        <v>365</v>
      </c>
      <c r="Z23" s="101" t="str">
        <f>IF(Tabela2[[#This Row],[DATA DA RECARGA]]="","","P")</f>
        <v>P</v>
      </c>
      <c r="AA23" s="71"/>
      <c r="AB23" s="97">
        <f ca="1">IFERROR(G23-editar!$C$1,"")</f>
        <v>-51</v>
      </c>
      <c r="AC23" s="97">
        <f t="shared" ca="1" si="0"/>
        <v>9999999949</v>
      </c>
      <c r="AD23" s="74"/>
      <c r="AE23" s="74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20.100000000000001" customHeight="1" x14ac:dyDescent="0.25">
      <c r="A24" s="29">
        <f>IF(Tabela2[[#This Row],[LOCAL DO EXTINTOR]]="","",Tabela2[[#This Row],[CONTROL1]])</f>
        <v>17</v>
      </c>
      <c r="B24" s="133" t="s">
        <v>157</v>
      </c>
      <c r="C24" s="31"/>
      <c r="D24" s="30" t="s">
        <v>139</v>
      </c>
      <c r="E24" s="32">
        <v>44044</v>
      </c>
      <c r="F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4" s="81">
        <f ca="1">IFERROR(IF(Tabela2[[#This Row],[VALIDADE DA RECARGA]]="SELECIONE VALIDADE","",Tabela2[[#This Row],[DATA VENC REC]]),"")</f>
        <v>44409</v>
      </c>
      <c r="H24" s="76">
        <v>43101</v>
      </c>
      <c r="I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4" s="87">
        <f>IF(Tabela2[[#This Row],[DATA DO ÚLTIMO TESTE HIDROSTÁTICO]]="","",Tabela2[[#This Row],[DATA DO ÚLTIMO TESTE HIDROSTÁTICO]]+editar!$C$15)</f>
        <v>44926</v>
      </c>
      <c r="K24" s="104">
        <v>12</v>
      </c>
      <c r="L24" s="140" t="s">
        <v>200</v>
      </c>
      <c r="M24" s="48">
        <v>17</v>
      </c>
      <c r="N24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4" s="49">
        <f>IF(Tabela2[[#This Row],[DATA DA RECARGA]]="","",Tabela2[[#This Row],[DATA DA RECARGA]]+Tabela2[[#This Row],[val]])</f>
        <v>44409</v>
      </c>
      <c r="P24" s="48" t="str">
        <f>IF(Tabela2[[#This Row],[DATA VENC REC]]="","",VLOOKUP(MONTH(Tabela2[[#This Row],[DATA VENC REC]]),editar!$F$2:$G$13,2,0))</f>
        <v>Agosto</v>
      </c>
      <c r="Q24" s="48">
        <f>IF(Tabela2[[#This Row],[DATA VENC REC]]="","",YEAR(Tabela2[[#This Row],[DATA VENC REC]]))</f>
        <v>2021</v>
      </c>
      <c r="R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4" s="54" t="str">
        <f>IF(Tabela2[[#This Row],[DATA DO PRÓXIMO TESTE HIDROSTÁTICO]]="","",VLOOKUP(MONTH(Tabela2[[#This Row],[DATA DO PRÓXIMO TESTE HIDROSTÁTICO]]),editar!$F$2:$G$13,2,0))</f>
        <v>Dezembro</v>
      </c>
      <c r="T24" s="54">
        <f>IF(Tabela2[[#This Row],[DATA DO PRÓXIMO TESTE HIDROSTÁTICO]]="","",YEAR(Tabela2[[#This Row],[DATA DO PRÓXIMO TESTE HIDROSTÁTICO]]))</f>
        <v>2022</v>
      </c>
      <c r="U24" s="54" t="str">
        <f>IF(Tabela2[[#This Row],[DATA DA RECARGA]]="","",VLOOKUP(MONTH(Tabela2[[#This Row],[DATA DA RECARGA]]),editar!$F$2:$G$13,2,0))</f>
        <v>Agosto</v>
      </c>
      <c r="V24" s="54">
        <f>IF(Tabela2[[#This Row],[DATA DA RECARGA]]="","",YEAR(Tabela2[[#This Row],[DATA DA RECARGA]]))</f>
        <v>2020</v>
      </c>
      <c r="W24" s="54" t="str">
        <f>IF(Tabela2[[#This Row],[DATA DO ÚLTIMO TESTE HIDROSTÁTICO]]="","",VLOOKUP(MONTH(Tabela2[[#This Row],[DATA DO ÚLTIMO TESTE HIDROSTÁTICO]]),editar!$F$2:$G$13,2,0))</f>
        <v>Janeiro</v>
      </c>
      <c r="X24" s="54">
        <f>IF(Tabela2[[#This Row],[DATA DO ÚLTIMO TESTE HIDROSTÁTICO]]="","",YEAR(Tabela2[[#This Row],[DATA DO ÚLTIMO TESTE HIDROSTÁTICO]]))</f>
        <v>2018</v>
      </c>
      <c r="Y24" s="101">
        <f>IFERROR(IF(Tabela2[[#This Row],[DATA DA RECARGA]]="","",Tabela2[[#This Row],[VALIDADE          (em meses)]]*30)+5,"")</f>
        <v>365</v>
      </c>
      <c r="Z24" s="101" t="str">
        <f>IF(Tabela2[[#This Row],[DATA DA RECARGA]]="","","P")</f>
        <v>P</v>
      </c>
      <c r="AA24" s="71"/>
      <c r="AB24" s="97">
        <f ca="1">IFERROR(G24-editar!$C$1,"")</f>
        <v>-263</v>
      </c>
      <c r="AC24" s="97">
        <f t="shared" ca="1" si="0"/>
        <v>9999999737</v>
      </c>
      <c r="AD24" s="74"/>
      <c r="AE24" s="74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20.100000000000001" customHeight="1" x14ac:dyDescent="0.25">
      <c r="A25" s="29">
        <f>IF(Tabela2[[#This Row],[LOCAL DO EXTINTOR]]="","",Tabela2[[#This Row],[CONTROL1]])</f>
        <v>18</v>
      </c>
      <c r="B25" s="133" t="s">
        <v>158</v>
      </c>
      <c r="C25" s="31"/>
      <c r="D25" s="30"/>
      <c r="E25" s="32">
        <v>44105</v>
      </c>
      <c r="F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5" s="81">
        <f ca="1">IFERROR(IF(Tabela2[[#This Row],[VALIDADE DA RECARGA]]="SELECIONE VALIDADE","",Tabela2[[#This Row],[DATA VENC REC]]),"")</f>
        <v>44470</v>
      </c>
      <c r="H25" s="76">
        <v>43831</v>
      </c>
      <c r="I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5" s="87">
        <f>IF(Tabela2[[#This Row],[DATA DO ÚLTIMO TESTE HIDROSTÁTICO]]="","",Tabela2[[#This Row],[DATA DO ÚLTIMO TESTE HIDROSTÁTICO]]+editar!$C$15)</f>
        <v>45656</v>
      </c>
      <c r="K25" s="104">
        <v>12</v>
      </c>
      <c r="L25" s="140" t="s">
        <v>200</v>
      </c>
      <c r="M25" s="48">
        <v>18</v>
      </c>
      <c r="N25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5" s="49">
        <f>IF(Tabela2[[#This Row],[DATA DA RECARGA]]="","",Tabela2[[#This Row],[DATA DA RECARGA]]+Tabela2[[#This Row],[val]])</f>
        <v>44470</v>
      </c>
      <c r="P25" s="48" t="str">
        <f>IF(Tabela2[[#This Row],[DATA VENC REC]]="","",VLOOKUP(MONTH(Tabela2[[#This Row],[DATA VENC REC]]),editar!$F$2:$G$13,2,0))</f>
        <v>Outubro</v>
      </c>
      <c r="Q25" s="48">
        <f>IF(Tabela2[[#This Row],[DATA VENC REC]]="","",YEAR(Tabela2[[#This Row],[DATA VENC REC]]))</f>
        <v>2021</v>
      </c>
      <c r="R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5" s="54" t="str">
        <f>IF(Tabela2[[#This Row],[DATA DO PRÓXIMO TESTE HIDROSTÁTICO]]="","",VLOOKUP(MONTH(Tabela2[[#This Row],[DATA DO PRÓXIMO TESTE HIDROSTÁTICO]]),editar!$F$2:$G$13,2,0))</f>
        <v>Dezembro</v>
      </c>
      <c r="T25" s="54">
        <f>IF(Tabela2[[#This Row],[DATA DO PRÓXIMO TESTE HIDROSTÁTICO]]="","",YEAR(Tabela2[[#This Row],[DATA DO PRÓXIMO TESTE HIDROSTÁTICO]]))</f>
        <v>2024</v>
      </c>
      <c r="U25" s="54" t="str">
        <f>IF(Tabela2[[#This Row],[DATA DA RECARGA]]="","",VLOOKUP(MONTH(Tabela2[[#This Row],[DATA DA RECARGA]]),editar!$F$2:$G$13,2,0))</f>
        <v>Outubro</v>
      </c>
      <c r="V25" s="54">
        <f>IF(Tabela2[[#This Row],[DATA DA RECARGA]]="","",YEAR(Tabela2[[#This Row],[DATA DA RECARGA]]))</f>
        <v>2020</v>
      </c>
      <c r="W25" s="54" t="str">
        <f>IF(Tabela2[[#This Row],[DATA DO ÚLTIMO TESTE HIDROSTÁTICO]]="","",VLOOKUP(MONTH(Tabela2[[#This Row],[DATA DO ÚLTIMO TESTE HIDROSTÁTICO]]),editar!$F$2:$G$13,2,0))</f>
        <v>Janeiro</v>
      </c>
      <c r="X25" s="54">
        <f>IF(Tabela2[[#This Row],[DATA DO ÚLTIMO TESTE HIDROSTÁTICO]]="","",YEAR(Tabela2[[#This Row],[DATA DO ÚLTIMO TESTE HIDROSTÁTICO]]))</f>
        <v>2020</v>
      </c>
      <c r="Y25" s="101">
        <f>IFERROR(IF(Tabela2[[#This Row],[DATA DA RECARGA]]="","",Tabela2[[#This Row],[VALIDADE          (em meses)]]*30)+5,"")</f>
        <v>365</v>
      </c>
      <c r="Z25" s="101" t="str">
        <f>IF(Tabela2[[#This Row],[DATA DA RECARGA]]="","","P")</f>
        <v>P</v>
      </c>
      <c r="AA25" s="71"/>
      <c r="AB25" s="97">
        <f ca="1">IFERROR(G25-editar!$C$1,"")</f>
        <v>-202</v>
      </c>
      <c r="AC25" s="97">
        <f t="shared" ca="1" si="0"/>
        <v>9999999798</v>
      </c>
      <c r="AD25" s="74"/>
      <c r="AE25" s="74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20.100000000000001" customHeight="1" x14ac:dyDescent="0.25">
      <c r="A26" s="29">
        <f>IF(Tabela2[[#This Row],[LOCAL DO EXTINTOR]]="","",Tabela2[[#This Row],[CONTROL1]])</f>
        <v>19</v>
      </c>
      <c r="B26" s="133" t="s">
        <v>159</v>
      </c>
      <c r="C26" s="31"/>
      <c r="D26" s="30"/>
      <c r="E26" s="32">
        <v>44105</v>
      </c>
      <c r="F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6" s="81">
        <f ca="1">IFERROR(IF(Tabela2[[#This Row],[VALIDADE DA RECARGA]]="SELECIONE VALIDADE","",Tabela2[[#This Row],[DATA VENC REC]]),"")</f>
        <v>44470</v>
      </c>
      <c r="H26" s="76">
        <v>43466</v>
      </c>
      <c r="I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6" s="87">
        <f>IF(Tabela2[[#This Row],[DATA DO ÚLTIMO TESTE HIDROSTÁTICO]]="","",Tabela2[[#This Row],[DATA DO ÚLTIMO TESTE HIDROSTÁTICO]]+editar!$C$15)</f>
        <v>45291</v>
      </c>
      <c r="K26" s="104">
        <v>12</v>
      </c>
      <c r="L26" s="140" t="s">
        <v>203</v>
      </c>
      <c r="M26" s="48">
        <v>19</v>
      </c>
      <c r="N26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6" s="49">
        <f>IF(Tabela2[[#This Row],[DATA DA RECARGA]]="","",Tabela2[[#This Row],[DATA DA RECARGA]]+Tabela2[[#This Row],[val]])</f>
        <v>44470</v>
      </c>
      <c r="P26" s="48" t="str">
        <f>IF(Tabela2[[#This Row],[DATA VENC REC]]="","",VLOOKUP(MONTH(Tabela2[[#This Row],[DATA VENC REC]]),editar!$F$2:$G$13,2,0))</f>
        <v>Outubro</v>
      </c>
      <c r="Q26" s="48">
        <f>IF(Tabela2[[#This Row],[DATA VENC REC]]="","",YEAR(Tabela2[[#This Row],[DATA VENC REC]]))</f>
        <v>2021</v>
      </c>
      <c r="R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6" s="54" t="str">
        <f>IF(Tabela2[[#This Row],[DATA DO PRÓXIMO TESTE HIDROSTÁTICO]]="","",VLOOKUP(MONTH(Tabela2[[#This Row],[DATA DO PRÓXIMO TESTE HIDROSTÁTICO]]),editar!$F$2:$G$13,2,0))</f>
        <v>Dezembro</v>
      </c>
      <c r="T26" s="54">
        <f>IF(Tabela2[[#This Row],[DATA DO PRÓXIMO TESTE HIDROSTÁTICO]]="","",YEAR(Tabela2[[#This Row],[DATA DO PRÓXIMO TESTE HIDROSTÁTICO]]))</f>
        <v>2023</v>
      </c>
      <c r="U26" s="54" t="str">
        <f>IF(Tabela2[[#This Row],[DATA DA RECARGA]]="","",VLOOKUP(MONTH(Tabela2[[#This Row],[DATA DA RECARGA]]),editar!$F$2:$G$13,2,0))</f>
        <v>Outubro</v>
      </c>
      <c r="V26" s="54">
        <f>IF(Tabela2[[#This Row],[DATA DA RECARGA]]="","",YEAR(Tabela2[[#This Row],[DATA DA RECARGA]]))</f>
        <v>2020</v>
      </c>
      <c r="W26" s="54" t="str">
        <f>IF(Tabela2[[#This Row],[DATA DO ÚLTIMO TESTE HIDROSTÁTICO]]="","",VLOOKUP(MONTH(Tabela2[[#This Row],[DATA DO ÚLTIMO TESTE HIDROSTÁTICO]]),editar!$F$2:$G$13,2,0))</f>
        <v>Janeiro</v>
      </c>
      <c r="X26" s="54">
        <f>IF(Tabela2[[#This Row],[DATA DO ÚLTIMO TESTE HIDROSTÁTICO]]="","",YEAR(Tabela2[[#This Row],[DATA DO ÚLTIMO TESTE HIDROSTÁTICO]]))</f>
        <v>2019</v>
      </c>
      <c r="Y26" s="101">
        <f>IFERROR(IF(Tabela2[[#This Row],[DATA DA RECARGA]]="","",Tabela2[[#This Row],[VALIDADE          (em meses)]]*30)+5,"")</f>
        <v>365</v>
      </c>
      <c r="Z26" s="101" t="str">
        <f>IF(Tabela2[[#This Row],[DATA DA RECARGA]]="","","P")</f>
        <v>P</v>
      </c>
      <c r="AA26" s="71"/>
      <c r="AB26" s="97">
        <f ca="1">IFERROR(G26-editar!$C$1,"")</f>
        <v>-202</v>
      </c>
      <c r="AC26" s="97">
        <f t="shared" ca="1" si="0"/>
        <v>9999999798</v>
      </c>
      <c r="AD26" s="74"/>
      <c r="AE26" s="74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20.100000000000001" customHeight="1" x14ac:dyDescent="0.25">
      <c r="A27" s="29">
        <f>IF(Tabela2[[#This Row],[LOCAL DO EXTINTOR]]="","",Tabela2[[#This Row],[CONTROL1]])</f>
        <v>20</v>
      </c>
      <c r="B27" s="133" t="s">
        <v>160</v>
      </c>
      <c r="C27" s="31"/>
      <c r="D27" s="30"/>
      <c r="E27" s="35">
        <v>44105</v>
      </c>
      <c r="F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7" s="81">
        <f ca="1">IFERROR(IF(Tabela2[[#This Row],[VALIDADE DA RECARGA]]="SELECIONE VALIDADE","",Tabela2[[#This Row],[DATA VENC REC]]),"")</f>
        <v>44470</v>
      </c>
      <c r="H27" s="76">
        <v>43466</v>
      </c>
      <c r="I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7" s="87">
        <f>IF(Tabela2[[#This Row],[DATA DO ÚLTIMO TESTE HIDROSTÁTICO]]="","",Tabela2[[#This Row],[DATA DO ÚLTIMO TESTE HIDROSTÁTICO]]+editar!$C$15)</f>
        <v>45291</v>
      </c>
      <c r="K27" s="104">
        <v>12</v>
      </c>
      <c r="L27" s="140" t="s">
        <v>204</v>
      </c>
      <c r="M27" s="48">
        <v>20</v>
      </c>
      <c r="N27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7" s="49">
        <f>IF(Tabela2[[#This Row],[DATA DA RECARGA]]="","",Tabela2[[#This Row],[DATA DA RECARGA]]+Tabela2[[#This Row],[val]])</f>
        <v>44470</v>
      </c>
      <c r="P27" s="48" t="str">
        <f>IF(Tabela2[[#This Row],[DATA VENC REC]]="","",VLOOKUP(MONTH(Tabela2[[#This Row],[DATA VENC REC]]),editar!$F$2:$G$13,2,0))</f>
        <v>Outubro</v>
      </c>
      <c r="Q27" s="48">
        <f>IF(Tabela2[[#This Row],[DATA VENC REC]]="","",YEAR(Tabela2[[#This Row],[DATA VENC REC]]))</f>
        <v>2021</v>
      </c>
      <c r="R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7" s="54" t="str">
        <f>IF(Tabela2[[#This Row],[DATA DO PRÓXIMO TESTE HIDROSTÁTICO]]="","",VLOOKUP(MONTH(Tabela2[[#This Row],[DATA DO PRÓXIMO TESTE HIDROSTÁTICO]]),editar!$F$2:$G$13,2,0))</f>
        <v>Dezembro</v>
      </c>
      <c r="T27" s="54">
        <f>IF(Tabela2[[#This Row],[DATA DO PRÓXIMO TESTE HIDROSTÁTICO]]="","",YEAR(Tabela2[[#This Row],[DATA DO PRÓXIMO TESTE HIDROSTÁTICO]]))</f>
        <v>2023</v>
      </c>
      <c r="U27" s="54" t="str">
        <f>IF(Tabela2[[#This Row],[DATA DA RECARGA]]="","",VLOOKUP(MONTH(Tabela2[[#This Row],[DATA DA RECARGA]]),editar!$F$2:$G$13,2,0))</f>
        <v>Outubro</v>
      </c>
      <c r="V27" s="54">
        <f>IF(Tabela2[[#This Row],[DATA DA RECARGA]]="","",YEAR(Tabela2[[#This Row],[DATA DA RECARGA]]))</f>
        <v>2020</v>
      </c>
      <c r="W27" s="54" t="str">
        <f>IF(Tabela2[[#This Row],[DATA DO ÚLTIMO TESTE HIDROSTÁTICO]]="","",VLOOKUP(MONTH(Tabela2[[#This Row],[DATA DO ÚLTIMO TESTE HIDROSTÁTICO]]),editar!$F$2:$G$13,2,0))</f>
        <v>Janeiro</v>
      </c>
      <c r="X27" s="54">
        <f>IF(Tabela2[[#This Row],[DATA DO ÚLTIMO TESTE HIDROSTÁTICO]]="","",YEAR(Tabela2[[#This Row],[DATA DO ÚLTIMO TESTE HIDROSTÁTICO]]))</f>
        <v>2019</v>
      </c>
      <c r="Y27" s="101">
        <f>IFERROR(IF(Tabela2[[#This Row],[DATA DA RECARGA]]="","",Tabela2[[#This Row],[VALIDADE          (em meses)]]*30)+5,"")</f>
        <v>365</v>
      </c>
      <c r="Z27" s="101" t="str">
        <f>IF(Tabela2[[#This Row],[DATA DA RECARGA]]="","","P")</f>
        <v>P</v>
      </c>
      <c r="AA27" s="71"/>
      <c r="AB27" s="97">
        <f ca="1">IFERROR(G27-editar!$C$1,"")</f>
        <v>-202</v>
      </c>
      <c r="AC27" s="97">
        <f t="shared" ca="1" si="0"/>
        <v>9999999798</v>
      </c>
      <c r="AD27" s="74"/>
      <c r="AE27" s="74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  <row r="28" spans="1:57" ht="20.100000000000001" customHeight="1" x14ac:dyDescent="0.25">
      <c r="A28" s="29">
        <f>IF(Tabela2[[#This Row],[LOCAL DO EXTINTOR]]="","",Tabela2[[#This Row],[CONTROL1]])</f>
        <v>21</v>
      </c>
      <c r="B28" s="133" t="s">
        <v>160</v>
      </c>
      <c r="C28" s="31"/>
      <c r="D28" s="30"/>
      <c r="E28" s="35">
        <v>44256</v>
      </c>
      <c r="F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8" s="81">
        <f ca="1">IFERROR(IF(Tabela2[[#This Row],[VALIDADE DA RECARGA]]="SELECIONE VALIDADE","",Tabela2[[#This Row],[DATA VENC REC]]),"")</f>
        <v>44621</v>
      </c>
      <c r="H28" s="76">
        <v>43466</v>
      </c>
      <c r="I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8" s="87">
        <f>IF(Tabela2[[#This Row],[DATA DO ÚLTIMO TESTE HIDROSTÁTICO]]="","",Tabela2[[#This Row],[DATA DO ÚLTIMO TESTE HIDROSTÁTICO]]+editar!$C$15)</f>
        <v>45291</v>
      </c>
      <c r="K28" s="104">
        <v>12</v>
      </c>
      <c r="L28" s="140" t="s">
        <v>200</v>
      </c>
      <c r="M28" s="48">
        <v>21</v>
      </c>
      <c r="N28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8" s="49">
        <f>IF(Tabela2[[#This Row],[DATA DA RECARGA]]="","",Tabela2[[#This Row],[DATA DA RECARGA]]+Tabela2[[#This Row],[val]])</f>
        <v>44621</v>
      </c>
      <c r="P28" s="48" t="str">
        <f>IF(Tabela2[[#This Row],[DATA VENC REC]]="","",VLOOKUP(MONTH(Tabela2[[#This Row],[DATA VENC REC]]),editar!$F$2:$G$13,2,0))</f>
        <v>Março</v>
      </c>
      <c r="Q28" s="48">
        <f>IF(Tabela2[[#This Row],[DATA VENC REC]]="","",YEAR(Tabela2[[#This Row],[DATA VENC REC]]))</f>
        <v>2022</v>
      </c>
      <c r="R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8" s="54" t="str">
        <f>IF(Tabela2[[#This Row],[DATA DO PRÓXIMO TESTE HIDROSTÁTICO]]="","",VLOOKUP(MONTH(Tabela2[[#This Row],[DATA DO PRÓXIMO TESTE HIDROSTÁTICO]]),editar!$F$2:$G$13,2,0))</f>
        <v>Dezembro</v>
      </c>
      <c r="T28" s="54">
        <f>IF(Tabela2[[#This Row],[DATA DO PRÓXIMO TESTE HIDROSTÁTICO]]="","",YEAR(Tabela2[[#This Row],[DATA DO PRÓXIMO TESTE HIDROSTÁTICO]]))</f>
        <v>2023</v>
      </c>
      <c r="U28" s="54" t="str">
        <f>IF(Tabela2[[#This Row],[DATA DA RECARGA]]="","",VLOOKUP(MONTH(Tabela2[[#This Row],[DATA DA RECARGA]]),editar!$F$2:$G$13,2,0))</f>
        <v>Março</v>
      </c>
      <c r="V28" s="54">
        <f>IF(Tabela2[[#This Row],[DATA DA RECARGA]]="","",YEAR(Tabela2[[#This Row],[DATA DA RECARGA]]))</f>
        <v>2021</v>
      </c>
      <c r="W28" s="54" t="str">
        <f>IF(Tabela2[[#This Row],[DATA DO ÚLTIMO TESTE HIDROSTÁTICO]]="","",VLOOKUP(MONTH(Tabela2[[#This Row],[DATA DO ÚLTIMO TESTE HIDROSTÁTICO]]),editar!$F$2:$G$13,2,0))</f>
        <v>Janeiro</v>
      </c>
      <c r="X28" s="54">
        <f>IF(Tabela2[[#This Row],[DATA DO ÚLTIMO TESTE HIDROSTÁTICO]]="","",YEAR(Tabela2[[#This Row],[DATA DO ÚLTIMO TESTE HIDROSTÁTICO]]))</f>
        <v>2019</v>
      </c>
      <c r="Y28" s="101">
        <f>IFERROR(IF(Tabela2[[#This Row],[DATA DA RECARGA]]="","",Tabela2[[#This Row],[VALIDADE          (em meses)]]*30)+5,"")</f>
        <v>365</v>
      </c>
      <c r="Z28" s="101" t="str">
        <f>IF(Tabela2[[#This Row],[DATA DA RECARGA]]="","","P")</f>
        <v>P</v>
      </c>
      <c r="AA28" s="71"/>
      <c r="AB28" s="97">
        <f ca="1">IFERROR(G28-editar!$C$1,"")</f>
        <v>-51</v>
      </c>
      <c r="AC28" s="97">
        <f t="shared" ca="1" si="0"/>
        <v>9999999949</v>
      </c>
      <c r="AD28" s="74"/>
      <c r="AE28" s="74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</row>
    <row r="29" spans="1:57" ht="20.100000000000001" customHeight="1" x14ac:dyDescent="0.25">
      <c r="A29" s="29">
        <f>IF(Tabela2[[#This Row],[LOCAL DO EXTINTOR]]="","",Tabela2[[#This Row],[CONTROL1]])</f>
        <v>22</v>
      </c>
      <c r="B29" s="133" t="s">
        <v>161</v>
      </c>
      <c r="C29" s="31"/>
      <c r="D29" s="30"/>
      <c r="E29" s="35">
        <v>44044</v>
      </c>
      <c r="F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29" s="81">
        <f ca="1">IFERROR(IF(Tabela2[[#This Row],[VALIDADE DA RECARGA]]="SELECIONE VALIDADE","",Tabela2[[#This Row],[DATA VENC REC]]),"")</f>
        <v>44409</v>
      </c>
      <c r="H29" s="76">
        <v>43466</v>
      </c>
      <c r="I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29" s="87">
        <f>IF(Tabela2[[#This Row],[DATA DO ÚLTIMO TESTE HIDROSTÁTICO]]="","",Tabela2[[#This Row],[DATA DO ÚLTIMO TESTE HIDROSTÁTICO]]+editar!$C$15)</f>
        <v>45291</v>
      </c>
      <c r="K29" s="104">
        <v>12</v>
      </c>
      <c r="L29" s="140" t="s">
        <v>200</v>
      </c>
      <c r="M29" s="48">
        <v>22</v>
      </c>
      <c r="N29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29" s="49">
        <f>IF(Tabela2[[#This Row],[DATA DA RECARGA]]="","",Tabela2[[#This Row],[DATA DA RECARGA]]+Tabela2[[#This Row],[val]])</f>
        <v>44409</v>
      </c>
      <c r="P29" s="48" t="str">
        <f>IF(Tabela2[[#This Row],[DATA VENC REC]]="","",VLOOKUP(MONTH(Tabela2[[#This Row],[DATA VENC REC]]),editar!$F$2:$G$13,2,0))</f>
        <v>Agosto</v>
      </c>
      <c r="Q29" s="48">
        <f>IF(Tabela2[[#This Row],[DATA VENC REC]]="","",YEAR(Tabela2[[#This Row],[DATA VENC REC]]))</f>
        <v>2021</v>
      </c>
      <c r="R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29" s="54" t="str">
        <f>IF(Tabela2[[#This Row],[DATA DO PRÓXIMO TESTE HIDROSTÁTICO]]="","",VLOOKUP(MONTH(Tabela2[[#This Row],[DATA DO PRÓXIMO TESTE HIDROSTÁTICO]]),editar!$F$2:$G$13,2,0))</f>
        <v>Dezembro</v>
      </c>
      <c r="T29" s="54">
        <f>IF(Tabela2[[#This Row],[DATA DO PRÓXIMO TESTE HIDROSTÁTICO]]="","",YEAR(Tabela2[[#This Row],[DATA DO PRÓXIMO TESTE HIDROSTÁTICO]]))</f>
        <v>2023</v>
      </c>
      <c r="U29" s="54" t="str">
        <f>IF(Tabela2[[#This Row],[DATA DA RECARGA]]="","",VLOOKUP(MONTH(Tabela2[[#This Row],[DATA DA RECARGA]]),editar!$F$2:$G$13,2,0))</f>
        <v>Agosto</v>
      </c>
      <c r="V29" s="54">
        <f>IF(Tabela2[[#This Row],[DATA DA RECARGA]]="","",YEAR(Tabela2[[#This Row],[DATA DA RECARGA]]))</f>
        <v>2020</v>
      </c>
      <c r="W29" s="54" t="str">
        <f>IF(Tabela2[[#This Row],[DATA DO ÚLTIMO TESTE HIDROSTÁTICO]]="","",VLOOKUP(MONTH(Tabela2[[#This Row],[DATA DO ÚLTIMO TESTE HIDROSTÁTICO]]),editar!$F$2:$G$13,2,0))</f>
        <v>Janeiro</v>
      </c>
      <c r="X29" s="54">
        <f>IF(Tabela2[[#This Row],[DATA DO ÚLTIMO TESTE HIDROSTÁTICO]]="","",YEAR(Tabela2[[#This Row],[DATA DO ÚLTIMO TESTE HIDROSTÁTICO]]))</f>
        <v>2019</v>
      </c>
      <c r="Y29" s="101">
        <f>IFERROR(IF(Tabela2[[#This Row],[DATA DA RECARGA]]="","",Tabela2[[#This Row],[VALIDADE          (em meses)]]*30)+5,"")</f>
        <v>365</v>
      </c>
      <c r="Z29" s="101" t="str">
        <f>IF(Tabela2[[#This Row],[DATA DA RECARGA]]="","","P")</f>
        <v>P</v>
      </c>
      <c r="AA29" s="71"/>
      <c r="AB29" s="97">
        <f ca="1">IFERROR(G29-editar!$C$1,"")</f>
        <v>-263</v>
      </c>
      <c r="AC29" s="97">
        <f t="shared" ca="1" si="0"/>
        <v>9999999737</v>
      </c>
      <c r="AD29" s="74"/>
      <c r="AE29" s="74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</row>
    <row r="30" spans="1:57" ht="20.100000000000001" customHeight="1" x14ac:dyDescent="0.25">
      <c r="A30" s="29">
        <f>IF(Tabela2[[#This Row],[LOCAL DO EXTINTOR]]="","",Tabela2[[#This Row],[CONTROL1]])</f>
        <v>23</v>
      </c>
      <c r="B30" s="133" t="s">
        <v>162</v>
      </c>
      <c r="C30" s="31"/>
      <c r="D30" s="30"/>
      <c r="E30" s="35">
        <v>44105</v>
      </c>
      <c r="F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0" s="81">
        <f ca="1">IFERROR(IF(Tabela2[[#This Row],[VALIDADE DA RECARGA]]="SELECIONE VALIDADE","",Tabela2[[#This Row],[DATA VENC REC]]),"")</f>
        <v>44470</v>
      </c>
      <c r="H30" s="76">
        <v>42736</v>
      </c>
      <c r="I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0" s="87">
        <f>IF(Tabela2[[#This Row],[DATA DO ÚLTIMO TESTE HIDROSTÁTICO]]="","",Tabela2[[#This Row],[DATA DO ÚLTIMO TESTE HIDROSTÁTICO]]+editar!$C$15)</f>
        <v>44561</v>
      </c>
      <c r="K30" s="104">
        <v>12</v>
      </c>
      <c r="L30" s="140" t="s">
        <v>200</v>
      </c>
      <c r="M30" s="48">
        <v>23</v>
      </c>
      <c r="N30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0" s="49">
        <f>IF(Tabela2[[#This Row],[DATA DA RECARGA]]="","",Tabela2[[#This Row],[DATA DA RECARGA]]+Tabela2[[#This Row],[val]])</f>
        <v>44470</v>
      </c>
      <c r="P30" s="48" t="str">
        <f>IF(Tabela2[[#This Row],[DATA VENC REC]]="","",VLOOKUP(MONTH(Tabela2[[#This Row],[DATA VENC REC]]),editar!$F$2:$G$13,2,0))</f>
        <v>Outubro</v>
      </c>
      <c r="Q30" s="48">
        <f>IF(Tabela2[[#This Row],[DATA VENC REC]]="","",YEAR(Tabela2[[#This Row],[DATA VENC REC]]))</f>
        <v>2021</v>
      </c>
      <c r="R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0" s="54" t="str">
        <f>IF(Tabela2[[#This Row],[DATA DO PRÓXIMO TESTE HIDROSTÁTICO]]="","",VLOOKUP(MONTH(Tabela2[[#This Row],[DATA DO PRÓXIMO TESTE HIDROSTÁTICO]]),editar!$F$2:$G$13,2,0))</f>
        <v>Dezembro</v>
      </c>
      <c r="T30" s="54">
        <f>IF(Tabela2[[#This Row],[DATA DO PRÓXIMO TESTE HIDROSTÁTICO]]="","",YEAR(Tabela2[[#This Row],[DATA DO PRÓXIMO TESTE HIDROSTÁTICO]]))</f>
        <v>2021</v>
      </c>
      <c r="U30" s="54" t="str">
        <f>IF(Tabela2[[#This Row],[DATA DA RECARGA]]="","",VLOOKUP(MONTH(Tabela2[[#This Row],[DATA DA RECARGA]]),editar!$F$2:$G$13,2,0))</f>
        <v>Outubro</v>
      </c>
      <c r="V30" s="54">
        <f>IF(Tabela2[[#This Row],[DATA DA RECARGA]]="","",YEAR(Tabela2[[#This Row],[DATA DA RECARGA]]))</f>
        <v>2020</v>
      </c>
      <c r="W30" s="54" t="str">
        <f>IF(Tabela2[[#This Row],[DATA DO ÚLTIMO TESTE HIDROSTÁTICO]]="","",VLOOKUP(MONTH(Tabela2[[#This Row],[DATA DO ÚLTIMO TESTE HIDROSTÁTICO]]),editar!$F$2:$G$13,2,0))</f>
        <v>Janeiro</v>
      </c>
      <c r="X30" s="54">
        <f>IF(Tabela2[[#This Row],[DATA DO ÚLTIMO TESTE HIDROSTÁTICO]]="","",YEAR(Tabela2[[#This Row],[DATA DO ÚLTIMO TESTE HIDROSTÁTICO]]))</f>
        <v>2017</v>
      </c>
      <c r="Y30" s="101">
        <f>IFERROR(IF(Tabela2[[#This Row],[DATA DA RECARGA]]="","",Tabela2[[#This Row],[VALIDADE          (em meses)]]*30)+5,"")</f>
        <v>365</v>
      </c>
      <c r="Z30" s="101" t="str">
        <f>IF(Tabela2[[#This Row],[DATA DA RECARGA]]="","","P")</f>
        <v>P</v>
      </c>
      <c r="AA30" s="71"/>
      <c r="AB30" s="97">
        <f ca="1">IFERROR(G30-editar!$C$1,"")</f>
        <v>-202</v>
      </c>
      <c r="AC30" s="97">
        <f t="shared" ca="1" si="0"/>
        <v>9999999798</v>
      </c>
      <c r="AD30" s="74"/>
      <c r="AE30" s="74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</row>
    <row r="31" spans="1:57" ht="20.100000000000001" customHeight="1" x14ac:dyDescent="0.25">
      <c r="A31" s="29">
        <f>IF(Tabela2[[#This Row],[LOCAL DO EXTINTOR]]="","",Tabela2[[#This Row],[CONTROL1]])</f>
        <v>24</v>
      </c>
      <c r="B31" s="133" t="s">
        <v>162</v>
      </c>
      <c r="C31" s="31"/>
      <c r="D31" s="30"/>
      <c r="E31" s="35">
        <v>44105</v>
      </c>
      <c r="F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1" s="81">
        <f ca="1">IFERROR(IF(Tabela2[[#This Row],[VALIDADE DA RECARGA]]="SELECIONE VALIDADE","",Tabela2[[#This Row],[DATA VENC REC]]),"")</f>
        <v>44470</v>
      </c>
      <c r="H31" s="76">
        <v>42736</v>
      </c>
      <c r="I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1" s="87">
        <f>IF(Tabela2[[#This Row],[DATA DO ÚLTIMO TESTE HIDROSTÁTICO]]="","",Tabela2[[#This Row],[DATA DO ÚLTIMO TESTE HIDROSTÁTICO]]+editar!$C$15)</f>
        <v>44561</v>
      </c>
      <c r="K31" s="104">
        <v>12</v>
      </c>
      <c r="L31" s="140" t="s">
        <v>200</v>
      </c>
      <c r="M31" s="48">
        <v>24</v>
      </c>
      <c r="N31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1" s="49">
        <f>IF(Tabela2[[#This Row],[DATA DA RECARGA]]="","",Tabela2[[#This Row],[DATA DA RECARGA]]+Tabela2[[#This Row],[val]])</f>
        <v>44470</v>
      </c>
      <c r="P31" s="48" t="str">
        <f>IF(Tabela2[[#This Row],[DATA VENC REC]]="","",VLOOKUP(MONTH(Tabela2[[#This Row],[DATA VENC REC]]),editar!$F$2:$G$13,2,0))</f>
        <v>Outubro</v>
      </c>
      <c r="Q31" s="48">
        <f>IF(Tabela2[[#This Row],[DATA VENC REC]]="","",YEAR(Tabela2[[#This Row],[DATA VENC REC]]))</f>
        <v>2021</v>
      </c>
      <c r="R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1" s="54" t="str">
        <f>IF(Tabela2[[#This Row],[DATA DO PRÓXIMO TESTE HIDROSTÁTICO]]="","",VLOOKUP(MONTH(Tabela2[[#This Row],[DATA DO PRÓXIMO TESTE HIDROSTÁTICO]]),editar!$F$2:$G$13,2,0))</f>
        <v>Dezembro</v>
      </c>
      <c r="T31" s="54">
        <f>IF(Tabela2[[#This Row],[DATA DO PRÓXIMO TESTE HIDROSTÁTICO]]="","",YEAR(Tabela2[[#This Row],[DATA DO PRÓXIMO TESTE HIDROSTÁTICO]]))</f>
        <v>2021</v>
      </c>
      <c r="U31" s="54" t="str">
        <f>IF(Tabela2[[#This Row],[DATA DA RECARGA]]="","",VLOOKUP(MONTH(Tabela2[[#This Row],[DATA DA RECARGA]]),editar!$F$2:$G$13,2,0))</f>
        <v>Outubro</v>
      </c>
      <c r="V31" s="54">
        <f>IF(Tabela2[[#This Row],[DATA DA RECARGA]]="","",YEAR(Tabela2[[#This Row],[DATA DA RECARGA]]))</f>
        <v>2020</v>
      </c>
      <c r="W31" s="54" t="str">
        <f>IF(Tabela2[[#This Row],[DATA DO ÚLTIMO TESTE HIDROSTÁTICO]]="","",VLOOKUP(MONTH(Tabela2[[#This Row],[DATA DO ÚLTIMO TESTE HIDROSTÁTICO]]),editar!$F$2:$G$13,2,0))</f>
        <v>Janeiro</v>
      </c>
      <c r="X31" s="54">
        <f>IF(Tabela2[[#This Row],[DATA DO ÚLTIMO TESTE HIDROSTÁTICO]]="","",YEAR(Tabela2[[#This Row],[DATA DO ÚLTIMO TESTE HIDROSTÁTICO]]))</f>
        <v>2017</v>
      </c>
      <c r="Y31" s="101">
        <f>IFERROR(IF(Tabela2[[#This Row],[DATA DA RECARGA]]="","",Tabela2[[#This Row],[VALIDADE          (em meses)]]*30)+5,"")</f>
        <v>365</v>
      </c>
      <c r="Z31" s="101" t="str">
        <f>IF(Tabela2[[#This Row],[DATA DA RECARGA]]="","","P")</f>
        <v>P</v>
      </c>
      <c r="AA31" s="71"/>
      <c r="AB31" s="97">
        <f ca="1">IFERROR(G31-editar!$C$1,"")</f>
        <v>-202</v>
      </c>
      <c r="AC31" s="97">
        <f t="shared" ca="1" si="0"/>
        <v>9999999798</v>
      </c>
      <c r="AD31" s="74"/>
      <c r="AE31" s="74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</row>
    <row r="32" spans="1:57" ht="20.100000000000001" customHeight="1" x14ac:dyDescent="0.25">
      <c r="A32" s="29">
        <f>IF(Tabela2[[#This Row],[LOCAL DO EXTINTOR]]="","",Tabela2[[#This Row],[CONTROL1]])</f>
        <v>25</v>
      </c>
      <c r="B32" s="133" t="s">
        <v>163</v>
      </c>
      <c r="C32" s="31"/>
      <c r="D32" s="30"/>
      <c r="E32" s="35">
        <v>44105</v>
      </c>
      <c r="F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2" s="81">
        <f ca="1">IFERROR(IF(Tabela2[[#This Row],[VALIDADE DA RECARGA]]="SELECIONE VALIDADE","",Tabela2[[#This Row],[DATA VENC REC]]),"")</f>
        <v>44470</v>
      </c>
      <c r="H32" s="76">
        <v>42736</v>
      </c>
      <c r="I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32" s="87">
        <f>IF(Tabela2[[#This Row],[DATA DO ÚLTIMO TESTE HIDROSTÁTICO]]="","",Tabela2[[#This Row],[DATA DO ÚLTIMO TESTE HIDROSTÁTICO]]+editar!$C$15)</f>
        <v>44561</v>
      </c>
      <c r="K32" s="104">
        <v>12</v>
      </c>
      <c r="L32" s="140" t="s">
        <v>200</v>
      </c>
      <c r="M32" s="48">
        <v>25</v>
      </c>
      <c r="N32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2" s="49">
        <f>IF(Tabela2[[#This Row],[DATA DA RECARGA]]="","",Tabela2[[#This Row],[DATA DA RECARGA]]+Tabela2[[#This Row],[val]])</f>
        <v>44470</v>
      </c>
      <c r="P32" s="48" t="str">
        <f>IF(Tabela2[[#This Row],[DATA VENC REC]]="","",VLOOKUP(MONTH(Tabela2[[#This Row],[DATA VENC REC]]),editar!$F$2:$G$13,2,0))</f>
        <v>Outubro</v>
      </c>
      <c r="Q32" s="48">
        <f>IF(Tabela2[[#This Row],[DATA VENC REC]]="","",YEAR(Tabela2[[#This Row],[DATA VENC REC]]))</f>
        <v>2021</v>
      </c>
      <c r="R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32" s="54" t="str">
        <f>IF(Tabela2[[#This Row],[DATA DO PRÓXIMO TESTE HIDROSTÁTICO]]="","",VLOOKUP(MONTH(Tabela2[[#This Row],[DATA DO PRÓXIMO TESTE HIDROSTÁTICO]]),editar!$F$2:$G$13,2,0))</f>
        <v>Dezembro</v>
      </c>
      <c r="T32" s="54">
        <f>IF(Tabela2[[#This Row],[DATA DO PRÓXIMO TESTE HIDROSTÁTICO]]="","",YEAR(Tabela2[[#This Row],[DATA DO PRÓXIMO TESTE HIDROSTÁTICO]]))</f>
        <v>2021</v>
      </c>
      <c r="U32" s="54" t="str">
        <f>IF(Tabela2[[#This Row],[DATA DA RECARGA]]="","",VLOOKUP(MONTH(Tabela2[[#This Row],[DATA DA RECARGA]]),editar!$F$2:$G$13,2,0))</f>
        <v>Outubro</v>
      </c>
      <c r="V32" s="54">
        <f>IF(Tabela2[[#This Row],[DATA DA RECARGA]]="","",YEAR(Tabela2[[#This Row],[DATA DA RECARGA]]))</f>
        <v>2020</v>
      </c>
      <c r="W32" s="54" t="str">
        <f>IF(Tabela2[[#This Row],[DATA DO ÚLTIMO TESTE HIDROSTÁTICO]]="","",VLOOKUP(MONTH(Tabela2[[#This Row],[DATA DO ÚLTIMO TESTE HIDROSTÁTICO]]),editar!$F$2:$G$13,2,0))</f>
        <v>Janeiro</v>
      </c>
      <c r="X32" s="54">
        <f>IF(Tabela2[[#This Row],[DATA DO ÚLTIMO TESTE HIDROSTÁTICO]]="","",YEAR(Tabela2[[#This Row],[DATA DO ÚLTIMO TESTE HIDROSTÁTICO]]))</f>
        <v>2017</v>
      </c>
      <c r="Y32" s="101">
        <f>IFERROR(IF(Tabela2[[#This Row],[DATA DA RECARGA]]="","",Tabela2[[#This Row],[VALIDADE          (em meses)]]*30)+5,"")</f>
        <v>365</v>
      </c>
      <c r="Z32" s="101" t="str">
        <f>IF(Tabela2[[#This Row],[DATA DA RECARGA]]="","","P")</f>
        <v>P</v>
      </c>
      <c r="AA32" s="71"/>
      <c r="AB32" s="97">
        <f ca="1">IFERROR(G32-editar!$C$1,"")</f>
        <v>-202</v>
      </c>
      <c r="AC32" s="97">
        <f t="shared" ca="1" si="0"/>
        <v>9999999798</v>
      </c>
      <c r="AD32" s="74"/>
      <c r="AE32" s="74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</row>
    <row r="33" spans="1:57" ht="20.100000000000001" customHeight="1" x14ac:dyDescent="0.25">
      <c r="A33" s="29">
        <f>IF(Tabela2[[#This Row],[LOCAL DO EXTINTOR]]="","",Tabela2[[#This Row],[CONTROL1]])</f>
        <v>26</v>
      </c>
      <c r="B33" s="133" t="s">
        <v>164</v>
      </c>
      <c r="C33" s="31"/>
      <c r="D33" s="30"/>
      <c r="E33" s="35">
        <v>44105</v>
      </c>
      <c r="F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3" s="81">
        <f ca="1">IFERROR(IF(Tabela2[[#This Row],[VALIDADE DA RECARGA]]="SELECIONE VALIDADE","",Tabela2[[#This Row],[DATA VENC REC]]),"")</f>
        <v>44470</v>
      </c>
      <c r="H33" s="76">
        <v>43101</v>
      </c>
      <c r="I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3" s="87">
        <f>IF(Tabela2[[#This Row],[DATA DO ÚLTIMO TESTE HIDROSTÁTICO]]="","",Tabela2[[#This Row],[DATA DO ÚLTIMO TESTE HIDROSTÁTICO]]+editar!$C$15)</f>
        <v>44926</v>
      </c>
      <c r="K33" s="104">
        <v>12</v>
      </c>
      <c r="L33" s="140" t="s">
        <v>205</v>
      </c>
      <c r="M33" s="48">
        <v>26</v>
      </c>
      <c r="N33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3" s="49">
        <f>IF(Tabela2[[#This Row],[DATA DA RECARGA]]="","",Tabela2[[#This Row],[DATA DA RECARGA]]+Tabela2[[#This Row],[val]])</f>
        <v>44470</v>
      </c>
      <c r="P33" s="48" t="str">
        <f>IF(Tabela2[[#This Row],[DATA VENC REC]]="","",VLOOKUP(MONTH(Tabela2[[#This Row],[DATA VENC REC]]),editar!$F$2:$G$13,2,0))</f>
        <v>Outubro</v>
      </c>
      <c r="Q33" s="48">
        <f>IF(Tabela2[[#This Row],[DATA VENC REC]]="","",YEAR(Tabela2[[#This Row],[DATA VENC REC]]))</f>
        <v>2021</v>
      </c>
      <c r="R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3" s="54" t="str">
        <f>IF(Tabela2[[#This Row],[DATA DO PRÓXIMO TESTE HIDROSTÁTICO]]="","",VLOOKUP(MONTH(Tabela2[[#This Row],[DATA DO PRÓXIMO TESTE HIDROSTÁTICO]]),editar!$F$2:$G$13,2,0))</f>
        <v>Dezembro</v>
      </c>
      <c r="T33" s="54">
        <f>IF(Tabela2[[#This Row],[DATA DO PRÓXIMO TESTE HIDROSTÁTICO]]="","",YEAR(Tabela2[[#This Row],[DATA DO PRÓXIMO TESTE HIDROSTÁTICO]]))</f>
        <v>2022</v>
      </c>
      <c r="U33" s="54" t="str">
        <f>IF(Tabela2[[#This Row],[DATA DA RECARGA]]="","",VLOOKUP(MONTH(Tabela2[[#This Row],[DATA DA RECARGA]]),editar!$F$2:$G$13,2,0))</f>
        <v>Outubro</v>
      </c>
      <c r="V33" s="54">
        <f>IF(Tabela2[[#This Row],[DATA DA RECARGA]]="","",YEAR(Tabela2[[#This Row],[DATA DA RECARGA]]))</f>
        <v>2020</v>
      </c>
      <c r="W33" s="54" t="str">
        <f>IF(Tabela2[[#This Row],[DATA DO ÚLTIMO TESTE HIDROSTÁTICO]]="","",VLOOKUP(MONTH(Tabela2[[#This Row],[DATA DO ÚLTIMO TESTE HIDROSTÁTICO]]),editar!$F$2:$G$13,2,0))</f>
        <v>Janeiro</v>
      </c>
      <c r="X33" s="54">
        <f>IF(Tabela2[[#This Row],[DATA DO ÚLTIMO TESTE HIDROSTÁTICO]]="","",YEAR(Tabela2[[#This Row],[DATA DO ÚLTIMO TESTE HIDROSTÁTICO]]))</f>
        <v>2018</v>
      </c>
      <c r="Y33" s="101">
        <f>IFERROR(IF(Tabela2[[#This Row],[DATA DA RECARGA]]="","",Tabela2[[#This Row],[VALIDADE          (em meses)]]*30)+5,"")</f>
        <v>365</v>
      </c>
      <c r="Z33" s="101" t="str">
        <f>IF(Tabela2[[#This Row],[DATA DA RECARGA]]="","","P")</f>
        <v>P</v>
      </c>
      <c r="AA33" s="71"/>
      <c r="AB33" s="97">
        <f ca="1">IFERROR(G33-editar!$C$1,"")</f>
        <v>-202</v>
      </c>
      <c r="AC33" s="97">
        <f t="shared" ca="1" si="0"/>
        <v>9999999798</v>
      </c>
      <c r="AD33" s="74"/>
      <c r="AE33" s="74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</row>
    <row r="34" spans="1:57" ht="20.100000000000001" customHeight="1" x14ac:dyDescent="0.25">
      <c r="A34" s="29">
        <f>IF(Tabela2[[#This Row],[LOCAL DO EXTINTOR]]="","",Tabela2[[#This Row],[CONTROL1]])</f>
        <v>27</v>
      </c>
      <c r="B34" s="133" t="s">
        <v>165</v>
      </c>
      <c r="C34" s="31"/>
      <c r="D34" s="30"/>
      <c r="E34" s="35">
        <v>44105</v>
      </c>
      <c r="F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4" s="81">
        <f ca="1">IFERROR(IF(Tabela2[[#This Row],[VALIDADE DA RECARGA]]="SELECIONE VALIDADE","",Tabela2[[#This Row],[DATA VENC REC]]),"")</f>
        <v>44470</v>
      </c>
      <c r="H34" s="76">
        <v>44197</v>
      </c>
      <c r="I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4" s="87">
        <f>IF(Tabela2[[#This Row],[DATA DO ÚLTIMO TESTE HIDROSTÁTICO]]="","",Tabela2[[#This Row],[DATA DO ÚLTIMO TESTE HIDROSTÁTICO]]+editar!$C$15)</f>
        <v>46022</v>
      </c>
      <c r="K34" s="104">
        <v>12</v>
      </c>
      <c r="L34" s="140" t="s">
        <v>200</v>
      </c>
      <c r="M34" s="48">
        <v>27</v>
      </c>
      <c r="N34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4" s="49">
        <f>IF(Tabela2[[#This Row],[DATA DA RECARGA]]="","",Tabela2[[#This Row],[DATA DA RECARGA]]+Tabela2[[#This Row],[val]])</f>
        <v>44470</v>
      </c>
      <c r="P34" s="48" t="str">
        <f>IF(Tabela2[[#This Row],[DATA VENC REC]]="","",VLOOKUP(MONTH(Tabela2[[#This Row],[DATA VENC REC]]),editar!$F$2:$G$13,2,0))</f>
        <v>Outubro</v>
      </c>
      <c r="Q34" s="48">
        <f>IF(Tabela2[[#This Row],[DATA VENC REC]]="","",YEAR(Tabela2[[#This Row],[DATA VENC REC]]))</f>
        <v>2021</v>
      </c>
      <c r="R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4" s="54" t="str">
        <f>IF(Tabela2[[#This Row],[DATA DO PRÓXIMO TESTE HIDROSTÁTICO]]="","",VLOOKUP(MONTH(Tabela2[[#This Row],[DATA DO PRÓXIMO TESTE HIDROSTÁTICO]]),editar!$F$2:$G$13,2,0))</f>
        <v>Dezembro</v>
      </c>
      <c r="T34" s="54">
        <f>IF(Tabela2[[#This Row],[DATA DO PRÓXIMO TESTE HIDROSTÁTICO]]="","",YEAR(Tabela2[[#This Row],[DATA DO PRÓXIMO TESTE HIDROSTÁTICO]]))</f>
        <v>2025</v>
      </c>
      <c r="U34" s="54" t="str">
        <f>IF(Tabela2[[#This Row],[DATA DA RECARGA]]="","",VLOOKUP(MONTH(Tabela2[[#This Row],[DATA DA RECARGA]]),editar!$F$2:$G$13,2,0))</f>
        <v>Outubro</v>
      </c>
      <c r="V34" s="54">
        <f>IF(Tabela2[[#This Row],[DATA DA RECARGA]]="","",YEAR(Tabela2[[#This Row],[DATA DA RECARGA]]))</f>
        <v>2020</v>
      </c>
      <c r="W34" s="54" t="str">
        <f>IF(Tabela2[[#This Row],[DATA DO ÚLTIMO TESTE HIDROSTÁTICO]]="","",VLOOKUP(MONTH(Tabela2[[#This Row],[DATA DO ÚLTIMO TESTE HIDROSTÁTICO]]),editar!$F$2:$G$13,2,0))</f>
        <v>Janeiro</v>
      </c>
      <c r="X34" s="54">
        <f>IF(Tabela2[[#This Row],[DATA DO ÚLTIMO TESTE HIDROSTÁTICO]]="","",YEAR(Tabela2[[#This Row],[DATA DO ÚLTIMO TESTE HIDROSTÁTICO]]))</f>
        <v>2021</v>
      </c>
      <c r="Y34" s="101">
        <f>IFERROR(IF(Tabela2[[#This Row],[DATA DA RECARGA]]="","",Tabela2[[#This Row],[VALIDADE          (em meses)]]*30)+5,"")</f>
        <v>365</v>
      </c>
      <c r="Z34" s="101" t="str">
        <f>IF(Tabela2[[#This Row],[DATA DA RECARGA]]="","","P")</f>
        <v>P</v>
      </c>
      <c r="AA34" s="71"/>
      <c r="AB34" s="97">
        <f ca="1">IFERROR(G34-editar!$C$1,"")</f>
        <v>-202</v>
      </c>
      <c r="AC34" s="97">
        <f t="shared" ca="1" si="0"/>
        <v>9999999798</v>
      </c>
      <c r="AD34" s="74"/>
      <c r="AE34" s="74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</row>
    <row r="35" spans="1:57" ht="20.100000000000001" customHeight="1" x14ac:dyDescent="0.25">
      <c r="A35" s="29">
        <f>IF(Tabela2[[#This Row],[LOCAL DO EXTINTOR]]="","",Tabela2[[#This Row],[CONTROL1]])</f>
        <v>28</v>
      </c>
      <c r="B35" s="133" t="s">
        <v>165</v>
      </c>
      <c r="C35" s="31"/>
      <c r="D35" s="30"/>
      <c r="E35" s="35">
        <v>44105</v>
      </c>
      <c r="F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5" s="81">
        <f ca="1">IFERROR(IF(Tabela2[[#This Row],[VALIDADE DA RECARGA]]="SELECIONE VALIDADE","",Tabela2[[#This Row],[DATA VENC REC]]),"")</f>
        <v>44470</v>
      </c>
      <c r="H35" s="76">
        <v>44197</v>
      </c>
      <c r="I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5" s="87">
        <f>IF(Tabela2[[#This Row],[DATA DO ÚLTIMO TESTE HIDROSTÁTICO]]="","",Tabela2[[#This Row],[DATA DO ÚLTIMO TESTE HIDROSTÁTICO]]+editar!$C$15)</f>
        <v>46022</v>
      </c>
      <c r="K35" s="104">
        <v>12</v>
      </c>
      <c r="L35" s="140" t="s">
        <v>206</v>
      </c>
      <c r="M35" s="48">
        <v>28</v>
      </c>
      <c r="N35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5" s="49">
        <f>IF(Tabela2[[#This Row],[DATA DA RECARGA]]="","",Tabela2[[#This Row],[DATA DA RECARGA]]+Tabela2[[#This Row],[val]])</f>
        <v>44470</v>
      </c>
      <c r="P35" s="48" t="str">
        <f>IF(Tabela2[[#This Row],[DATA VENC REC]]="","",VLOOKUP(MONTH(Tabela2[[#This Row],[DATA VENC REC]]),editar!$F$2:$G$13,2,0))</f>
        <v>Outubro</v>
      </c>
      <c r="Q35" s="48">
        <f>IF(Tabela2[[#This Row],[DATA VENC REC]]="","",YEAR(Tabela2[[#This Row],[DATA VENC REC]]))</f>
        <v>2021</v>
      </c>
      <c r="R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5" s="54" t="str">
        <f>IF(Tabela2[[#This Row],[DATA DO PRÓXIMO TESTE HIDROSTÁTICO]]="","",VLOOKUP(MONTH(Tabela2[[#This Row],[DATA DO PRÓXIMO TESTE HIDROSTÁTICO]]),editar!$F$2:$G$13,2,0))</f>
        <v>Dezembro</v>
      </c>
      <c r="T35" s="54">
        <f>IF(Tabela2[[#This Row],[DATA DO PRÓXIMO TESTE HIDROSTÁTICO]]="","",YEAR(Tabela2[[#This Row],[DATA DO PRÓXIMO TESTE HIDROSTÁTICO]]))</f>
        <v>2025</v>
      </c>
      <c r="U35" s="54" t="str">
        <f>IF(Tabela2[[#This Row],[DATA DA RECARGA]]="","",VLOOKUP(MONTH(Tabela2[[#This Row],[DATA DA RECARGA]]),editar!$F$2:$G$13,2,0))</f>
        <v>Outubro</v>
      </c>
      <c r="V35" s="54">
        <f>IF(Tabela2[[#This Row],[DATA DA RECARGA]]="","",YEAR(Tabela2[[#This Row],[DATA DA RECARGA]]))</f>
        <v>2020</v>
      </c>
      <c r="W35" s="54" t="str">
        <f>IF(Tabela2[[#This Row],[DATA DO ÚLTIMO TESTE HIDROSTÁTICO]]="","",VLOOKUP(MONTH(Tabela2[[#This Row],[DATA DO ÚLTIMO TESTE HIDROSTÁTICO]]),editar!$F$2:$G$13,2,0))</f>
        <v>Janeiro</v>
      </c>
      <c r="X35" s="54">
        <f>IF(Tabela2[[#This Row],[DATA DO ÚLTIMO TESTE HIDROSTÁTICO]]="","",YEAR(Tabela2[[#This Row],[DATA DO ÚLTIMO TESTE HIDROSTÁTICO]]))</f>
        <v>2021</v>
      </c>
      <c r="Y35" s="101">
        <f>IFERROR(IF(Tabela2[[#This Row],[DATA DA RECARGA]]="","",Tabela2[[#This Row],[VALIDADE          (em meses)]]*30)+5,"")</f>
        <v>365</v>
      </c>
      <c r="Z35" s="101" t="str">
        <f>IF(Tabela2[[#This Row],[DATA DA RECARGA]]="","","P")</f>
        <v>P</v>
      </c>
      <c r="AA35" s="71"/>
      <c r="AB35" s="97">
        <f ca="1">IFERROR(G35-editar!$C$1,"")</f>
        <v>-202</v>
      </c>
      <c r="AC35" s="97">
        <f t="shared" ca="1" si="0"/>
        <v>9999999798</v>
      </c>
      <c r="AD35" s="74"/>
      <c r="AE35" s="74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</row>
    <row r="36" spans="1:57" ht="20.100000000000001" customHeight="1" x14ac:dyDescent="0.25">
      <c r="A36" s="29">
        <f>IF(Tabela2[[#This Row],[LOCAL DO EXTINTOR]]="","",Tabela2[[#This Row],[CONTROL1]])</f>
        <v>29</v>
      </c>
      <c r="B36" s="133" t="s">
        <v>166</v>
      </c>
      <c r="C36" s="31"/>
      <c r="D36" s="30"/>
      <c r="E36" s="35">
        <v>44105</v>
      </c>
      <c r="F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6" s="81">
        <f ca="1">IFERROR(IF(Tabela2[[#This Row],[VALIDADE DA RECARGA]]="SELECIONE VALIDADE","",Tabela2[[#This Row],[DATA VENC REC]]),"")</f>
        <v>44470</v>
      </c>
      <c r="H36" s="76">
        <v>43831</v>
      </c>
      <c r="I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6" s="87">
        <f>IF(Tabela2[[#This Row],[DATA DO ÚLTIMO TESTE HIDROSTÁTICO]]="","",Tabela2[[#This Row],[DATA DO ÚLTIMO TESTE HIDROSTÁTICO]]+editar!$C$15)</f>
        <v>45656</v>
      </c>
      <c r="K36" s="104">
        <v>12</v>
      </c>
      <c r="L36" s="140" t="s">
        <v>202</v>
      </c>
      <c r="M36" s="48">
        <v>29</v>
      </c>
      <c r="N36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6" s="49">
        <f>IF(Tabela2[[#This Row],[DATA DA RECARGA]]="","",Tabela2[[#This Row],[DATA DA RECARGA]]+Tabela2[[#This Row],[val]])</f>
        <v>44470</v>
      </c>
      <c r="P36" s="48" t="str">
        <f>IF(Tabela2[[#This Row],[DATA VENC REC]]="","",VLOOKUP(MONTH(Tabela2[[#This Row],[DATA VENC REC]]),editar!$F$2:$G$13,2,0))</f>
        <v>Outubro</v>
      </c>
      <c r="Q36" s="48">
        <f>IF(Tabela2[[#This Row],[DATA VENC REC]]="","",YEAR(Tabela2[[#This Row],[DATA VENC REC]]))</f>
        <v>2021</v>
      </c>
      <c r="R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6" s="54" t="str">
        <f>IF(Tabela2[[#This Row],[DATA DO PRÓXIMO TESTE HIDROSTÁTICO]]="","",VLOOKUP(MONTH(Tabela2[[#This Row],[DATA DO PRÓXIMO TESTE HIDROSTÁTICO]]),editar!$F$2:$G$13,2,0))</f>
        <v>Dezembro</v>
      </c>
      <c r="T36" s="54">
        <f>IF(Tabela2[[#This Row],[DATA DO PRÓXIMO TESTE HIDROSTÁTICO]]="","",YEAR(Tabela2[[#This Row],[DATA DO PRÓXIMO TESTE HIDROSTÁTICO]]))</f>
        <v>2024</v>
      </c>
      <c r="U36" s="54" t="str">
        <f>IF(Tabela2[[#This Row],[DATA DA RECARGA]]="","",VLOOKUP(MONTH(Tabela2[[#This Row],[DATA DA RECARGA]]),editar!$F$2:$G$13,2,0))</f>
        <v>Outubro</v>
      </c>
      <c r="V36" s="54">
        <f>IF(Tabela2[[#This Row],[DATA DA RECARGA]]="","",YEAR(Tabela2[[#This Row],[DATA DA RECARGA]]))</f>
        <v>2020</v>
      </c>
      <c r="W36" s="54" t="str">
        <f>IF(Tabela2[[#This Row],[DATA DO ÚLTIMO TESTE HIDROSTÁTICO]]="","",VLOOKUP(MONTH(Tabela2[[#This Row],[DATA DO ÚLTIMO TESTE HIDROSTÁTICO]]),editar!$F$2:$G$13,2,0))</f>
        <v>Janeiro</v>
      </c>
      <c r="X36" s="54">
        <f>IF(Tabela2[[#This Row],[DATA DO ÚLTIMO TESTE HIDROSTÁTICO]]="","",YEAR(Tabela2[[#This Row],[DATA DO ÚLTIMO TESTE HIDROSTÁTICO]]))</f>
        <v>2020</v>
      </c>
      <c r="Y36" s="101">
        <f>IFERROR(IF(Tabela2[[#This Row],[DATA DA RECARGA]]="","",Tabela2[[#This Row],[VALIDADE          (em meses)]]*30)+5,"")</f>
        <v>365</v>
      </c>
      <c r="Z36" s="101" t="str">
        <f>IF(Tabela2[[#This Row],[DATA DA RECARGA]]="","","P")</f>
        <v>P</v>
      </c>
      <c r="AA36" s="71"/>
      <c r="AB36" s="97">
        <f ca="1">IFERROR(G36-editar!$C$1,"")</f>
        <v>-202</v>
      </c>
      <c r="AC36" s="97">
        <f t="shared" ca="1" si="0"/>
        <v>9999999798</v>
      </c>
      <c r="AD36" s="74"/>
      <c r="AE36" s="74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</row>
    <row r="37" spans="1:57" ht="20.100000000000001" customHeight="1" x14ac:dyDescent="0.25">
      <c r="A37" s="29">
        <f>IF(Tabela2[[#This Row],[LOCAL DO EXTINTOR]]="","",Tabela2[[#This Row],[CONTROL1]])</f>
        <v>30</v>
      </c>
      <c r="B37" s="133" t="s">
        <v>167</v>
      </c>
      <c r="C37" s="31"/>
      <c r="D37" s="30"/>
      <c r="E37" s="35">
        <v>43891</v>
      </c>
      <c r="F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7" s="81">
        <f ca="1">IFERROR(IF(Tabela2[[#This Row],[VALIDADE DA RECARGA]]="SELECIONE VALIDADE","",Tabela2[[#This Row],[DATA VENC REC]]),"")</f>
        <v>44256</v>
      </c>
      <c r="H37" s="76">
        <v>43831</v>
      </c>
      <c r="I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7" s="87">
        <f>IF(Tabela2[[#This Row],[DATA DO ÚLTIMO TESTE HIDROSTÁTICO]]="","",Tabela2[[#This Row],[DATA DO ÚLTIMO TESTE HIDROSTÁTICO]]+editar!$C$15)</f>
        <v>45656</v>
      </c>
      <c r="K37" s="104">
        <v>12</v>
      </c>
      <c r="L37" s="140" t="s">
        <v>207</v>
      </c>
      <c r="M37" s="48">
        <v>30</v>
      </c>
      <c r="N37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7" s="49">
        <f>IF(Tabela2[[#This Row],[DATA DA RECARGA]]="","",Tabela2[[#This Row],[DATA DA RECARGA]]+Tabela2[[#This Row],[val]])</f>
        <v>44256</v>
      </c>
      <c r="P37" s="48" t="str">
        <f>IF(Tabela2[[#This Row],[DATA VENC REC]]="","",VLOOKUP(MONTH(Tabela2[[#This Row],[DATA VENC REC]]),editar!$F$2:$G$13,2,0))</f>
        <v>Março</v>
      </c>
      <c r="Q37" s="48">
        <f>IF(Tabela2[[#This Row],[DATA VENC REC]]="","",YEAR(Tabela2[[#This Row],[DATA VENC REC]]))</f>
        <v>2021</v>
      </c>
      <c r="R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7" s="54" t="str">
        <f>IF(Tabela2[[#This Row],[DATA DO PRÓXIMO TESTE HIDROSTÁTICO]]="","",VLOOKUP(MONTH(Tabela2[[#This Row],[DATA DO PRÓXIMO TESTE HIDROSTÁTICO]]),editar!$F$2:$G$13,2,0))</f>
        <v>Dezembro</v>
      </c>
      <c r="T37" s="54">
        <f>IF(Tabela2[[#This Row],[DATA DO PRÓXIMO TESTE HIDROSTÁTICO]]="","",YEAR(Tabela2[[#This Row],[DATA DO PRÓXIMO TESTE HIDROSTÁTICO]]))</f>
        <v>2024</v>
      </c>
      <c r="U37" s="54" t="str">
        <f>IF(Tabela2[[#This Row],[DATA DA RECARGA]]="","",VLOOKUP(MONTH(Tabela2[[#This Row],[DATA DA RECARGA]]),editar!$F$2:$G$13,2,0))</f>
        <v>Março</v>
      </c>
      <c r="V37" s="54">
        <f>IF(Tabela2[[#This Row],[DATA DA RECARGA]]="","",YEAR(Tabela2[[#This Row],[DATA DA RECARGA]]))</f>
        <v>2020</v>
      </c>
      <c r="W37" s="54" t="str">
        <f>IF(Tabela2[[#This Row],[DATA DO ÚLTIMO TESTE HIDROSTÁTICO]]="","",VLOOKUP(MONTH(Tabela2[[#This Row],[DATA DO ÚLTIMO TESTE HIDROSTÁTICO]]),editar!$F$2:$G$13,2,0))</f>
        <v>Janeiro</v>
      </c>
      <c r="X37" s="54">
        <f>IF(Tabela2[[#This Row],[DATA DO ÚLTIMO TESTE HIDROSTÁTICO]]="","",YEAR(Tabela2[[#This Row],[DATA DO ÚLTIMO TESTE HIDROSTÁTICO]]))</f>
        <v>2020</v>
      </c>
      <c r="Y37" s="101">
        <f>IFERROR(IF(Tabela2[[#This Row],[DATA DA RECARGA]]="","",Tabela2[[#This Row],[VALIDADE          (em meses)]]*30)+5,"")</f>
        <v>365</v>
      </c>
      <c r="Z37" s="101" t="str">
        <f>IF(Tabela2[[#This Row],[DATA DA RECARGA]]="","","P")</f>
        <v>P</v>
      </c>
      <c r="AA37" s="71"/>
      <c r="AB37" s="97">
        <f ca="1">IFERROR(G37-editar!$C$1,"")</f>
        <v>-416</v>
      </c>
      <c r="AC37" s="97">
        <f t="shared" ca="1" si="0"/>
        <v>9999999584</v>
      </c>
      <c r="AD37" s="74"/>
      <c r="AE37" s="74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</row>
    <row r="38" spans="1:57" ht="20.100000000000001" customHeight="1" x14ac:dyDescent="0.25">
      <c r="A38" s="29">
        <f>IF(Tabela2[[#This Row],[LOCAL DO EXTINTOR]]="","",Tabela2[[#This Row],[CONTROL1]])</f>
        <v>31</v>
      </c>
      <c r="B38" s="133" t="s">
        <v>168</v>
      </c>
      <c r="C38" s="31"/>
      <c r="D38" s="30"/>
      <c r="E38" s="35">
        <v>44105</v>
      </c>
      <c r="F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8" s="81">
        <f ca="1">IFERROR(IF(Tabela2[[#This Row],[VALIDADE DA RECARGA]]="SELECIONE VALIDADE","",Tabela2[[#This Row],[DATA VENC REC]]),"")</f>
        <v>44470</v>
      </c>
      <c r="H38" s="76">
        <v>43466</v>
      </c>
      <c r="I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8" s="87">
        <f>IF(Tabela2[[#This Row],[DATA DO ÚLTIMO TESTE HIDROSTÁTICO]]="","",Tabela2[[#This Row],[DATA DO ÚLTIMO TESTE HIDROSTÁTICO]]+editar!$C$15)</f>
        <v>45291</v>
      </c>
      <c r="K38" s="104">
        <v>12</v>
      </c>
      <c r="L38" s="140" t="s">
        <v>206</v>
      </c>
      <c r="M38" s="48">
        <v>31</v>
      </c>
      <c r="N38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8" s="49">
        <f>IF(Tabela2[[#This Row],[DATA DA RECARGA]]="","",Tabela2[[#This Row],[DATA DA RECARGA]]+Tabela2[[#This Row],[val]])</f>
        <v>44470</v>
      </c>
      <c r="P38" s="48" t="str">
        <f>IF(Tabela2[[#This Row],[DATA VENC REC]]="","",VLOOKUP(MONTH(Tabela2[[#This Row],[DATA VENC REC]]),editar!$F$2:$G$13,2,0))</f>
        <v>Outubro</v>
      </c>
      <c r="Q38" s="48">
        <f>IF(Tabela2[[#This Row],[DATA VENC REC]]="","",YEAR(Tabela2[[#This Row],[DATA VENC REC]]))</f>
        <v>2021</v>
      </c>
      <c r="R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8" s="54" t="str">
        <f>IF(Tabela2[[#This Row],[DATA DO PRÓXIMO TESTE HIDROSTÁTICO]]="","",VLOOKUP(MONTH(Tabela2[[#This Row],[DATA DO PRÓXIMO TESTE HIDROSTÁTICO]]),editar!$F$2:$G$13,2,0))</f>
        <v>Dezembro</v>
      </c>
      <c r="T38" s="54">
        <f>IF(Tabela2[[#This Row],[DATA DO PRÓXIMO TESTE HIDROSTÁTICO]]="","",YEAR(Tabela2[[#This Row],[DATA DO PRÓXIMO TESTE HIDROSTÁTICO]]))</f>
        <v>2023</v>
      </c>
      <c r="U38" s="54" t="str">
        <f>IF(Tabela2[[#This Row],[DATA DA RECARGA]]="","",VLOOKUP(MONTH(Tabela2[[#This Row],[DATA DA RECARGA]]),editar!$F$2:$G$13,2,0))</f>
        <v>Outubro</v>
      </c>
      <c r="V38" s="54">
        <f>IF(Tabela2[[#This Row],[DATA DA RECARGA]]="","",YEAR(Tabela2[[#This Row],[DATA DA RECARGA]]))</f>
        <v>2020</v>
      </c>
      <c r="W38" s="54" t="str">
        <f>IF(Tabela2[[#This Row],[DATA DO ÚLTIMO TESTE HIDROSTÁTICO]]="","",VLOOKUP(MONTH(Tabela2[[#This Row],[DATA DO ÚLTIMO TESTE HIDROSTÁTICO]]),editar!$F$2:$G$13,2,0))</f>
        <v>Janeiro</v>
      </c>
      <c r="X38" s="54">
        <f>IF(Tabela2[[#This Row],[DATA DO ÚLTIMO TESTE HIDROSTÁTICO]]="","",YEAR(Tabela2[[#This Row],[DATA DO ÚLTIMO TESTE HIDROSTÁTICO]]))</f>
        <v>2019</v>
      </c>
      <c r="Y38" s="101">
        <f>IFERROR(IF(Tabela2[[#This Row],[DATA DA RECARGA]]="","",Tabela2[[#This Row],[VALIDADE          (em meses)]]*30)+5,"")</f>
        <v>365</v>
      </c>
      <c r="Z38" s="101" t="str">
        <f>IF(Tabela2[[#This Row],[DATA DA RECARGA]]="","","P")</f>
        <v>P</v>
      </c>
      <c r="AA38" s="71"/>
      <c r="AB38" s="97">
        <f ca="1">IFERROR(G38-editar!$C$1,"")</f>
        <v>-202</v>
      </c>
      <c r="AC38" s="97">
        <f t="shared" ca="1" si="0"/>
        <v>9999999798</v>
      </c>
      <c r="AD38" s="74"/>
      <c r="AE38" s="74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</row>
    <row r="39" spans="1:57" ht="20.100000000000001" customHeight="1" x14ac:dyDescent="0.25">
      <c r="A39" s="29">
        <f>IF(Tabela2[[#This Row],[LOCAL DO EXTINTOR]]="","",Tabela2[[#This Row],[CONTROL1]])</f>
        <v>32</v>
      </c>
      <c r="B39" s="133" t="s">
        <v>169</v>
      </c>
      <c r="C39" s="31"/>
      <c r="D39" s="30"/>
      <c r="E39" s="35">
        <v>44256</v>
      </c>
      <c r="F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39" s="81">
        <f ca="1">IFERROR(IF(Tabela2[[#This Row],[VALIDADE DA RECARGA]]="SELECIONE VALIDADE","",Tabela2[[#This Row],[DATA VENC REC]]),"")</f>
        <v>44621</v>
      </c>
      <c r="H39" s="76">
        <v>43101</v>
      </c>
      <c r="I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39" s="87">
        <f>IF(Tabela2[[#This Row],[DATA DO ÚLTIMO TESTE HIDROSTÁTICO]]="","",Tabela2[[#This Row],[DATA DO ÚLTIMO TESTE HIDROSTÁTICO]]+editar!$C$15)</f>
        <v>44926</v>
      </c>
      <c r="K39" s="104">
        <v>12</v>
      </c>
      <c r="L39" s="140" t="s">
        <v>208</v>
      </c>
      <c r="M39" s="48">
        <v>32</v>
      </c>
      <c r="N39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39" s="49">
        <f>IF(Tabela2[[#This Row],[DATA DA RECARGA]]="","",Tabela2[[#This Row],[DATA DA RECARGA]]+Tabela2[[#This Row],[val]])</f>
        <v>44621</v>
      </c>
      <c r="P39" s="48" t="str">
        <f>IF(Tabela2[[#This Row],[DATA VENC REC]]="","",VLOOKUP(MONTH(Tabela2[[#This Row],[DATA VENC REC]]),editar!$F$2:$G$13,2,0))</f>
        <v>Março</v>
      </c>
      <c r="Q39" s="48">
        <f>IF(Tabela2[[#This Row],[DATA VENC REC]]="","",YEAR(Tabela2[[#This Row],[DATA VENC REC]]))</f>
        <v>2022</v>
      </c>
      <c r="R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39" s="54" t="str">
        <f>IF(Tabela2[[#This Row],[DATA DO PRÓXIMO TESTE HIDROSTÁTICO]]="","",VLOOKUP(MONTH(Tabela2[[#This Row],[DATA DO PRÓXIMO TESTE HIDROSTÁTICO]]),editar!$F$2:$G$13,2,0))</f>
        <v>Dezembro</v>
      </c>
      <c r="T39" s="54">
        <f>IF(Tabela2[[#This Row],[DATA DO PRÓXIMO TESTE HIDROSTÁTICO]]="","",YEAR(Tabela2[[#This Row],[DATA DO PRÓXIMO TESTE HIDROSTÁTICO]]))</f>
        <v>2022</v>
      </c>
      <c r="U39" s="54" t="str">
        <f>IF(Tabela2[[#This Row],[DATA DA RECARGA]]="","",VLOOKUP(MONTH(Tabela2[[#This Row],[DATA DA RECARGA]]),editar!$F$2:$G$13,2,0))</f>
        <v>Março</v>
      </c>
      <c r="V39" s="54">
        <f>IF(Tabela2[[#This Row],[DATA DA RECARGA]]="","",YEAR(Tabela2[[#This Row],[DATA DA RECARGA]]))</f>
        <v>2021</v>
      </c>
      <c r="W39" s="54" t="str">
        <f>IF(Tabela2[[#This Row],[DATA DO ÚLTIMO TESTE HIDROSTÁTICO]]="","",VLOOKUP(MONTH(Tabela2[[#This Row],[DATA DO ÚLTIMO TESTE HIDROSTÁTICO]]),editar!$F$2:$G$13,2,0))</f>
        <v>Janeiro</v>
      </c>
      <c r="X39" s="54">
        <f>IF(Tabela2[[#This Row],[DATA DO ÚLTIMO TESTE HIDROSTÁTICO]]="","",YEAR(Tabela2[[#This Row],[DATA DO ÚLTIMO TESTE HIDROSTÁTICO]]))</f>
        <v>2018</v>
      </c>
      <c r="Y39" s="101">
        <f>IFERROR(IF(Tabela2[[#This Row],[DATA DA RECARGA]]="","",Tabela2[[#This Row],[VALIDADE          (em meses)]]*30)+5,"")</f>
        <v>365</v>
      </c>
      <c r="Z39" s="101" t="str">
        <f>IF(Tabela2[[#This Row],[DATA DA RECARGA]]="","","P")</f>
        <v>P</v>
      </c>
      <c r="AA39" s="71"/>
      <c r="AB39" s="97">
        <f ca="1">IFERROR(G39-editar!$C$1,"")</f>
        <v>-51</v>
      </c>
      <c r="AC39" s="97">
        <f t="shared" ca="1" si="0"/>
        <v>9999999949</v>
      </c>
      <c r="AD39" s="74"/>
      <c r="AE39" s="74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</row>
    <row r="40" spans="1:57" ht="20.100000000000001" customHeight="1" x14ac:dyDescent="0.25">
      <c r="A40" s="29">
        <f>IF(Tabela2[[#This Row],[LOCAL DO EXTINTOR]]="","",Tabela2[[#This Row],[CONTROL1]])</f>
        <v>33</v>
      </c>
      <c r="B40" s="133" t="s">
        <v>170</v>
      </c>
      <c r="C40" s="31"/>
      <c r="D40" s="30"/>
      <c r="E40" s="35">
        <v>44105</v>
      </c>
      <c r="F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0" s="81">
        <f ca="1">IFERROR(IF(Tabela2[[#This Row],[VALIDADE DA RECARGA]]="SELECIONE VALIDADE","",Tabela2[[#This Row],[DATA VENC REC]]),"")</f>
        <v>44470</v>
      </c>
      <c r="H40" s="76">
        <v>43831</v>
      </c>
      <c r="I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0" s="87">
        <f>IF(Tabela2[[#This Row],[DATA DO ÚLTIMO TESTE HIDROSTÁTICO]]="","",Tabela2[[#This Row],[DATA DO ÚLTIMO TESTE HIDROSTÁTICO]]+editar!$C$15)</f>
        <v>45656</v>
      </c>
      <c r="K40" s="104">
        <v>12</v>
      </c>
      <c r="L40" s="140" t="s">
        <v>200</v>
      </c>
      <c r="M40" s="48">
        <v>33</v>
      </c>
      <c r="N40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0" s="49">
        <f>IF(Tabela2[[#This Row],[DATA DA RECARGA]]="","",Tabela2[[#This Row],[DATA DA RECARGA]]+Tabela2[[#This Row],[val]])</f>
        <v>44470</v>
      </c>
      <c r="P40" s="48" t="str">
        <f>IF(Tabela2[[#This Row],[DATA VENC REC]]="","",VLOOKUP(MONTH(Tabela2[[#This Row],[DATA VENC REC]]),editar!$F$2:$G$13,2,0))</f>
        <v>Outubro</v>
      </c>
      <c r="Q40" s="48">
        <f>IF(Tabela2[[#This Row],[DATA VENC REC]]="","",YEAR(Tabela2[[#This Row],[DATA VENC REC]]))</f>
        <v>2021</v>
      </c>
      <c r="R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0" s="54" t="str">
        <f>IF(Tabela2[[#This Row],[DATA DO PRÓXIMO TESTE HIDROSTÁTICO]]="","",VLOOKUP(MONTH(Tabela2[[#This Row],[DATA DO PRÓXIMO TESTE HIDROSTÁTICO]]),editar!$F$2:$G$13,2,0))</f>
        <v>Dezembro</v>
      </c>
      <c r="T40" s="54">
        <f>IF(Tabela2[[#This Row],[DATA DO PRÓXIMO TESTE HIDROSTÁTICO]]="","",YEAR(Tabela2[[#This Row],[DATA DO PRÓXIMO TESTE HIDROSTÁTICO]]))</f>
        <v>2024</v>
      </c>
      <c r="U40" s="54" t="str">
        <f>IF(Tabela2[[#This Row],[DATA DA RECARGA]]="","",VLOOKUP(MONTH(Tabela2[[#This Row],[DATA DA RECARGA]]),editar!$F$2:$G$13,2,0))</f>
        <v>Outubro</v>
      </c>
      <c r="V40" s="54">
        <f>IF(Tabela2[[#This Row],[DATA DA RECARGA]]="","",YEAR(Tabela2[[#This Row],[DATA DA RECARGA]]))</f>
        <v>2020</v>
      </c>
      <c r="W40" s="54" t="str">
        <f>IF(Tabela2[[#This Row],[DATA DO ÚLTIMO TESTE HIDROSTÁTICO]]="","",VLOOKUP(MONTH(Tabela2[[#This Row],[DATA DO ÚLTIMO TESTE HIDROSTÁTICO]]),editar!$F$2:$G$13,2,0))</f>
        <v>Janeiro</v>
      </c>
      <c r="X40" s="54">
        <f>IF(Tabela2[[#This Row],[DATA DO ÚLTIMO TESTE HIDROSTÁTICO]]="","",YEAR(Tabela2[[#This Row],[DATA DO ÚLTIMO TESTE HIDROSTÁTICO]]))</f>
        <v>2020</v>
      </c>
      <c r="Y40" s="101">
        <f>IFERROR(IF(Tabela2[[#This Row],[DATA DA RECARGA]]="","",Tabela2[[#This Row],[VALIDADE          (em meses)]]*30)+5,"")</f>
        <v>365</v>
      </c>
      <c r="Z40" s="101" t="str">
        <f>IF(Tabela2[[#This Row],[DATA DA RECARGA]]="","","P")</f>
        <v>P</v>
      </c>
      <c r="AA40" s="71"/>
      <c r="AB40" s="97">
        <f ca="1">IFERROR(G40-editar!$C$1,"")</f>
        <v>-202</v>
      </c>
      <c r="AC40" s="97">
        <f t="shared" ca="1" si="0"/>
        <v>9999999798</v>
      </c>
      <c r="AD40" s="74"/>
      <c r="AE40" s="74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</row>
    <row r="41" spans="1:57" ht="20.100000000000001" customHeight="1" x14ac:dyDescent="0.25">
      <c r="A41" s="29">
        <f>IF(Tabela2[[#This Row],[LOCAL DO EXTINTOR]]="","",Tabela2[[#This Row],[CONTROL1]])</f>
        <v>34</v>
      </c>
      <c r="B41" s="133" t="s">
        <v>171</v>
      </c>
      <c r="C41" s="31"/>
      <c r="D41" s="30"/>
      <c r="E41" s="35">
        <v>44256</v>
      </c>
      <c r="F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1" s="81">
        <f ca="1">IFERROR(IF(Tabela2[[#This Row],[VALIDADE DA RECARGA]]="SELECIONE VALIDADE","",Tabela2[[#This Row],[DATA VENC REC]]),"")</f>
        <v>44621</v>
      </c>
      <c r="H41" s="76">
        <v>43831</v>
      </c>
      <c r="I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1" s="87">
        <f>IF(Tabela2[[#This Row],[DATA DO ÚLTIMO TESTE HIDROSTÁTICO]]="","",Tabela2[[#This Row],[DATA DO ÚLTIMO TESTE HIDROSTÁTICO]]+editar!$C$15)</f>
        <v>45656</v>
      </c>
      <c r="K41" s="104">
        <v>12</v>
      </c>
      <c r="L41" s="140" t="s">
        <v>200</v>
      </c>
      <c r="M41" s="48">
        <v>34</v>
      </c>
      <c r="N41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1" s="49">
        <f>IF(Tabela2[[#This Row],[DATA DA RECARGA]]="","",Tabela2[[#This Row],[DATA DA RECARGA]]+Tabela2[[#This Row],[val]])</f>
        <v>44621</v>
      </c>
      <c r="P41" s="48" t="str">
        <f>IF(Tabela2[[#This Row],[DATA VENC REC]]="","",VLOOKUP(MONTH(Tabela2[[#This Row],[DATA VENC REC]]),editar!$F$2:$G$13,2,0))</f>
        <v>Março</v>
      </c>
      <c r="Q41" s="48">
        <f>IF(Tabela2[[#This Row],[DATA VENC REC]]="","",YEAR(Tabela2[[#This Row],[DATA VENC REC]]))</f>
        <v>2022</v>
      </c>
      <c r="R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1" s="54" t="str">
        <f>IF(Tabela2[[#This Row],[DATA DO PRÓXIMO TESTE HIDROSTÁTICO]]="","",VLOOKUP(MONTH(Tabela2[[#This Row],[DATA DO PRÓXIMO TESTE HIDROSTÁTICO]]),editar!$F$2:$G$13,2,0))</f>
        <v>Dezembro</v>
      </c>
      <c r="T41" s="54">
        <f>IF(Tabela2[[#This Row],[DATA DO PRÓXIMO TESTE HIDROSTÁTICO]]="","",YEAR(Tabela2[[#This Row],[DATA DO PRÓXIMO TESTE HIDROSTÁTICO]]))</f>
        <v>2024</v>
      </c>
      <c r="U41" s="54" t="str">
        <f>IF(Tabela2[[#This Row],[DATA DA RECARGA]]="","",VLOOKUP(MONTH(Tabela2[[#This Row],[DATA DA RECARGA]]),editar!$F$2:$G$13,2,0))</f>
        <v>Março</v>
      </c>
      <c r="V41" s="54">
        <f>IF(Tabela2[[#This Row],[DATA DA RECARGA]]="","",YEAR(Tabela2[[#This Row],[DATA DA RECARGA]]))</f>
        <v>2021</v>
      </c>
      <c r="W41" s="54" t="str">
        <f>IF(Tabela2[[#This Row],[DATA DO ÚLTIMO TESTE HIDROSTÁTICO]]="","",VLOOKUP(MONTH(Tabela2[[#This Row],[DATA DO ÚLTIMO TESTE HIDROSTÁTICO]]),editar!$F$2:$G$13,2,0))</f>
        <v>Janeiro</v>
      </c>
      <c r="X41" s="54">
        <f>IF(Tabela2[[#This Row],[DATA DO ÚLTIMO TESTE HIDROSTÁTICO]]="","",YEAR(Tabela2[[#This Row],[DATA DO ÚLTIMO TESTE HIDROSTÁTICO]]))</f>
        <v>2020</v>
      </c>
      <c r="Y41" s="101">
        <f>IFERROR(IF(Tabela2[[#This Row],[DATA DA RECARGA]]="","",Tabela2[[#This Row],[VALIDADE          (em meses)]]*30)+5,"")</f>
        <v>365</v>
      </c>
      <c r="Z41" s="101" t="str">
        <f>IF(Tabela2[[#This Row],[DATA DA RECARGA]]="","","P")</f>
        <v>P</v>
      </c>
      <c r="AA41" s="71"/>
      <c r="AB41" s="97">
        <f ca="1">IFERROR(G41-editar!$C$1,"")</f>
        <v>-51</v>
      </c>
      <c r="AC41" s="97">
        <f t="shared" ca="1" si="0"/>
        <v>9999999949</v>
      </c>
      <c r="AD41" s="74"/>
      <c r="AE41" s="74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1:57" ht="20.100000000000001" customHeight="1" x14ac:dyDescent="0.25">
      <c r="A42" s="29">
        <f>IF(Tabela2[[#This Row],[LOCAL DO EXTINTOR]]="","",Tabela2[[#This Row],[CONTROL1]])</f>
        <v>35</v>
      </c>
      <c r="B42" s="133" t="s">
        <v>172</v>
      </c>
      <c r="C42" s="31"/>
      <c r="D42" s="30"/>
      <c r="E42" s="35">
        <v>44105</v>
      </c>
      <c r="F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2" s="81">
        <f ca="1">IFERROR(IF(Tabela2[[#This Row],[VALIDADE DA RECARGA]]="SELECIONE VALIDADE","",Tabela2[[#This Row],[DATA VENC REC]]),"")</f>
        <v>44470</v>
      </c>
      <c r="H42" s="76">
        <v>42736</v>
      </c>
      <c r="I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2" s="87">
        <f>IF(Tabela2[[#This Row],[DATA DO ÚLTIMO TESTE HIDROSTÁTICO]]="","",Tabela2[[#This Row],[DATA DO ÚLTIMO TESTE HIDROSTÁTICO]]+editar!$C$15)</f>
        <v>44561</v>
      </c>
      <c r="K42" s="104">
        <v>12</v>
      </c>
      <c r="L42" s="140" t="s">
        <v>200</v>
      </c>
      <c r="M42" s="48">
        <v>35</v>
      </c>
      <c r="N42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2" s="49">
        <f>IF(Tabela2[[#This Row],[DATA DA RECARGA]]="","",Tabela2[[#This Row],[DATA DA RECARGA]]+Tabela2[[#This Row],[val]])</f>
        <v>44470</v>
      </c>
      <c r="P42" s="48" t="str">
        <f>IF(Tabela2[[#This Row],[DATA VENC REC]]="","",VLOOKUP(MONTH(Tabela2[[#This Row],[DATA VENC REC]]),editar!$F$2:$G$13,2,0))</f>
        <v>Outubro</v>
      </c>
      <c r="Q42" s="48">
        <f>IF(Tabela2[[#This Row],[DATA VENC REC]]="","",YEAR(Tabela2[[#This Row],[DATA VENC REC]]))</f>
        <v>2021</v>
      </c>
      <c r="R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2" s="54" t="str">
        <f>IF(Tabela2[[#This Row],[DATA DO PRÓXIMO TESTE HIDROSTÁTICO]]="","",VLOOKUP(MONTH(Tabela2[[#This Row],[DATA DO PRÓXIMO TESTE HIDROSTÁTICO]]),editar!$F$2:$G$13,2,0))</f>
        <v>Dezembro</v>
      </c>
      <c r="T42" s="54">
        <f>IF(Tabela2[[#This Row],[DATA DO PRÓXIMO TESTE HIDROSTÁTICO]]="","",YEAR(Tabela2[[#This Row],[DATA DO PRÓXIMO TESTE HIDROSTÁTICO]]))</f>
        <v>2021</v>
      </c>
      <c r="U42" s="54" t="str">
        <f>IF(Tabela2[[#This Row],[DATA DA RECARGA]]="","",VLOOKUP(MONTH(Tabela2[[#This Row],[DATA DA RECARGA]]),editar!$F$2:$G$13,2,0))</f>
        <v>Outubro</v>
      </c>
      <c r="V42" s="54">
        <f>IF(Tabela2[[#This Row],[DATA DA RECARGA]]="","",YEAR(Tabela2[[#This Row],[DATA DA RECARGA]]))</f>
        <v>2020</v>
      </c>
      <c r="W42" s="54" t="str">
        <f>IF(Tabela2[[#This Row],[DATA DO ÚLTIMO TESTE HIDROSTÁTICO]]="","",VLOOKUP(MONTH(Tabela2[[#This Row],[DATA DO ÚLTIMO TESTE HIDROSTÁTICO]]),editar!$F$2:$G$13,2,0))</f>
        <v>Janeiro</v>
      </c>
      <c r="X42" s="54">
        <f>IF(Tabela2[[#This Row],[DATA DO ÚLTIMO TESTE HIDROSTÁTICO]]="","",YEAR(Tabela2[[#This Row],[DATA DO ÚLTIMO TESTE HIDROSTÁTICO]]))</f>
        <v>2017</v>
      </c>
      <c r="Y42" s="101">
        <f>IFERROR(IF(Tabela2[[#This Row],[DATA DA RECARGA]]="","",Tabela2[[#This Row],[VALIDADE          (em meses)]]*30)+5,"")</f>
        <v>365</v>
      </c>
      <c r="Z42" s="101" t="str">
        <f>IF(Tabela2[[#This Row],[DATA DA RECARGA]]="","","P")</f>
        <v>P</v>
      </c>
      <c r="AA42" s="71"/>
      <c r="AB42" s="97">
        <f ca="1">IFERROR(G42-editar!$C$1,"")</f>
        <v>-202</v>
      </c>
      <c r="AC42" s="97">
        <f t="shared" ca="1" si="0"/>
        <v>9999999798</v>
      </c>
      <c r="AD42" s="74"/>
      <c r="AE42" s="74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</row>
    <row r="43" spans="1:57" ht="20.100000000000001" customHeight="1" x14ac:dyDescent="0.25">
      <c r="A43" s="29">
        <f>IF(Tabela2[[#This Row],[LOCAL DO EXTINTOR]]="","",Tabela2[[#This Row],[CONTROL1]])</f>
        <v>36</v>
      </c>
      <c r="B43" s="133" t="s">
        <v>173</v>
      </c>
      <c r="C43" s="31"/>
      <c r="D43" s="30"/>
      <c r="E43" s="35">
        <v>44105</v>
      </c>
      <c r="F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3" s="81">
        <f ca="1">IFERROR(IF(Tabela2[[#This Row],[VALIDADE DA RECARGA]]="SELECIONE VALIDADE","",Tabela2[[#This Row],[DATA VENC REC]]),"")</f>
        <v>44470</v>
      </c>
      <c r="H43" s="76">
        <v>44197</v>
      </c>
      <c r="I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3" s="87">
        <f>IF(Tabela2[[#This Row],[DATA DO ÚLTIMO TESTE HIDROSTÁTICO]]="","",Tabela2[[#This Row],[DATA DO ÚLTIMO TESTE HIDROSTÁTICO]]+editar!$C$15)</f>
        <v>46022</v>
      </c>
      <c r="K43" s="104">
        <v>12</v>
      </c>
      <c r="L43" s="140" t="s">
        <v>209</v>
      </c>
      <c r="M43" s="48">
        <v>36</v>
      </c>
      <c r="N43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3" s="49">
        <f>IF(Tabela2[[#This Row],[DATA DA RECARGA]]="","",Tabela2[[#This Row],[DATA DA RECARGA]]+Tabela2[[#This Row],[val]])</f>
        <v>44470</v>
      </c>
      <c r="P43" s="48" t="str">
        <f>IF(Tabela2[[#This Row],[DATA VENC REC]]="","",VLOOKUP(MONTH(Tabela2[[#This Row],[DATA VENC REC]]),editar!$F$2:$G$13,2,0))</f>
        <v>Outubro</v>
      </c>
      <c r="Q43" s="48">
        <f>IF(Tabela2[[#This Row],[DATA VENC REC]]="","",YEAR(Tabela2[[#This Row],[DATA VENC REC]]))</f>
        <v>2021</v>
      </c>
      <c r="R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3" s="54" t="str">
        <f>IF(Tabela2[[#This Row],[DATA DO PRÓXIMO TESTE HIDROSTÁTICO]]="","",VLOOKUP(MONTH(Tabela2[[#This Row],[DATA DO PRÓXIMO TESTE HIDROSTÁTICO]]),editar!$F$2:$G$13,2,0))</f>
        <v>Dezembro</v>
      </c>
      <c r="T43" s="54">
        <f>IF(Tabela2[[#This Row],[DATA DO PRÓXIMO TESTE HIDROSTÁTICO]]="","",YEAR(Tabela2[[#This Row],[DATA DO PRÓXIMO TESTE HIDROSTÁTICO]]))</f>
        <v>2025</v>
      </c>
      <c r="U43" s="54" t="str">
        <f>IF(Tabela2[[#This Row],[DATA DA RECARGA]]="","",VLOOKUP(MONTH(Tabela2[[#This Row],[DATA DA RECARGA]]),editar!$F$2:$G$13,2,0))</f>
        <v>Outubro</v>
      </c>
      <c r="V43" s="54">
        <f>IF(Tabela2[[#This Row],[DATA DA RECARGA]]="","",YEAR(Tabela2[[#This Row],[DATA DA RECARGA]]))</f>
        <v>2020</v>
      </c>
      <c r="W43" s="54" t="str">
        <f>IF(Tabela2[[#This Row],[DATA DO ÚLTIMO TESTE HIDROSTÁTICO]]="","",VLOOKUP(MONTH(Tabela2[[#This Row],[DATA DO ÚLTIMO TESTE HIDROSTÁTICO]]),editar!$F$2:$G$13,2,0))</f>
        <v>Janeiro</v>
      </c>
      <c r="X43" s="54">
        <f>IF(Tabela2[[#This Row],[DATA DO ÚLTIMO TESTE HIDROSTÁTICO]]="","",YEAR(Tabela2[[#This Row],[DATA DO ÚLTIMO TESTE HIDROSTÁTICO]]))</f>
        <v>2021</v>
      </c>
      <c r="Y43" s="101">
        <f>IFERROR(IF(Tabela2[[#This Row],[DATA DA RECARGA]]="","",Tabela2[[#This Row],[VALIDADE          (em meses)]]*30)+5,"")</f>
        <v>365</v>
      </c>
      <c r="Z43" s="101" t="str">
        <f>IF(Tabela2[[#This Row],[DATA DA RECARGA]]="","","P")</f>
        <v>P</v>
      </c>
      <c r="AA43" s="71"/>
      <c r="AB43" s="97">
        <f ca="1">IFERROR(G43-editar!$C$1,"")</f>
        <v>-202</v>
      </c>
      <c r="AC43" s="97">
        <f t="shared" ca="1" si="0"/>
        <v>9999999798</v>
      </c>
      <c r="AD43" s="74"/>
      <c r="AE43" s="74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</row>
    <row r="44" spans="1:57" ht="20.100000000000001" customHeight="1" x14ac:dyDescent="0.25">
      <c r="A44" s="29">
        <f>IF(Tabela2[[#This Row],[LOCAL DO EXTINTOR]]="","",Tabela2[[#This Row],[CONTROL1]])</f>
        <v>37</v>
      </c>
      <c r="B44" s="133" t="s">
        <v>174</v>
      </c>
      <c r="C44" s="31"/>
      <c r="D44" s="30"/>
      <c r="E44" s="35">
        <v>44105</v>
      </c>
      <c r="F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4" s="81">
        <f ca="1">IFERROR(IF(Tabela2[[#This Row],[VALIDADE DA RECARGA]]="SELECIONE VALIDADE","",Tabela2[[#This Row],[DATA VENC REC]]),"")</f>
        <v>44470</v>
      </c>
      <c r="H44" s="76">
        <v>43466</v>
      </c>
      <c r="I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4" s="87">
        <f>IF(Tabela2[[#This Row],[DATA DO ÚLTIMO TESTE HIDROSTÁTICO]]="","",Tabela2[[#This Row],[DATA DO ÚLTIMO TESTE HIDROSTÁTICO]]+editar!$C$15)</f>
        <v>45291</v>
      </c>
      <c r="K44" s="104">
        <v>12</v>
      </c>
      <c r="L44" s="140" t="s">
        <v>209</v>
      </c>
      <c r="M44" s="48">
        <v>37</v>
      </c>
      <c r="N44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4" s="49">
        <f>IF(Tabela2[[#This Row],[DATA DA RECARGA]]="","",Tabela2[[#This Row],[DATA DA RECARGA]]+Tabela2[[#This Row],[val]])</f>
        <v>44470</v>
      </c>
      <c r="P44" s="48" t="str">
        <f>IF(Tabela2[[#This Row],[DATA VENC REC]]="","",VLOOKUP(MONTH(Tabela2[[#This Row],[DATA VENC REC]]),editar!$F$2:$G$13,2,0))</f>
        <v>Outubro</v>
      </c>
      <c r="Q44" s="48">
        <f>IF(Tabela2[[#This Row],[DATA VENC REC]]="","",YEAR(Tabela2[[#This Row],[DATA VENC REC]]))</f>
        <v>2021</v>
      </c>
      <c r="R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4" s="54" t="str">
        <f>IF(Tabela2[[#This Row],[DATA DO PRÓXIMO TESTE HIDROSTÁTICO]]="","",VLOOKUP(MONTH(Tabela2[[#This Row],[DATA DO PRÓXIMO TESTE HIDROSTÁTICO]]),editar!$F$2:$G$13,2,0))</f>
        <v>Dezembro</v>
      </c>
      <c r="T44" s="54">
        <f>IF(Tabela2[[#This Row],[DATA DO PRÓXIMO TESTE HIDROSTÁTICO]]="","",YEAR(Tabela2[[#This Row],[DATA DO PRÓXIMO TESTE HIDROSTÁTICO]]))</f>
        <v>2023</v>
      </c>
      <c r="U44" s="54" t="str">
        <f>IF(Tabela2[[#This Row],[DATA DA RECARGA]]="","",VLOOKUP(MONTH(Tabela2[[#This Row],[DATA DA RECARGA]]),editar!$F$2:$G$13,2,0))</f>
        <v>Outubro</v>
      </c>
      <c r="V44" s="54">
        <f>IF(Tabela2[[#This Row],[DATA DA RECARGA]]="","",YEAR(Tabela2[[#This Row],[DATA DA RECARGA]]))</f>
        <v>2020</v>
      </c>
      <c r="W44" s="54" t="str">
        <f>IF(Tabela2[[#This Row],[DATA DO ÚLTIMO TESTE HIDROSTÁTICO]]="","",VLOOKUP(MONTH(Tabela2[[#This Row],[DATA DO ÚLTIMO TESTE HIDROSTÁTICO]]),editar!$F$2:$G$13,2,0))</f>
        <v>Janeiro</v>
      </c>
      <c r="X44" s="54">
        <f>IF(Tabela2[[#This Row],[DATA DO ÚLTIMO TESTE HIDROSTÁTICO]]="","",YEAR(Tabela2[[#This Row],[DATA DO ÚLTIMO TESTE HIDROSTÁTICO]]))</f>
        <v>2019</v>
      </c>
      <c r="Y44" s="101">
        <f>IFERROR(IF(Tabela2[[#This Row],[DATA DA RECARGA]]="","",Tabela2[[#This Row],[VALIDADE          (em meses)]]*30)+5,"")</f>
        <v>365</v>
      </c>
      <c r="Z44" s="101" t="str">
        <f>IF(Tabela2[[#This Row],[DATA DA RECARGA]]="","","P")</f>
        <v>P</v>
      </c>
      <c r="AA44" s="71"/>
      <c r="AB44" s="97">
        <f ca="1">IFERROR(G44-editar!$C$1,"")</f>
        <v>-202</v>
      </c>
      <c r="AC44" s="97">
        <f t="shared" ca="1" si="0"/>
        <v>9999999798</v>
      </c>
      <c r="AD44" s="74"/>
      <c r="AE44" s="74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</row>
    <row r="45" spans="1:57" ht="20.100000000000001" customHeight="1" x14ac:dyDescent="0.25">
      <c r="A45" s="29">
        <f>IF(Tabela2[[#This Row],[LOCAL DO EXTINTOR]]="","",Tabela2[[#This Row],[CONTROL1]])</f>
        <v>38</v>
      </c>
      <c r="B45" s="133" t="s">
        <v>175</v>
      </c>
      <c r="C45" s="31"/>
      <c r="D45" s="30"/>
      <c r="E45" s="35">
        <v>43952</v>
      </c>
      <c r="F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5" s="81">
        <f ca="1">IFERROR(IF(Tabela2[[#This Row],[VALIDADE DA RECARGA]]="SELECIONE VALIDADE","",Tabela2[[#This Row],[DATA VENC REC]]),"")</f>
        <v>44317</v>
      </c>
      <c r="H45" s="76">
        <v>43466</v>
      </c>
      <c r="I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5" s="87">
        <f>IF(Tabela2[[#This Row],[DATA DO ÚLTIMO TESTE HIDROSTÁTICO]]="","",Tabela2[[#This Row],[DATA DO ÚLTIMO TESTE HIDROSTÁTICO]]+editar!$C$15)</f>
        <v>45291</v>
      </c>
      <c r="K45" s="104">
        <v>12</v>
      </c>
      <c r="L45" s="140" t="s">
        <v>200</v>
      </c>
      <c r="M45" s="48">
        <v>38</v>
      </c>
      <c r="N45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5" s="49">
        <f>IF(Tabela2[[#This Row],[DATA DA RECARGA]]="","",Tabela2[[#This Row],[DATA DA RECARGA]]+Tabela2[[#This Row],[val]])</f>
        <v>44317</v>
      </c>
      <c r="P45" s="48" t="str">
        <f>IF(Tabela2[[#This Row],[DATA VENC REC]]="","",VLOOKUP(MONTH(Tabela2[[#This Row],[DATA VENC REC]]),editar!$F$2:$G$13,2,0))</f>
        <v>Maio</v>
      </c>
      <c r="Q45" s="48">
        <f>IF(Tabela2[[#This Row],[DATA VENC REC]]="","",YEAR(Tabela2[[#This Row],[DATA VENC REC]]))</f>
        <v>2021</v>
      </c>
      <c r="R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5" s="54" t="str">
        <f>IF(Tabela2[[#This Row],[DATA DO PRÓXIMO TESTE HIDROSTÁTICO]]="","",VLOOKUP(MONTH(Tabela2[[#This Row],[DATA DO PRÓXIMO TESTE HIDROSTÁTICO]]),editar!$F$2:$G$13,2,0))</f>
        <v>Dezembro</v>
      </c>
      <c r="T45" s="54">
        <f>IF(Tabela2[[#This Row],[DATA DO PRÓXIMO TESTE HIDROSTÁTICO]]="","",YEAR(Tabela2[[#This Row],[DATA DO PRÓXIMO TESTE HIDROSTÁTICO]]))</f>
        <v>2023</v>
      </c>
      <c r="U45" s="54" t="str">
        <f>IF(Tabela2[[#This Row],[DATA DA RECARGA]]="","",VLOOKUP(MONTH(Tabela2[[#This Row],[DATA DA RECARGA]]),editar!$F$2:$G$13,2,0))</f>
        <v>Maio</v>
      </c>
      <c r="V45" s="54">
        <f>IF(Tabela2[[#This Row],[DATA DA RECARGA]]="","",YEAR(Tabela2[[#This Row],[DATA DA RECARGA]]))</f>
        <v>2020</v>
      </c>
      <c r="W45" s="54" t="str">
        <f>IF(Tabela2[[#This Row],[DATA DO ÚLTIMO TESTE HIDROSTÁTICO]]="","",VLOOKUP(MONTH(Tabela2[[#This Row],[DATA DO ÚLTIMO TESTE HIDROSTÁTICO]]),editar!$F$2:$G$13,2,0))</f>
        <v>Janeiro</v>
      </c>
      <c r="X45" s="54">
        <f>IF(Tabela2[[#This Row],[DATA DO ÚLTIMO TESTE HIDROSTÁTICO]]="","",YEAR(Tabela2[[#This Row],[DATA DO ÚLTIMO TESTE HIDROSTÁTICO]]))</f>
        <v>2019</v>
      </c>
      <c r="Y45" s="101">
        <f>IFERROR(IF(Tabela2[[#This Row],[DATA DA RECARGA]]="","",Tabela2[[#This Row],[VALIDADE          (em meses)]]*30)+5,"")</f>
        <v>365</v>
      </c>
      <c r="Z45" s="101" t="str">
        <f>IF(Tabela2[[#This Row],[DATA DA RECARGA]]="","","P")</f>
        <v>P</v>
      </c>
      <c r="AA45" s="71"/>
      <c r="AB45" s="97">
        <f ca="1">IFERROR(G45-editar!$C$1,"")</f>
        <v>-355</v>
      </c>
      <c r="AC45" s="97">
        <f t="shared" ca="1" si="0"/>
        <v>9999999645</v>
      </c>
      <c r="AD45" s="74"/>
      <c r="AE45" s="74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</row>
    <row r="46" spans="1:57" ht="20.100000000000001" customHeight="1" x14ac:dyDescent="0.25">
      <c r="A46" s="29">
        <f>IF(Tabela2[[#This Row],[LOCAL DO EXTINTOR]]="","",Tabela2[[#This Row],[CONTROL1]])</f>
        <v>39</v>
      </c>
      <c r="B46" s="133" t="s">
        <v>176</v>
      </c>
      <c r="C46" s="31"/>
      <c r="D46" s="30"/>
      <c r="E46" s="35">
        <v>44105</v>
      </c>
      <c r="F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6" s="81">
        <f ca="1">IFERROR(IF(Tabela2[[#This Row],[VALIDADE DA RECARGA]]="SELECIONE VALIDADE","",Tabela2[[#This Row],[DATA VENC REC]]),"")</f>
        <v>44470</v>
      </c>
      <c r="H46" s="76">
        <v>43831</v>
      </c>
      <c r="I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6" s="87">
        <f>IF(Tabela2[[#This Row],[DATA DO ÚLTIMO TESTE HIDROSTÁTICO]]="","",Tabela2[[#This Row],[DATA DO ÚLTIMO TESTE HIDROSTÁTICO]]+editar!$C$15)</f>
        <v>45656</v>
      </c>
      <c r="K46" s="104">
        <v>12</v>
      </c>
      <c r="L46" s="140" t="s">
        <v>200</v>
      </c>
      <c r="M46" s="48">
        <v>39</v>
      </c>
      <c r="N46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6" s="49">
        <f>IF(Tabela2[[#This Row],[DATA DA RECARGA]]="","",Tabela2[[#This Row],[DATA DA RECARGA]]+Tabela2[[#This Row],[val]])</f>
        <v>44470</v>
      </c>
      <c r="P46" s="48" t="str">
        <f>IF(Tabela2[[#This Row],[DATA VENC REC]]="","",VLOOKUP(MONTH(Tabela2[[#This Row],[DATA VENC REC]]),editar!$F$2:$G$13,2,0))</f>
        <v>Outubro</v>
      </c>
      <c r="Q46" s="48">
        <f>IF(Tabela2[[#This Row],[DATA VENC REC]]="","",YEAR(Tabela2[[#This Row],[DATA VENC REC]]))</f>
        <v>2021</v>
      </c>
      <c r="R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6" s="54" t="str">
        <f>IF(Tabela2[[#This Row],[DATA DO PRÓXIMO TESTE HIDROSTÁTICO]]="","",VLOOKUP(MONTH(Tabela2[[#This Row],[DATA DO PRÓXIMO TESTE HIDROSTÁTICO]]),editar!$F$2:$G$13,2,0))</f>
        <v>Dezembro</v>
      </c>
      <c r="T46" s="54">
        <f>IF(Tabela2[[#This Row],[DATA DO PRÓXIMO TESTE HIDROSTÁTICO]]="","",YEAR(Tabela2[[#This Row],[DATA DO PRÓXIMO TESTE HIDROSTÁTICO]]))</f>
        <v>2024</v>
      </c>
      <c r="U46" s="54" t="str">
        <f>IF(Tabela2[[#This Row],[DATA DA RECARGA]]="","",VLOOKUP(MONTH(Tabela2[[#This Row],[DATA DA RECARGA]]),editar!$F$2:$G$13,2,0))</f>
        <v>Outubro</v>
      </c>
      <c r="V46" s="54">
        <f>IF(Tabela2[[#This Row],[DATA DA RECARGA]]="","",YEAR(Tabela2[[#This Row],[DATA DA RECARGA]]))</f>
        <v>2020</v>
      </c>
      <c r="W46" s="54" t="str">
        <f>IF(Tabela2[[#This Row],[DATA DO ÚLTIMO TESTE HIDROSTÁTICO]]="","",VLOOKUP(MONTH(Tabela2[[#This Row],[DATA DO ÚLTIMO TESTE HIDROSTÁTICO]]),editar!$F$2:$G$13,2,0))</f>
        <v>Janeiro</v>
      </c>
      <c r="X46" s="54">
        <f>IF(Tabela2[[#This Row],[DATA DO ÚLTIMO TESTE HIDROSTÁTICO]]="","",YEAR(Tabela2[[#This Row],[DATA DO ÚLTIMO TESTE HIDROSTÁTICO]]))</f>
        <v>2020</v>
      </c>
      <c r="Y46" s="101">
        <f>IFERROR(IF(Tabela2[[#This Row],[DATA DA RECARGA]]="","",Tabela2[[#This Row],[VALIDADE          (em meses)]]*30)+5,"")</f>
        <v>365</v>
      </c>
      <c r="Z46" s="101" t="str">
        <f>IF(Tabela2[[#This Row],[DATA DA RECARGA]]="","","P")</f>
        <v>P</v>
      </c>
      <c r="AA46" s="71"/>
      <c r="AB46" s="97">
        <f ca="1">IFERROR(G46-editar!$C$1,"")</f>
        <v>-202</v>
      </c>
      <c r="AC46" s="97">
        <f t="shared" ca="1" si="0"/>
        <v>9999999798</v>
      </c>
      <c r="AD46" s="74"/>
      <c r="AE46" s="74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</row>
    <row r="47" spans="1:57" ht="20.100000000000001" customHeight="1" x14ac:dyDescent="0.25">
      <c r="A47" s="29">
        <f>IF(Tabela2[[#This Row],[LOCAL DO EXTINTOR]]="","",Tabela2[[#This Row],[CONTROL1]])</f>
        <v>40</v>
      </c>
      <c r="B47" s="133" t="s">
        <v>176</v>
      </c>
      <c r="C47" s="31"/>
      <c r="D47" s="30"/>
      <c r="E47" s="35">
        <v>44105</v>
      </c>
      <c r="F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7" s="81">
        <f ca="1">IFERROR(IF(Tabela2[[#This Row],[VALIDADE DA RECARGA]]="SELECIONE VALIDADE","",Tabela2[[#This Row],[DATA VENC REC]]),"")</f>
        <v>44470</v>
      </c>
      <c r="H47" s="76">
        <v>43101</v>
      </c>
      <c r="I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7" s="87">
        <f>IF(Tabela2[[#This Row],[DATA DO ÚLTIMO TESTE HIDROSTÁTICO]]="","",Tabela2[[#This Row],[DATA DO ÚLTIMO TESTE HIDROSTÁTICO]]+editar!$C$15)</f>
        <v>44926</v>
      </c>
      <c r="K47" s="104">
        <v>12</v>
      </c>
      <c r="L47" s="140" t="s">
        <v>202</v>
      </c>
      <c r="M47" s="48">
        <v>40</v>
      </c>
      <c r="N47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7" s="49">
        <f>IF(Tabela2[[#This Row],[DATA DA RECARGA]]="","",Tabela2[[#This Row],[DATA DA RECARGA]]+Tabela2[[#This Row],[val]])</f>
        <v>44470</v>
      </c>
      <c r="P47" s="48" t="str">
        <f>IF(Tabela2[[#This Row],[DATA VENC REC]]="","",VLOOKUP(MONTH(Tabela2[[#This Row],[DATA VENC REC]]),editar!$F$2:$G$13,2,0))</f>
        <v>Outubro</v>
      </c>
      <c r="Q47" s="48">
        <f>IF(Tabela2[[#This Row],[DATA VENC REC]]="","",YEAR(Tabela2[[#This Row],[DATA VENC REC]]))</f>
        <v>2021</v>
      </c>
      <c r="R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7" s="54" t="str">
        <f>IF(Tabela2[[#This Row],[DATA DO PRÓXIMO TESTE HIDROSTÁTICO]]="","",VLOOKUP(MONTH(Tabela2[[#This Row],[DATA DO PRÓXIMO TESTE HIDROSTÁTICO]]),editar!$F$2:$G$13,2,0))</f>
        <v>Dezembro</v>
      </c>
      <c r="T47" s="54">
        <f>IF(Tabela2[[#This Row],[DATA DO PRÓXIMO TESTE HIDROSTÁTICO]]="","",YEAR(Tabela2[[#This Row],[DATA DO PRÓXIMO TESTE HIDROSTÁTICO]]))</f>
        <v>2022</v>
      </c>
      <c r="U47" s="54" t="str">
        <f>IF(Tabela2[[#This Row],[DATA DA RECARGA]]="","",VLOOKUP(MONTH(Tabela2[[#This Row],[DATA DA RECARGA]]),editar!$F$2:$G$13,2,0))</f>
        <v>Outubro</v>
      </c>
      <c r="V47" s="54">
        <f>IF(Tabela2[[#This Row],[DATA DA RECARGA]]="","",YEAR(Tabela2[[#This Row],[DATA DA RECARGA]]))</f>
        <v>2020</v>
      </c>
      <c r="W47" s="54" t="str">
        <f>IF(Tabela2[[#This Row],[DATA DO ÚLTIMO TESTE HIDROSTÁTICO]]="","",VLOOKUP(MONTH(Tabela2[[#This Row],[DATA DO ÚLTIMO TESTE HIDROSTÁTICO]]),editar!$F$2:$G$13,2,0))</f>
        <v>Janeiro</v>
      </c>
      <c r="X47" s="54">
        <f>IF(Tabela2[[#This Row],[DATA DO ÚLTIMO TESTE HIDROSTÁTICO]]="","",YEAR(Tabela2[[#This Row],[DATA DO ÚLTIMO TESTE HIDROSTÁTICO]]))</f>
        <v>2018</v>
      </c>
      <c r="Y47" s="101">
        <f>IFERROR(IF(Tabela2[[#This Row],[DATA DA RECARGA]]="","",Tabela2[[#This Row],[VALIDADE          (em meses)]]*30)+5,"")</f>
        <v>365</v>
      </c>
      <c r="Z47" s="101" t="str">
        <f>IF(Tabela2[[#This Row],[DATA DA RECARGA]]="","","P")</f>
        <v>P</v>
      </c>
      <c r="AA47" s="71"/>
      <c r="AB47" s="97">
        <f ca="1">IFERROR(G47-editar!$C$1,"")</f>
        <v>-202</v>
      </c>
      <c r="AC47" s="97">
        <f t="shared" ca="1" si="0"/>
        <v>9999999798</v>
      </c>
      <c r="AD47" s="74"/>
      <c r="AE47" s="74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</row>
    <row r="48" spans="1:57" ht="20.100000000000001" customHeight="1" x14ac:dyDescent="0.25">
      <c r="A48" s="29">
        <f>IF(Tabela2[[#This Row],[LOCAL DO EXTINTOR]]="","",Tabela2[[#This Row],[CONTROL1]])</f>
        <v>41</v>
      </c>
      <c r="B48" s="133" t="s">
        <v>177</v>
      </c>
      <c r="C48" s="33"/>
      <c r="D48" s="34"/>
      <c r="E48" s="35">
        <v>44256</v>
      </c>
      <c r="F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8" s="81">
        <f ca="1">IFERROR(IF(Tabela2[[#This Row],[VALIDADE DA RECARGA]]="SELECIONE VALIDADE","",Tabela2[[#This Row],[DATA VENC REC]]),"")</f>
        <v>44621</v>
      </c>
      <c r="H48" s="76">
        <v>44562</v>
      </c>
      <c r="I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48" s="87">
        <f>IF(Tabela2[[#This Row],[DATA DO ÚLTIMO TESTE HIDROSTÁTICO]]="","",Tabela2[[#This Row],[DATA DO ÚLTIMO TESTE HIDROSTÁTICO]]+editar!$C$15)</f>
        <v>46387</v>
      </c>
      <c r="K48" s="104">
        <v>12</v>
      </c>
      <c r="L48" s="140" t="s">
        <v>200</v>
      </c>
      <c r="M48" s="48">
        <v>41</v>
      </c>
      <c r="N48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8" s="49">
        <f>IF(Tabela2[[#This Row],[DATA DA RECARGA]]="","",Tabela2[[#This Row],[DATA DA RECARGA]]+Tabela2[[#This Row],[val]])</f>
        <v>44621</v>
      </c>
      <c r="P48" s="48" t="str">
        <f>IF(Tabela2[[#This Row],[DATA VENC REC]]="","",VLOOKUP(MONTH(Tabela2[[#This Row],[DATA VENC REC]]),editar!$F$2:$G$13,2,0))</f>
        <v>Março</v>
      </c>
      <c r="Q48" s="48">
        <f>IF(Tabela2[[#This Row],[DATA VENC REC]]="","",YEAR(Tabela2[[#This Row],[DATA VENC REC]]))</f>
        <v>2022</v>
      </c>
      <c r="R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48" s="54" t="str">
        <f>IF(Tabela2[[#This Row],[DATA DO PRÓXIMO TESTE HIDROSTÁTICO]]="","",VLOOKUP(MONTH(Tabela2[[#This Row],[DATA DO PRÓXIMO TESTE HIDROSTÁTICO]]),editar!$F$2:$G$13,2,0))</f>
        <v>Dezembro</v>
      </c>
      <c r="T48" s="54">
        <f>IF(Tabela2[[#This Row],[DATA DO PRÓXIMO TESTE HIDROSTÁTICO]]="","",YEAR(Tabela2[[#This Row],[DATA DO PRÓXIMO TESTE HIDROSTÁTICO]]))</f>
        <v>2026</v>
      </c>
      <c r="U48" s="54" t="str">
        <f>IF(Tabela2[[#This Row],[DATA DA RECARGA]]="","",VLOOKUP(MONTH(Tabela2[[#This Row],[DATA DA RECARGA]]),editar!$F$2:$G$13,2,0))</f>
        <v>Março</v>
      </c>
      <c r="V48" s="54">
        <f>IF(Tabela2[[#This Row],[DATA DA RECARGA]]="","",YEAR(Tabela2[[#This Row],[DATA DA RECARGA]]))</f>
        <v>2021</v>
      </c>
      <c r="W48" s="54" t="str">
        <f>IF(Tabela2[[#This Row],[DATA DO ÚLTIMO TESTE HIDROSTÁTICO]]="","",VLOOKUP(MONTH(Tabela2[[#This Row],[DATA DO ÚLTIMO TESTE HIDROSTÁTICO]]),editar!$F$2:$G$13,2,0))</f>
        <v>Janeiro</v>
      </c>
      <c r="X48" s="54">
        <f>IF(Tabela2[[#This Row],[DATA DO ÚLTIMO TESTE HIDROSTÁTICO]]="","",YEAR(Tabela2[[#This Row],[DATA DO ÚLTIMO TESTE HIDROSTÁTICO]]))</f>
        <v>2022</v>
      </c>
      <c r="Y48" s="101">
        <f>IFERROR(IF(Tabela2[[#This Row],[DATA DA RECARGA]]="","",Tabela2[[#This Row],[VALIDADE          (em meses)]]*30)+5,"")</f>
        <v>365</v>
      </c>
      <c r="Z48" s="101" t="str">
        <f>IF(Tabela2[[#This Row],[DATA DA RECARGA]]="","","P")</f>
        <v>P</v>
      </c>
      <c r="AA48" s="71"/>
      <c r="AB48" s="97">
        <f ca="1">IFERROR(G48-editar!$C$1,"")</f>
        <v>-51</v>
      </c>
      <c r="AC48" s="97">
        <f t="shared" ca="1" si="0"/>
        <v>9999999949</v>
      </c>
      <c r="AD48" s="74"/>
      <c r="AE48" s="74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</row>
    <row r="49" spans="1:57" ht="20.100000000000001" customHeight="1" x14ac:dyDescent="0.25">
      <c r="A49" s="29">
        <f>IF(Tabela2[[#This Row],[LOCAL DO EXTINTOR]]="","",Tabela2[[#This Row],[CONTROL1]])</f>
        <v>42</v>
      </c>
      <c r="B49" s="133" t="s">
        <v>178</v>
      </c>
      <c r="C49" s="33"/>
      <c r="D49" s="34"/>
      <c r="E49" s="35">
        <v>44044</v>
      </c>
      <c r="F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49" s="81">
        <f ca="1">IFERROR(IF(Tabela2[[#This Row],[VALIDADE DA RECARGA]]="SELECIONE VALIDADE","",Tabela2[[#This Row],[DATA VENC REC]]),"")</f>
        <v>44409</v>
      </c>
      <c r="H49" s="76">
        <v>42736</v>
      </c>
      <c r="I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49" s="87">
        <f>IF(Tabela2[[#This Row],[DATA DO ÚLTIMO TESTE HIDROSTÁTICO]]="","",Tabela2[[#This Row],[DATA DO ÚLTIMO TESTE HIDROSTÁTICO]]+editar!$C$15)</f>
        <v>44561</v>
      </c>
      <c r="K49" s="104">
        <v>12</v>
      </c>
      <c r="L49" s="140" t="s">
        <v>200</v>
      </c>
      <c r="M49" s="48">
        <v>42</v>
      </c>
      <c r="N49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49" s="49">
        <f>IF(Tabela2[[#This Row],[DATA DA RECARGA]]="","",Tabela2[[#This Row],[DATA DA RECARGA]]+Tabela2[[#This Row],[val]])</f>
        <v>44409</v>
      </c>
      <c r="P49" s="48" t="str">
        <f>IF(Tabela2[[#This Row],[DATA VENC REC]]="","",VLOOKUP(MONTH(Tabela2[[#This Row],[DATA VENC REC]]),editar!$F$2:$G$13,2,0))</f>
        <v>Agosto</v>
      </c>
      <c r="Q49" s="48">
        <f>IF(Tabela2[[#This Row],[DATA VENC REC]]="","",YEAR(Tabela2[[#This Row],[DATA VENC REC]]))</f>
        <v>2021</v>
      </c>
      <c r="R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49" s="54" t="str">
        <f>IF(Tabela2[[#This Row],[DATA DO PRÓXIMO TESTE HIDROSTÁTICO]]="","",VLOOKUP(MONTH(Tabela2[[#This Row],[DATA DO PRÓXIMO TESTE HIDROSTÁTICO]]),editar!$F$2:$G$13,2,0))</f>
        <v>Dezembro</v>
      </c>
      <c r="T49" s="54">
        <f>IF(Tabela2[[#This Row],[DATA DO PRÓXIMO TESTE HIDROSTÁTICO]]="","",YEAR(Tabela2[[#This Row],[DATA DO PRÓXIMO TESTE HIDROSTÁTICO]]))</f>
        <v>2021</v>
      </c>
      <c r="U49" s="54" t="str">
        <f>IF(Tabela2[[#This Row],[DATA DA RECARGA]]="","",VLOOKUP(MONTH(Tabela2[[#This Row],[DATA DA RECARGA]]),editar!$F$2:$G$13,2,0))</f>
        <v>Agosto</v>
      </c>
      <c r="V49" s="54">
        <f>IF(Tabela2[[#This Row],[DATA DA RECARGA]]="","",YEAR(Tabela2[[#This Row],[DATA DA RECARGA]]))</f>
        <v>2020</v>
      </c>
      <c r="W49" s="54" t="str">
        <f>IF(Tabela2[[#This Row],[DATA DO ÚLTIMO TESTE HIDROSTÁTICO]]="","",VLOOKUP(MONTH(Tabela2[[#This Row],[DATA DO ÚLTIMO TESTE HIDROSTÁTICO]]),editar!$F$2:$G$13,2,0))</f>
        <v>Janeiro</v>
      </c>
      <c r="X49" s="54">
        <f>IF(Tabela2[[#This Row],[DATA DO ÚLTIMO TESTE HIDROSTÁTICO]]="","",YEAR(Tabela2[[#This Row],[DATA DO ÚLTIMO TESTE HIDROSTÁTICO]]))</f>
        <v>2017</v>
      </c>
      <c r="Y49" s="101">
        <f>IFERROR(IF(Tabela2[[#This Row],[DATA DA RECARGA]]="","",Tabela2[[#This Row],[VALIDADE          (em meses)]]*30)+5,"")</f>
        <v>365</v>
      </c>
      <c r="Z49" s="101" t="str">
        <f>IF(Tabela2[[#This Row],[DATA DA RECARGA]]="","","P")</f>
        <v>P</v>
      </c>
      <c r="AA49" s="71"/>
      <c r="AB49" s="97">
        <f ca="1">IFERROR(G49-editar!$C$1,"")</f>
        <v>-263</v>
      </c>
      <c r="AC49" s="97">
        <f t="shared" ca="1" si="0"/>
        <v>9999999737</v>
      </c>
      <c r="AD49" s="74"/>
      <c r="AE49" s="74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</row>
    <row r="50" spans="1:57" ht="20.100000000000001" customHeight="1" x14ac:dyDescent="0.25">
      <c r="A50" s="29">
        <f>IF(Tabela2[[#This Row],[LOCAL DO EXTINTOR]]="","",Tabela2[[#This Row],[CONTROL1]])</f>
        <v>43</v>
      </c>
      <c r="B50" s="133" t="s">
        <v>179</v>
      </c>
      <c r="C50" s="33"/>
      <c r="D50" s="34"/>
      <c r="E50" s="35">
        <v>44044</v>
      </c>
      <c r="F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0" s="81">
        <f ca="1">IFERROR(IF(Tabela2[[#This Row],[VALIDADE DA RECARGA]]="SELECIONE VALIDADE","",Tabela2[[#This Row],[DATA VENC REC]]),"")</f>
        <v>44409</v>
      </c>
      <c r="H50" s="76">
        <v>42736</v>
      </c>
      <c r="I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0" s="87">
        <f>IF(Tabela2[[#This Row],[DATA DO ÚLTIMO TESTE HIDROSTÁTICO]]="","",Tabela2[[#This Row],[DATA DO ÚLTIMO TESTE HIDROSTÁTICO]]+editar!$C$15)</f>
        <v>44561</v>
      </c>
      <c r="K50" s="104">
        <v>12</v>
      </c>
      <c r="L50" s="140" t="s">
        <v>200</v>
      </c>
      <c r="M50" s="48">
        <v>43</v>
      </c>
      <c r="N50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0" s="49">
        <f>IF(Tabela2[[#This Row],[DATA DA RECARGA]]="","",Tabela2[[#This Row],[DATA DA RECARGA]]+Tabela2[[#This Row],[val]])</f>
        <v>44409</v>
      </c>
      <c r="P50" s="48" t="str">
        <f>IF(Tabela2[[#This Row],[DATA VENC REC]]="","",VLOOKUP(MONTH(Tabela2[[#This Row],[DATA VENC REC]]),editar!$F$2:$G$13,2,0))</f>
        <v>Agosto</v>
      </c>
      <c r="Q50" s="48">
        <f>IF(Tabela2[[#This Row],[DATA VENC REC]]="","",YEAR(Tabela2[[#This Row],[DATA VENC REC]]))</f>
        <v>2021</v>
      </c>
      <c r="R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0" s="54" t="str">
        <f>IF(Tabela2[[#This Row],[DATA DO PRÓXIMO TESTE HIDROSTÁTICO]]="","",VLOOKUP(MONTH(Tabela2[[#This Row],[DATA DO PRÓXIMO TESTE HIDROSTÁTICO]]),editar!$F$2:$G$13,2,0))</f>
        <v>Dezembro</v>
      </c>
      <c r="T50" s="54">
        <f>IF(Tabela2[[#This Row],[DATA DO PRÓXIMO TESTE HIDROSTÁTICO]]="","",YEAR(Tabela2[[#This Row],[DATA DO PRÓXIMO TESTE HIDROSTÁTICO]]))</f>
        <v>2021</v>
      </c>
      <c r="U50" s="54" t="str">
        <f>IF(Tabela2[[#This Row],[DATA DA RECARGA]]="","",VLOOKUP(MONTH(Tabela2[[#This Row],[DATA DA RECARGA]]),editar!$F$2:$G$13,2,0))</f>
        <v>Agosto</v>
      </c>
      <c r="V50" s="54">
        <f>IF(Tabela2[[#This Row],[DATA DA RECARGA]]="","",YEAR(Tabela2[[#This Row],[DATA DA RECARGA]]))</f>
        <v>2020</v>
      </c>
      <c r="W50" s="54" t="str">
        <f>IF(Tabela2[[#This Row],[DATA DO ÚLTIMO TESTE HIDROSTÁTICO]]="","",VLOOKUP(MONTH(Tabela2[[#This Row],[DATA DO ÚLTIMO TESTE HIDROSTÁTICO]]),editar!$F$2:$G$13,2,0))</f>
        <v>Janeiro</v>
      </c>
      <c r="X50" s="54">
        <f>IF(Tabela2[[#This Row],[DATA DO ÚLTIMO TESTE HIDROSTÁTICO]]="","",YEAR(Tabela2[[#This Row],[DATA DO ÚLTIMO TESTE HIDROSTÁTICO]]))</f>
        <v>2017</v>
      </c>
      <c r="Y50" s="101">
        <f>IFERROR(IF(Tabela2[[#This Row],[DATA DA RECARGA]]="","",Tabela2[[#This Row],[VALIDADE          (em meses)]]*30)+5,"")</f>
        <v>365</v>
      </c>
      <c r="Z50" s="101" t="str">
        <f>IF(Tabela2[[#This Row],[DATA DA RECARGA]]="","","P")</f>
        <v>P</v>
      </c>
      <c r="AA50" s="71"/>
      <c r="AB50" s="97">
        <f ca="1">IFERROR(G50-editar!$C$1,"")</f>
        <v>-263</v>
      </c>
      <c r="AC50" s="97">
        <f t="shared" ca="1" si="0"/>
        <v>9999999737</v>
      </c>
      <c r="AD50" s="74"/>
      <c r="AE50" s="74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</row>
    <row r="51" spans="1:57" ht="20.100000000000001" customHeight="1" x14ac:dyDescent="0.25">
      <c r="A51" s="29">
        <f>IF(Tabela2[[#This Row],[LOCAL DO EXTINTOR]]="","",Tabela2[[#This Row],[CONTROL1]])</f>
        <v>44</v>
      </c>
      <c r="B51" s="133" t="s">
        <v>180</v>
      </c>
      <c r="C51" s="33"/>
      <c r="D51" s="34"/>
      <c r="E51" s="35">
        <v>43891</v>
      </c>
      <c r="F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1" s="81">
        <f ca="1">IFERROR(IF(Tabela2[[#This Row],[VALIDADE DA RECARGA]]="SELECIONE VALIDADE","",Tabela2[[#This Row],[DATA VENC REC]]),"")</f>
        <v>44256</v>
      </c>
      <c r="H51" s="76">
        <v>42736</v>
      </c>
      <c r="I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1" s="87">
        <f>IF(Tabela2[[#This Row],[DATA DO ÚLTIMO TESTE HIDROSTÁTICO]]="","",Tabela2[[#This Row],[DATA DO ÚLTIMO TESTE HIDROSTÁTICO]]+editar!$C$15)</f>
        <v>44561</v>
      </c>
      <c r="K51" s="104">
        <v>12</v>
      </c>
      <c r="L51" s="140" t="s">
        <v>205</v>
      </c>
      <c r="M51" s="48">
        <v>44</v>
      </c>
      <c r="N51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1" s="49">
        <f>IF(Tabela2[[#This Row],[DATA DA RECARGA]]="","",Tabela2[[#This Row],[DATA DA RECARGA]]+Tabela2[[#This Row],[val]])</f>
        <v>44256</v>
      </c>
      <c r="P51" s="48" t="str">
        <f>IF(Tabela2[[#This Row],[DATA VENC REC]]="","",VLOOKUP(MONTH(Tabela2[[#This Row],[DATA VENC REC]]),editar!$F$2:$G$13,2,0))</f>
        <v>Março</v>
      </c>
      <c r="Q51" s="48">
        <f>IF(Tabela2[[#This Row],[DATA VENC REC]]="","",YEAR(Tabela2[[#This Row],[DATA VENC REC]]))</f>
        <v>2021</v>
      </c>
      <c r="R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1" s="54" t="str">
        <f>IF(Tabela2[[#This Row],[DATA DO PRÓXIMO TESTE HIDROSTÁTICO]]="","",VLOOKUP(MONTH(Tabela2[[#This Row],[DATA DO PRÓXIMO TESTE HIDROSTÁTICO]]),editar!$F$2:$G$13,2,0))</f>
        <v>Dezembro</v>
      </c>
      <c r="T51" s="54">
        <f>IF(Tabela2[[#This Row],[DATA DO PRÓXIMO TESTE HIDROSTÁTICO]]="","",YEAR(Tabela2[[#This Row],[DATA DO PRÓXIMO TESTE HIDROSTÁTICO]]))</f>
        <v>2021</v>
      </c>
      <c r="U51" s="54" t="str">
        <f>IF(Tabela2[[#This Row],[DATA DA RECARGA]]="","",VLOOKUP(MONTH(Tabela2[[#This Row],[DATA DA RECARGA]]),editar!$F$2:$G$13,2,0))</f>
        <v>Março</v>
      </c>
      <c r="V51" s="54">
        <f>IF(Tabela2[[#This Row],[DATA DA RECARGA]]="","",YEAR(Tabela2[[#This Row],[DATA DA RECARGA]]))</f>
        <v>2020</v>
      </c>
      <c r="W51" s="54" t="str">
        <f>IF(Tabela2[[#This Row],[DATA DO ÚLTIMO TESTE HIDROSTÁTICO]]="","",VLOOKUP(MONTH(Tabela2[[#This Row],[DATA DO ÚLTIMO TESTE HIDROSTÁTICO]]),editar!$F$2:$G$13,2,0))</f>
        <v>Janeiro</v>
      </c>
      <c r="X51" s="54">
        <f>IF(Tabela2[[#This Row],[DATA DO ÚLTIMO TESTE HIDROSTÁTICO]]="","",YEAR(Tabela2[[#This Row],[DATA DO ÚLTIMO TESTE HIDROSTÁTICO]]))</f>
        <v>2017</v>
      </c>
      <c r="Y51" s="101">
        <f>IFERROR(IF(Tabela2[[#This Row],[DATA DA RECARGA]]="","",Tabela2[[#This Row],[VALIDADE          (em meses)]]*30)+5,"")</f>
        <v>365</v>
      </c>
      <c r="Z51" s="101" t="str">
        <f>IF(Tabela2[[#This Row],[DATA DA RECARGA]]="","","P")</f>
        <v>P</v>
      </c>
      <c r="AA51" s="71"/>
      <c r="AB51" s="97">
        <f ca="1">IFERROR(G51-editar!$C$1,"")</f>
        <v>-416</v>
      </c>
      <c r="AC51" s="97">
        <f t="shared" ca="1" si="0"/>
        <v>9999999584</v>
      </c>
      <c r="AD51" s="74"/>
      <c r="AE51" s="74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</row>
    <row r="52" spans="1:57" ht="20.100000000000001" customHeight="1" x14ac:dyDescent="0.25">
      <c r="A52" s="29">
        <f>IF(Tabela2[[#This Row],[LOCAL DO EXTINTOR]]="","",Tabela2[[#This Row],[CONTROL1]])</f>
        <v>45</v>
      </c>
      <c r="B52" s="133" t="s">
        <v>181</v>
      </c>
      <c r="C52" s="33"/>
      <c r="D52" s="34"/>
      <c r="E52" s="35">
        <v>44105</v>
      </c>
      <c r="F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2" s="81">
        <f ca="1">IFERROR(IF(Tabela2[[#This Row],[VALIDADE DA RECARGA]]="SELECIONE VALIDADE","",Tabela2[[#This Row],[DATA VENC REC]]),"")</f>
        <v>44470</v>
      </c>
      <c r="H52" s="76">
        <v>43466</v>
      </c>
      <c r="I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2" s="87">
        <f>IF(Tabela2[[#This Row],[DATA DO ÚLTIMO TESTE HIDROSTÁTICO]]="","",Tabela2[[#This Row],[DATA DO ÚLTIMO TESTE HIDROSTÁTICO]]+editar!$C$15)</f>
        <v>45291</v>
      </c>
      <c r="K52" s="104">
        <v>12</v>
      </c>
      <c r="L52" s="140" t="s">
        <v>202</v>
      </c>
      <c r="M52" s="48">
        <v>45</v>
      </c>
      <c r="N52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2" s="49">
        <f>IF(Tabela2[[#This Row],[DATA DA RECARGA]]="","",Tabela2[[#This Row],[DATA DA RECARGA]]+Tabela2[[#This Row],[val]])</f>
        <v>44470</v>
      </c>
      <c r="P52" s="48" t="str">
        <f>IF(Tabela2[[#This Row],[DATA VENC REC]]="","",VLOOKUP(MONTH(Tabela2[[#This Row],[DATA VENC REC]]),editar!$F$2:$G$13,2,0))</f>
        <v>Outubro</v>
      </c>
      <c r="Q52" s="48">
        <f>IF(Tabela2[[#This Row],[DATA VENC REC]]="","",YEAR(Tabela2[[#This Row],[DATA VENC REC]]))</f>
        <v>2021</v>
      </c>
      <c r="R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2" s="54" t="str">
        <f>IF(Tabela2[[#This Row],[DATA DO PRÓXIMO TESTE HIDROSTÁTICO]]="","",VLOOKUP(MONTH(Tabela2[[#This Row],[DATA DO PRÓXIMO TESTE HIDROSTÁTICO]]),editar!$F$2:$G$13,2,0))</f>
        <v>Dezembro</v>
      </c>
      <c r="T52" s="54">
        <f>IF(Tabela2[[#This Row],[DATA DO PRÓXIMO TESTE HIDROSTÁTICO]]="","",YEAR(Tabela2[[#This Row],[DATA DO PRÓXIMO TESTE HIDROSTÁTICO]]))</f>
        <v>2023</v>
      </c>
      <c r="U52" s="54" t="str">
        <f>IF(Tabela2[[#This Row],[DATA DA RECARGA]]="","",VLOOKUP(MONTH(Tabela2[[#This Row],[DATA DA RECARGA]]),editar!$F$2:$G$13,2,0))</f>
        <v>Outubro</v>
      </c>
      <c r="V52" s="54">
        <f>IF(Tabela2[[#This Row],[DATA DA RECARGA]]="","",YEAR(Tabela2[[#This Row],[DATA DA RECARGA]]))</f>
        <v>2020</v>
      </c>
      <c r="W52" s="54" t="str">
        <f>IF(Tabela2[[#This Row],[DATA DO ÚLTIMO TESTE HIDROSTÁTICO]]="","",VLOOKUP(MONTH(Tabela2[[#This Row],[DATA DO ÚLTIMO TESTE HIDROSTÁTICO]]),editar!$F$2:$G$13,2,0))</f>
        <v>Janeiro</v>
      </c>
      <c r="X52" s="54">
        <f>IF(Tabela2[[#This Row],[DATA DO ÚLTIMO TESTE HIDROSTÁTICO]]="","",YEAR(Tabela2[[#This Row],[DATA DO ÚLTIMO TESTE HIDROSTÁTICO]]))</f>
        <v>2019</v>
      </c>
      <c r="Y52" s="101">
        <f>IFERROR(IF(Tabela2[[#This Row],[DATA DA RECARGA]]="","",Tabela2[[#This Row],[VALIDADE          (em meses)]]*30)+5,"")</f>
        <v>365</v>
      </c>
      <c r="Z52" s="101" t="str">
        <f>IF(Tabela2[[#This Row],[DATA DA RECARGA]]="","","P")</f>
        <v>P</v>
      </c>
      <c r="AA52" s="71"/>
      <c r="AB52" s="97">
        <f ca="1">IFERROR(G52-editar!$C$1,"")</f>
        <v>-202</v>
      </c>
      <c r="AC52" s="97">
        <f t="shared" ca="1" si="0"/>
        <v>9999999798</v>
      </c>
      <c r="AD52" s="74"/>
      <c r="AE52" s="74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</row>
    <row r="53" spans="1:57" ht="20.100000000000001" customHeight="1" x14ac:dyDescent="0.25">
      <c r="A53" s="29">
        <f>IF(Tabela2[[#This Row],[LOCAL DO EXTINTOR]]="","",Tabela2[[#This Row],[CONTROL1]])</f>
        <v>46</v>
      </c>
      <c r="B53" s="133" t="s">
        <v>182</v>
      </c>
      <c r="C53" s="33"/>
      <c r="D53" s="34"/>
      <c r="E53" s="35">
        <v>43891</v>
      </c>
      <c r="F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3" s="81">
        <f ca="1">IFERROR(IF(Tabela2[[#This Row],[VALIDADE DA RECARGA]]="SELECIONE VALIDADE","",Tabela2[[#This Row],[DATA VENC REC]]),"")</f>
        <v>44256</v>
      </c>
      <c r="H53" s="76">
        <v>44197</v>
      </c>
      <c r="I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3" s="87">
        <f>IF(Tabela2[[#This Row],[DATA DO ÚLTIMO TESTE HIDROSTÁTICO]]="","",Tabela2[[#This Row],[DATA DO ÚLTIMO TESTE HIDROSTÁTICO]]+editar!$C$15)</f>
        <v>46022</v>
      </c>
      <c r="K53" s="104">
        <v>12</v>
      </c>
      <c r="L53" s="140" t="s">
        <v>200</v>
      </c>
      <c r="M53" s="48">
        <v>46</v>
      </c>
      <c r="N53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3" s="49">
        <f>IF(Tabela2[[#This Row],[DATA DA RECARGA]]="","",Tabela2[[#This Row],[DATA DA RECARGA]]+Tabela2[[#This Row],[val]])</f>
        <v>44256</v>
      </c>
      <c r="P53" s="48" t="str">
        <f>IF(Tabela2[[#This Row],[DATA VENC REC]]="","",VLOOKUP(MONTH(Tabela2[[#This Row],[DATA VENC REC]]),editar!$F$2:$G$13,2,0))</f>
        <v>Março</v>
      </c>
      <c r="Q53" s="48">
        <f>IF(Tabela2[[#This Row],[DATA VENC REC]]="","",YEAR(Tabela2[[#This Row],[DATA VENC REC]]))</f>
        <v>2021</v>
      </c>
      <c r="R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3" s="54" t="str">
        <f>IF(Tabela2[[#This Row],[DATA DO PRÓXIMO TESTE HIDROSTÁTICO]]="","",VLOOKUP(MONTH(Tabela2[[#This Row],[DATA DO PRÓXIMO TESTE HIDROSTÁTICO]]),editar!$F$2:$G$13,2,0))</f>
        <v>Dezembro</v>
      </c>
      <c r="T53" s="54">
        <f>IF(Tabela2[[#This Row],[DATA DO PRÓXIMO TESTE HIDROSTÁTICO]]="","",YEAR(Tabela2[[#This Row],[DATA DO PRÓXIMO TESTE HIDROSTÁTICO]]))</f>
        <v>2025</v>
      </c>
      <c r="U53" s="54" t="str">
        <f>IF(Tabela2[[#This Row],[DATA DA RECARGA]]="","",VLOOKUP(MONTH(Tabela2[[#This Row],[DATA DA RECARGA]]),editar!$F$2:$G$13,2,0))</f>
        <v>Março</v>
      </c>
      <c r="V53" s="54">
        <f>IF(Tabela2[[#This Row],[DATA DA RECARGA]]="","",YEAR(Tabela2[[#This Row],[DATA DA RECARGA]]))</f>
        <v>2020</v>
      </c>
      <c r="W53" s="54" t="str">
        <f>IF(Tabela2[[#This Row],[DATA DO ÚLTIMO TESTE HIDROSTÁTICO]]="","",VLOOKUP(MONTH(Tabela2[[#This Row],[DATA DO ÚLTIMO TESTE HIDROSTÁTICO]]),editar!$F$2:$G$13,2,0))</f>
        <v>Janeiro</v>
      </c>
      <c r="X53" s="54">
        <f>IF(Tabela2[[#This Row],[DATA DO ÚLTIMO TESTE HIDROSTÁTICO]]="","",YEAR(Tabela2[[#This Row],[DATA DO ÚLTIMO TESTE HIDROSTÁTICO]]))</f>
        <v>2021</v>
      </c>
      <c r="Y53" s="101">
        <f>IFERROR(IF(Tabela2[[#This Row],[DATA DA RECARGA]]="","",Tabela2[[#This Row],[VALIDADE          (em meses)]]*30)+5,"")</f>
        <v>365</v>
      </c>
      <c r="Z53" s="101" t="str">
        <f>IF(Tabela2[[#This Row],[DATA DA RECARGA]]="","","P")</f>
        <v>P</v>
      </c>
      <c r="AA53" s="71"/>
      <c r="AB53" s="97">
        <f ca="1">IFERROR(G53-editar!$C$1,"")</f>
        <v>-416</v>
      </c>
      <c r="AC53" s="97">
        <f t="shared" ca="1" si="0"/>
        <v>9999999584</v>
      </c>
      <c r="AD53" s="74"/>
      <c r="AE53" s="74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</row>
    <row r="54" spans="1:57" ht="20.100000000000001" customHeight="1" x14ac:dyDescent="0.25">
      <c r="A54" s="29">
        <f>IF(Tabela2[[#This Row],[LOCAL DO EXTINTOR]]="","",Tabela2[[#This Row],[CONTROL1]])</f>
        <v>47</v>
      </c>
      <c r="B54" s="133" t="s">
        <v>183</v>
      </c>
      <c r="C54" s="33"/>
      <c r="D54" s="34"/>
      <c r="E54" s="35">
        <v>43952</v>
      </c>
      <c r="F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4" s="81">
        <f ca="1">IFERROR(IF(Tabela2[[#This Row],[VALIDADE DA RECARGA]]="SELECIONE VALIDADE","",Tabela2[[#This Row],[DATA VENC REC]]),"")</f>
        <v>44317</v>
      </c>
      <c r="H54" s="76">
        <v>43466</v>
      </c>
      <c r="I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4" s="87">
        <f>IF(Tabela2[[#This Row],[DATA DO ÚLTIMO TESTE HIDROSTÁTICO]]="","",Tabela2[[#This Row],[DATA DO ÚLTIMO TESTE HIDROSTÁTICO]]+editar!$C$15)</f>
        <v>45291</v>
      </c>
      <c r="K54" s="104">
        <v>12</v>
      </c>
      <c r="L54" s="140" t="s">
        <v>200</v>
      </c>
      <c r="M54" s="48">
        <v>47</v>
      </c>
      <c r="N54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4" s="49">
        <f>IF(Tabela2[[#This Row],[DATA DA RECARGA]]="","",Tabela2[[#This Row],[DATA DA RECARGA]]+Tabela2[[#This Row],[val]])</f>
        <v>44317</v>
      </c>
      <c r="P54" s="48" t="str">
        <f>IF(Tabela2[[#This Row],[DATA VENC REC]]="","",VLOOKUP(MONTH(Tabela2[[#This Row],[DATA VENC REC]]),editar!$F$2:$G$13,2,0))</f>
        <v>Maio</v>
      </c>
      <c r="Q54" s="48">
        <f>IF(Tabela2[[#This Row],[DATA VENC REC]]="","",YEAR(Tabela2[[#This Row],[DATA VENC REC]]))</f>
        <v>2021</v>
      </c>
      <c r="R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4" s="54" t="str">
        <f>IF(Tabela2[[#This Row],[DATA DO PRÓXIMO TESTE HIDROSTÁTICO]]="","",VLOOKUP(MONTH(Tabela2[[#This Row],[DATA DO PRÓXIMO TESTE HIDROSTÁTICO]]),editar!$F$2:$G$13,2,0))</f>
        <v>Dezembro</v>
      </c>
      <c r="T54" s="54">
        <f>IF(Tabela2[[#This Row],[DATA DO PRÓXIMO TESTE HIDROSTÁTICO]]="","",YEAR(Tabela2[[#This Row],[DATA DO PRÓXIMO TESTE HIDROSTÁTICO]]))</f>
        <v>2023</v>
      </c>
      <c r="U54" s="54" t="str">
        <f>IF(Tabela2[[#This Row],[DATA DA RECARGA]]="","",VLOOKUP(MONTH(Tabela2[[#This Row],[DATA DA RECARGA]]),editar!$F$2:$G$13,2,0))</f>
        <v>Maio</v>
      </c>
      <c r="V54" s="54">
        <f>IF(Tabela2[[#This Row],[DATA DA RECARGA]]="","",YEAR(Tabela2[[#This Row],[DATA DA RECARGA]]))</f>
        <v>2020</v>
      </c>
      <c r="W54" s="54" t="str">
        <f>IF(Tabela2[[#This Row],[DATA DO ÚLTIMO TESTE HIDROSTÁTICO]]="","",VLOOKUP(MONTH(Tabela2[[#This Row],[DATA DO ÚLTIMO TESTE HIDROSTÁTICO]]),editar!$F$2:$G$13,2,0))</f>
        <v>Janeiro</v>
      </c>
      <c r="X54" s="54">
        <f>IF(Tabela2[[#This Row],[DATA DO ÚLTIMO TESTE HIDROSTÁTICO]]="","",YEAR(Tabela2[[#This Row],[DATA DO ÚLTIMO TESTE HIDROSTÁTICO]]))</f>
        <v>2019</v>
      </c>
      <c r="Y54" s="101">
        <f>IFERROR(IF(Tabela2[[#This Row],[DATA DA RECARGA]]="","",Tabela2[[#This Row],[VALIDADE          (em meses)]]*30)+5,"")</f>
        <v>365</v>
      </c>
      <c r="Z54" s="101" t="str">
        <f>IF(Tabela2[[#This Row],[DATA DA RECARGA]]="","","P")</f>
        <v>P</v>
      </c>
      <c r="AA54" s="71"/>
      <c r="AB54" s="97">
        <f ca="1">IFERROR(G54-editar!$C$1,"")</f>
        <v>-355</v>
      </c>
      <c r="AC54" s="97">
        <f t="shared" ca="1" si="0"/>
        <v>9999999645</v>
      </c>
      <c r="AD54" s="74"/>
      <c r="AE54" s="74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</row>
    <row r="55" spans="1:57" ht="20.100000000000001" customHeight="1" x14ac:dyDescent="0.25">
      <c r="A55" s="29">
        <f>IF(Tabela2[[#This Row],[LOCAL DO EXTINTOR]]="","",Tabela2[[#This Row],[CONTROL1]])</f>
        <v>48</v>
      </c>
      <c r="B55" s="133" t="s">
        <v>184</v>
      </c>
      <c r="C55" s="33"/>
      <c r="D55" s="34"/>
      <c r="E55" s="35">
        <v>44105</v>
      </c>
      <c r="F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5" s="81">
        <f ca="1">IFERROR(IF(Tabela2[[#This Row],[VALIDADE DA RECARGA]]="SELECIONE VALIDADE","",Tabela2[[#This Row],[DATA VENC REC]]),"")</f>
        <v>44470</v>
      </c>
      <c r="H55" s="76">
        <v>42736</v>
      </c>
      <c r="I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5" s="87">
        <f>IF(Tabela2[[#This Row],[DATA DO ÚLTIMO TESTE HIDROSTÁTICO]]="","",Tabela2[[#This Row],[DATA DO ÚLTIMO TESTE HIDROSTÁTICO]]+editar!$C$15)</f>
        <v>44561</v>
      </c>
      <c r="K55" s="104">
        <v>12</v>
      </c>
      <c r="L55" s="140" t="s">
        <v>200</v>
      </c>
      <c r="M55" s="48">
        <v>48</v>
      </c>
      <c r="N55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5" s="49">
        <f>IF(Tabela2[[#This Row],[DATA DA RECARGA]]="","",Tabela2[[#This Row],[DATA DA RECARGA]]+Tabela2[[#This Row],[val]])</f>
        <v>44470</v>
      </c>
      <c r="P55" s="48" t="str">
        <f>IF(Tabela2[[#This Row],[DATA VENC REC]]="","",VLOOKUP(MONTH(Tabela2[[#This Row],[DATA VENC REC]]),editar!$F$2:$G$13,2,0))</f>
        <v>Outubro</v>
      </c>
      <c r="Q55" s="48">
        <f>IF(Tabela2[[#This Row],[DATA VENC REC]]="","",YEAR(Tabela2[[#This Row],[DATA VENC REC]]))</f>
        <v>2021</v>
      </c>
      <c r="R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5" s="54" t="str">
        <f>IF(Tabela2[[#This Row],[DATA DO PRÓXIMO TESTE HIDROSTÁTICO]]="","",VLOOKUP(MONTH(Tabela2[[#This Row],[DATA DO PRÓXIMO TESTE HIDROSTÁTICO]]),editar!$F$2:$G$13,2,0))</f>
        <v>Dezembro</v>
      </c>
      <c r="T55" s="54">
        <f>IF(Tabela2[[#This Row],[DATA DO PRÓXIMO TESTE HIDROSTÁTICO]]="","",YEAR(Tabela2[[#This Row],[DATA DO PRÓXIMO TESTE HIDROSTÁTICO]]))</f>
        <v>2021</v>
      </c>
      <c r="U55" s="54" t="str">
        <f>IF(Tabela2[[#This Row],[DATA DA RECARGA]]="","",VLOOKUP(MONTH(Tabela2[[#This Row],[DATA DA RECARGA]]),editar!$F$2:$G$13,2,0))</f>
        <v>Outubro</v>
      </c>
      <c r="V55" s="54">
        <f>IF(Tabela2[[#This Row],[DATA DA RECARGA]]="","",YEAR(Tabela2[[#This Row],[DATA DA RECARGA]]))</f>
        <v>2020</v>
      </c>
      <c r="W55" s="54" t="str">
        <f>IF(Tabela2[[#This Row],[DATA DO ÚLTIMO TESTE HIDROSTÁTICO]]="","",VLOOKUP(MONTH(Tabela2[[#This Row],[DATA DO ÚLTIMO TESTE HIDROSTÁTICO]]),editar!$F$2:$G$13,2,0))</f>
        <v>Janeiro</v>
      </c>
      <c r="X55" s="54">
        <f>IF(Tabela2[[#This Row],[DATA DO ÚLTIMO TESTE HIDROSTÁTICO]]="","",YEAR(Tabela2[[#This Row],[DATA DO ÚLTIMO TESTE HIDROSTÁTICO]]))</f>
        <v>2017</v>
      </c>
      <c r="Y55" s="101">
        <f>IFERROR(IF(Tabela2[[#This Row],[DATA DA RECARGA]]="","",Tabela2[[#This Row],[VALIDADE          (em meses)]]*30)+5,"")</f>
        <v>365</v>
      </c>
      <c r="Z55" s="101" t="str">
        <f>IF(Tabela2[[#This Row],[DATA DA RECARGA]]="","","P")</f>
        <v>P</v>
      </c>
      <c r="AA55" s="71"/>
      <c r="AB55" s="97">
        <f ca="1">IFERROR(G55-editar!$C$1,"")</f>
        <v>-202</v>
      </c>
      <c r="AC55" s="97">
        <f t="shared" ca="1" si="0"/>
        <v>9999999798</v>
      </c>
      <c r="AD55" s="74"/>
      <c r="AE55" s="74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</row>
    <row r="56" spans="1:57" ht="20.100000000000001" customHeight="1" x14ac:dyDescent="0.25">
      <c r="A56" s="29">
        <f>IF(Tabela2[[#This Row],[LOCAL DO EXTINTOR]]="","",Tabela2[[#This Row],[CONTROL1]])</f>
        <v>49</v>
      </c>
      <c r="B56" s="133" t="s">
        <v>185</v>
      </c>
      <c r="C56" s="33"/>
      <c r="D56" s="34"/>
      <c r="E56" s="35">
        <v>44105</v>
      </c>
      <c r="F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6" s="81">
        <f ca="1">IFERROR(IF(Tabela2[[#This Row],[VALIDADE DA RECARGA]]="SELECIONE VALIDADE","",Tabela2[[#This Row],[DATA VENC REC]]),"")</f>
        <v>44470</v>
      </c>
      <c r="H56" s="76">
        <v>43101</v>
      </c>
      <c r="I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6" s="87">
        <f>IF(Tabela2[[#This Row],[DATA DO ÚLTIMO TESTE HIDROSTÁTICO]]="","",Tabela2[[#This Row],[DATA DO ÚLTIMO TESTE HIDROSTÁTICO]]+editar!$C$15)</f>
        <v>44926</v>
      </c>
      <c r="K56" s="104">
        <v>12</v>
      </c>
      <c r="L56" s="140" t="s">
        <v>200</v>
      </c>
      <c r="M56" s="48">
        <v>49</v>
      </c>
      <c r="N56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6" s="49">
        <f>IF(Tabela2[[#This Row],[DATA DA RECARGA]]="","",Tabela2[[#This Row],[DATA DA RECARGA]]+Tabela2[[#This Row],[val]])</f>
        <v>44470</v>
      </c>
      <c r="P56" s="48" t="str">
        <f>IF(Tabela2[[#This Row],[DATA VENC REC]]="","",VLOOKUP(MONTH(Tabela2[[#This Row],[DATA VENC REC]]),editar!$F$2:$G$13,2,0))</f>
        <v>Outubro</v>
      </c>
      <c r="Q56" s="48">
        <f>IF(Tabela2[[#This Row],[DATA VENC REC]]="","",YEAR(Tabela2[[#This Row],[DATA VENC REC]]))</f>
        <v>2021</v>
      </c>
      <c r="R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6" s="54" t="str">
        <f>IF(Tabela2[[#This Row],[DATA DO PRÓXIMO TESTE HIDROSTÁTICO]]="","",VLOOKUP(MONTH(Tabela2[[#This Row],[DATA DO PRÓXIMO TESTE HIDROSTÁTICO]]),editar!$F$2:$G$13,2,0))</f>
        <v>Dezembro</v>
      </c>
      <c r="T56" s="54">
        <f>IF(Tabela2[[#This Row],[DATA DO PRÓXIMO TESTE HIDROSTÁTICO]]="","",YEAR(Tabela2[[#This Row],[DATA DO PRÓXIMO TESTE HIDROSTÁTICO]]))</f>
        <v>2022</v>
      </c>
      <c r="U56" s="54" t="str">
        <f>IF(Tabela2[[#This Row],[DATA DA RECARGA]]="","",VLOOKUP(MONTH(Tabela2[[#This Row],[DATA DA RECARGA]]),editar!$F$2:$G$13,2,0))</f>
        <v>Outubro</v>
      </c>
      <c r="V56" s="54">
        <f>IF(Tabela2[[#This Row],[DATA DA RECARGA]]="","",YEAR(Tabela2[[#This Row],[DATA DA RECARGA]]))</f>
        <v>2020</v>
      </c>
      <c r="W56" s="54" t="str">
        <f>IF(Tabela2[[#This Row],[DATA DO ÚLTIMO TESTE HIDROSTÁTICO]]="","",VLOOKUP(MONTH(Tabela2[[#This Row],[DATA DO ÚLTIMO TESTE HIDROSTÁTICO]]),editar!$F$2:$G$13,2,0))</f>
        <v>Janeiro</v>
      </c>
      <c r="X56" s="54">
        <f>IF(Tabela2[[#This Row],[DATA DO ÚLTIMO TESTE HIDROSTÁTICO]]="","",YEAR(Tabela2[[#This Row],[DATA DO ÚLTIMO TESTE HIDROSTÁTICO]]))</f>
        <v>2018</v>
      </c>
      <c r="Y56" s="101">
        <f>IFERROR(IF(Tabela2[[#This Row],[DATA DA RECARGA]]="","",Tabela2[[#This Row],[VALIDADE          (em meses)]]*30)+5,"")</f>
        <v>365</v>
      </c>
      <c r="Z56" s="101" t="str">
        <f>IF(Tabela2[[#This Row],[DATA DA RECARGA]]="","","P")</f>
        <v>P</v>
      </c>
      <c r="AA56" s="71"/>
      <c r="AB56" s="97">
        <f ca="1">IFERROR(G56-editar!$C$1,"")</f>
        <v>-202</v>
      </c>
      <c r="AC56" s="97">
        <f t="shared" ca="1" si="0"/>
        <v>9999999798</v>
      </c>
      <c r="AD56" s="74"/>
      <c r="AE56" s="74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</row>
    <row r="57" spans="1:57" ht="20.100000000000001" customHeight="1" x14ac:dyDescent="0.25">
      <c r="A57" s="29">
        <f>IF(Tabela2[[#This Row],[LOCAL DO EXTINTOR]]="","",Tabela2[[#This Row],[CONTROL1]])</f>
        <v>50</v>
      </c>
      <c r="B57" s="133" t="s">
        <v>186</v>
      </c>
      <c r="C57" s="33"/>
      <c r="D57" s="34"/>
      <c r="E57" s="35">
        <v>44044</v>
      </c>
      <c r="F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7" s="81">
        <f ca="1">IFERROR(IF(Tabela2[[#This Row],[VALIDADE DA RECARGA]]="SELECIONE VALIDADE","",Tabela2[[#This Row],[DATA VENC REC]]),"")</f>
        <v>44409</v>
      </c>
      <c r="H57" s="76">
        <v>44197</v>
      </c>
      <c r="I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57" s="87">
        <f>IF(Tabela2[[#This Row],[DATA DO ÚLTIMO TESTE HIDROSTÁTICO]]="","",Tabela2[[#This Row],[DATA DO ÚLTIMO TESTE HIDROSTÁTICO]]+editar!$C$15)</f>
        <v>46022</v>
      </c>
      <c r="K57" s="104">
        <v>12</v>
      </c>
      <c r="L57" s="140" t="s">
        <v>200</v>
      </c>
      <c r="M57" s="48">
        <v>50</v>
      </c>
      <c r="N57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7" s="49">
        <f>IF(Tabela2[[#This Row],[DATA DA RECARGA]]="","",Tabela2[[#This Row],[DATA DA RECARGA]]+Tabela2[[#This Row],[val]])</f>
        <v>44409</v>
      </c>
      <c r="P57" s="48" t="str">
        <f>IF(Tabela2[[#This Row],[DATA VENC REC]]="","",VLOOKUP(MONTH(Tabela2[[#This Row],[DATA VENC REC]]),editar!$F$2:$G$13,2,0))</f>
        <v>Agosto</v>
      </c>
      <c r="Q57" s="48">
        <f>IF(Tabela2[[#This Row],[DATA VENC REC]]="","",YEAR(Tabela2[[#This Row],[DATA VENC REC]]))</f>
        <v>2021</v>
      </c>
      <c r="R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57" s="54" t="str">
        <f>IF(Tabela2[[#This Row],[DATA DO PRÓXIMO TESTE HIDROSTÁTICO]]="","",VLOOKUP(MONTH(Tabela2[[#This Row],[DATA DO PRÓXIMO TESTE HIDROSTÁTICO]]),editar!$F$2:$G$13,2,0))</f>
        <v>Dezembro</v>
      </c>
      <c r="T57" s="54">
        <f>IF(Tabela2[[#This Row],[DATA DO PRÓXIMO TESTE HIDROSTÁTICO]]="","",YEAR(Tabela2[[#This Row],[DATA DO PRÓXIMO TESTE HIDROSTÁTICO]]))</f>
        <v>2025</v>
      </c>
      <c r="U57" s="54" t="str">
        <f>IF(Tabela2[[#This Row],[DATA DA RECARGA]]="","",VLOOKUP(MONTH(Tabela2[[#This Row],[DATA DA RECARGA]]),editar!$F$2:$G$13,2,0))</f>
        <v>Agosto</v>
      </c>
      <c r="V57" s="54">
        <f>IF(Tabela2[[#This Row],[DATA DA RECARGA]]="","",YEAR(Tabela2[[#This Row],[DATA DA RECARGA]]))</f>
        <v>2020</v>
      </c>
      <c r="W57" s="54" t="str">
        <f>IF(Tabela2[[#This Row],[DATA DO ÚLTIMO TESTE HIDROSTÁTICO]]="","",VLOOKUP(MONTH(Tabela2[[#This Row],[DATA DO ÚLTIMO TESTE HIDROSTÁTICO]]),editar!$F$2:$G$13,2,0))</f>
        <v>Janeiro</v>
      </c>
      <c r="X57" s="54">
        <f>IF(Tabela2[[#This Row],[DATA DO ÚLTIMO TESTE HIDROSTÁTICO]]="","",YEAR(Tabela2[[#This Row],[DATA DO ÚLTIMO TESTE HIDROSTÁTICO]]))</f>
        <v>2021</v>
      </c>
      <c r="Y57" s="101">
        <f>IFERROR(IF(Tabela2[[#This Row],[DATA DA RECARGA]]="","",Tabela2[[#This Row],[VALIDADE          (em meses)]]*30)+5,"")</f>
        <v>365</v>
      </c>
      <c r="Z57" s="101" t="str">
        <f>IF(Tabela2[[#This Row],[DATA DA RECARGA]]="","","P")</f>
        <v>P</v>
      </c>
      <c r="AA57" s="71"/>
      <c r="AB57" s="97">
        <f ca="1">IFERROR(G57-editar!$C$1,"")</f>
        <v>-263</v>
      </c>
      <c r="AC57" s="97">
        <f t="shared" ca="1" si="0"/>
        <v>9999999737</v>
      </c>
      <c r="AD57" s="74"/>
      <c r="AE57" s="74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</row>
    <row r="58" spans="1:57" ht="20.100000000000001" customHeight="1" x14ac:dyDescent="0.25">
      <c r="A58" s="29">
        <f>IF(Tabela2[[#This Row],[LOCAL DO EXTINTOR]]="","",Tabela2[[#This Row],[CONTROL1]])</f>
        <v>51</v>
      </c>
      <c r="B58" s="133" t="s">
        <v>187</v>
      </c>
      <c r="C58" s="33"/>
      <c r="D58" s="34"/>
      <c r="E58" s="35">
        <v>44105</v>
      </c>
      <c r="F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8" s="81">
        <f ca="1">IFERROR(IF(Tabela2[[#This Row],[VALIDADE DA RECARGA]]="SELECIONE VALIDADE","",Tabela2[[#This Row],[DATA VENC REC]]),"")</f>
        <v>44470</v>
      </c>
      <c r="H58" s="76">
        <v>42736</v>
      </c>
      <c r="I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8" s="87">
        <f>IF(Tabela2[[#This Row],[DATA DO ÚLTIMO TESTE HIDROSTÁTICO]]="","",Tabela2[[#This Row],[DATA DO ÚLTIMO TESTE HIDROSTÁTICO]]+editar!$C$15)</f>
        <v>44561</v>
      </c>
      <c r="K58" s="104">
        <v>12</v>
      </c>
      <c r="L58" s="140" t="s">
        <v>200</v>
      </c>
      <c r="M58" s="48">
        <v>51</v>
      </c>
      <c r="N58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8" s="49">
        <f>IF(Tabela2[[#This Row],[DATA DA RECARGA]]="","",Tabela2[[#This Row],[DATA DA RECARGA]]+Tabela2[[#This Row],[val]])</f>
        <v>44470</v>
      </c>
      <c r="P58" s="48" t="str">
        <f>IF(Tabela2[[#This Row],[DATA VENC REC]]="","",VLOOKUP(MONTH(Tabela2[[#This Row],[DATA VENC REC]]),editar!$F$2:$G$13,2,0))</f>
        <v>Outubro</v>
      </c>
      <c r="Q58" s="48">
        <f>IF(Tabela2[[#This Row],[DATA VENC REC]]="","",YEAR(Tabela2[[#This Row],[DATA VENC REC]]))</f>
        <v>2021</v>
      </c>
      <c r="R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8" s="54" t="str">
        <f>IF(Tabela2[[#This Row],[DATA DO PRÓXIMO TESTE HIDROSTÁTICO]]="","",VLOOKUP(MONTH(Tabela2[[#This Row],[DATA DO PRÓXIMO TESTE HIDROSTÁTICO]]),editar!$F$2:$G$13,2,0))</f>
        <v>Dezembro</v>
      </c>
      <c r="T58" s="54">
        <f>IF(Tabela2[[#This Row],[DATA DO PRÓXIMO TESTE HIDROSTÁTICO]]="","",YEAR(Tabela2[[#This Row],[DATA DO PRÓXIMO TESTE HIDROSTÁTICO]]))</f>
        <v>2021</v>
      </c>
      <c r="U58" s="54" t="str">
        <f>IF(Tabela2[[#This Row],[DATA DA RECARGA]]="","",VLOOKUP(MONTH(Tabela2[[#This Row],[DATA DA RECARGA]]),editar!$F$2:$G$13,2,0))</f>
        <v>Outubro</v>
      </c>
      <c r="V58" s="54">
        <f>IF(Tabela2[[#This Row],[DATA DA RECARGA]]="","",YEAR(Tabela2[[#This Row],[DATA DA RECARGA]]))</f>
        <v>2020</v>
      </c>
      <c r="W58" s="54" t="str">
        <f>IF(Tabela2[[#This Row],[DATA DO ÚLTIMO TESTE HIDROSTÁTICO]]="","",VLOOKUP(MONTH(Tabela2[[#This Row],[DATA DO ÚLTIMO TESTE HIDROSTÁTICO]]),editar!$F$2:$G$13,2,0))</f>
        <v>Janeiro</v>
      </c>
      <c r="X58" s="54">
        <f>IF(Tabela2[[#This Row],[DATA DO ÚLTIMO TESTE HIDROSTÁTICO]]="","",YEAR(Tabela2[[#This Row],[DATA DO ÚLTIMO TESTE HIDROSTÁTICO]]))</f>
        <v>2017</v>
      </c>
      <c r="Y58" s="101">
        <f>IFERROR(IF(Tabela2[[#This Row],[DATA DA RECARGA]]="","",Tabela2[[#This Row],[VALIDADE          (em meses)]]*30)+5,"")</f>
        <v>365</v>
      </c>
      <c r="Z58" s="101" t="str">
        <f>IF(Tabela2[[#This Row],[DATA DA RECARGA]]="","","P")</f>
        <v>P</v>
      </c>
      <c r="AA58" s="71"/>
      <c r="AB58" s="97">
        <f ca="1">IFERROR(G58-editar!$C$1,"")</f>
        <v>-202</v>
      </c>
      <c r="AC58" s="97">
        <f t="shared" ca="1" si="0"/>
        <v>9999999798</v>
      </c>
      <c r="AD58" s="74"/>
      <c r="AE58" s="74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</row>
    <row r="59" spans="1:57" ht="20.100000000000001" customHeight="1" x14ac:dyDescent="0.25">
      <c r="A59" s="29">
        <f>IF(Tabela2[[#This Row],[LOCAL DO EXTINTOR]]="","",Tabela2[[#This Row],[CONTROL1]])</f>
        <v>52</v>
      </c>
      <c r="B59" s="133" t="s">
        <v>188</v>
      </c>
      <c r="C59" s="33"/>
      <c r="D59" s="34"/>
      <c r="E59" s="35">
        <v>43891</v>
      </c>
      <c r="F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59" s="81">
        <f ca="1">IFERROR(IF(Tabela2[[#This Row],[VALIDADE DA RECARGA]]="SELECIONE VALIDADE","",Tabela2[[#This Row],[DATA VENC REC]]),"")</f>
        <v>44256</v>
      </c>
      <c r="H59" s="76">
        <v>42736</v>
      </c>
      <c r="I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59" s="87">
        <f>IF(Tabela2[[#This Row],[DATA DO ÚLTIMO TESTE HIDROSTÁTICO]]="","",Tabela2[[#This Row],[DATA DO ÚLTIMO TESTE HIDROSTÁTICO]]+editar!$C$15)</f>
        <v>44561</v>
      </c>
      <c r="K59" s="104">
        <v>12</v>
      </c>
      <c r="L59" s="140" t="s">
        <v>200</v>
      </c>
      <c r="M59" s="48">
        <v>52</v>
      </c>
      <c r="N59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59" s="49">
        <f>IF(Tabela2[[#This Row],[DATA DA RECARGA]]="","",Tabela2[[#This Row],[DATA DA RECARGA]]+Tabela2[[#This Row],[val]])</f>
        <v>44256</v>
      </c>
      <c r="P59" s="48" t="str">
        <f>IF(Tabela2[[#This Row],[DATA VENC REC]]="","",VLOOKUP(MONTH(Tabela2[[#This Row],[DATA VENC REC]]),editar!$F$2:$G$13,2,0))</f>
        <v>Março</v>
      </c>
      <c r="Q59" s="48">
        <f>IF(Tabela2[[#This Row],[DATA VENC REC]]="","",YEAR(Tabela2[[#This Row],[DATA VENC REC]]))</f>
        <v>2021</v>
      </c>
      <c r="R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59" s="54" t="str">
        <f>IF(Tabela2[[#This Row],[DATA DO PRÓXIMO TESTE HIDROSTÁTICO]]="","",VLOOKUP(MONTH(Tabela2[[#This Row],[DATA DO PRÓXIMO TESTE HIDROSTÁTICO]]),editar!$F$2:$G$13,2,0))</f>
        <v>Dezembro</v>
      </c>
      <c r="T59" s="54">
        <f>IF(Tabela2[[#This Row],[DATA DO PRÓXIMO TESTE HIDROSTÁTICO]]="","",YEAR(Tabela2[[#This Row],[DATA DO PRÓXIMO TESTE HIDROSTÁTICO]]))</f>
        <v>2021</v>
      </c>
      <c r="U59" s="54" t="str">
        <f>IF(Tabela2[[#This Row],[DATA DA RECARGA]]="","",VLOOKUP(MONTH(Tabela2[[#This Row],[DATA DA RECARGA]]),editar!$F$2:$G$13,2,0))</f>
        <v>Março</v>
      </c>
      <c r="V59" s="54">
        <f>IF(Tabela2[[#This Row],[DATA DA RECARGA]]="","",YEAR(Tabela2[[#This Row],[DATA DA RECARGA]]))</f>
        <v>2020</v>
      </c>
      <c r="W59" s="54" t="str">
        <f>IF(Tabela2[[#This Row],[DATA DO ÚLTIMO TESTE HIDROSTÁTICO]]="","",VLOOKUP(MONTH(Tabela2[[#This Row],[DATA DO ÚLTIMO TESTE HIDROSTÁTICO]]),editar!$F$2:$G$13,2,0))</f>
        <v>Janeiro</v>
      </c>
      <c r="X59" s="54">
        <f>IF(Tabela2[[#This Row],[DATA DO ÚLTIMO TESTE HIDROSTÁTICO]]="","",YEAR(Tabela2[[#This Row],[DATA DO ÚLTIMO TESTE HIDROSTÁTICO]]))</f>
        <v>2017</v>
      </c>
      <c r="Y59" s="101">
        <f>IFERROR(IF(Tabela2[[#This Row],[DATA DA RECARGA]]="","",Tabela2[[#This Row],[VALIDADE          (em meses)]]*30)+5,"")</f>
        <v>365</v>
      </c>
      <c r="Z59" s="101" t="str">
        <f>IF(Tabela2[[#This Row],[DATA DA RECARGA]]="","","P")</f>
        <v>P</v>
      </c>
      <c r="AA59" s="71"/>
      <c r="AB59" s="97">
        <f ca="1">IFERROR(G59-editar!$C$1,"")</f>
        <v>-416</v>
      </c>
      <c r="AC59" s="97">
        <f t="shared" ca="1" si="0"/>
        <v>9999999584</v>
      </c>
      <c r="AD59" s="74"/>
      <c r="AE59" s="74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</row>
    <row r="60" spans="1:57" ht="20.100000000000001" customHeight="1" x14ac:dyDescent="0.25">
      <c r="A60" s="29">
        <f>IF(Tabela2[[#This Row],[LOCAL DO EXTINTOR]]="","",Tabela2[[#This Row],[CONTROL1]])</f>
        <v>53</v>
      </c>
      <c r="B60" s="133" t="s">
        <v>189</v>
      </c>
      <c r="C60" s="33"/>
      <c r="D60" s="34"/>
      <c r="E60" s="35">
        <v>43891</v>
      </c>
      <c r="F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0" s="81">
        <f ca="1">IFERROR(IF(Tabela2[[#This Row],[VALIDADE DA RECARGA]]="SELECIONE VALIDADE","",Tabela2[[#This Row],[DATA VENC REC]]),"")</f>
        <v>44256</v>
      </c>
      <c r="H60" s="76">
        <v>43466</v>
      </c>
      <c r="I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0" s="87">
        <f>IF(Tabela2[[#This Row],[DATA DO ÚLTIMO TESTE HIDROSTÁTICO]]="","",Tabela2[[#This Row],[DATA DO ÚLTIMO TESTE HIDROSTÁTICO]]+editar!$C$15)</f>
        <v>45291</v>
      </c>
      <c r="K60" s="104">
        <v>12</v>
      </c>
      <c r="L60" s="140" t="s">
        <v>200</v>
      </c>
      <c r="M60" s="48">
        <v>53</v>
      </c>
      <c r="N60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0" s="49">
        <f>IF(Tabela2[[#This Row],[DATA DA RECARGA]]="","",Tabela2[[#This Row],[DATA DA RECARGA]]+Tabela2[[#This Row],[val]])</f>
        <v>44256</v>
      </c>
      <c r="P60" s="48" t="str">
        <f>IF(Tabela2[[#This Row],[DATA VENC REC]]="","",VLOOKUP(MONTH(Tabela2[[#This Row],[DATA VENC REC]]),editar!$F$2:$G$13,2,0))</f>
        <v>Março</v>
      </c>
      <c r="Q60" s="48">
        <f>IF(Tabela2[[#This Row],[DATA VENC REC]]="","",YEAR(Tabela2[[#This Row],[DATA VENC REC]]))</f>
        <v>2021</v>
      </c>
      <c r="R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0" s="54" t="str">
        <f>IF(Tabela2[[#This Row],[DATA DO PRÓXIMO TESTE HIDROSTÁTICO]]="","",VLOOKUP(MONTH(Tabela2[[#This Row],[DATA DO PRÓXIMO TESTE HIDROSTÁTICO]]),editar!$F$2:$G$13,2,0))</f>
        <v>Dezembro</v>
      </c>
      <c r="T60" s="54">
        <f>IF(Tabela2[[#This Row],[DATA DO PRÓXIMO TESTE HIDROSTÁTICO]]="","",YEAR(Tabela2[[#This Row],[DATA DO PRÓXIMO TESTE HIDROSTÁTICO]]))</f>
        <v>2023</v>
      </c>
      <c r="U60" s="54" t="str">
        <f>IF(Tabela2[[#This Row],[DATA DA RECARGA]]="","",VLOOKUP(MONTH(Tabela2[[#This Row],[DATA DA RECARGA]]),editar!$F$2:$G$13,2,0))</f>
        <v>Março</v>
      </c>
      <c r="V60" s="54">
        <f>IF(Tabela2[[#This Row],[DATA DA RECARGA]]="","",YEAR(Tabela2[[#This Row],[DATA DA RECARGA]]))</f>
        <v>2020</v>
      </c>
      <c r="W60" s="54" t="str">
        <f>IF(Tabela2[[#This Row],[DATA DO ÚLTIMO TESTE HIDROSTÁTICO]]="","",VLOOKUP(MONTH(Tabela2[[#This Row],[DATA DO ÚLTIMO TESTE HIDROSTÁTICO]]),editar!$F$2:$G$13,2,0))</f>
        <v>Janeiro</v>
      </c>
      <c r="X60" s="54">
        <f>IF(Tabela2[[#This Row],[DATA DO ÚLTIMO TESTE HIDROSTÁTICO]]="","",YEAR(Tabela2[[#This Row],[DATA DO ÚLTIMO TESTE HIDROSTÁTICO]]))</f>
        <v>2019</v>
      </c>
      <c r="Y60" s="101">
        <f>IFERROR(IF(Tabela2[[#This Row],[DATA DA RECARGA]]="","",Tabela2[[#This Row],[VALIDADE          (em meses)]]*30)+5,"")</f>
        <v>365</v>
      </c>
      <c r="Z60" s="101" t="str">
        <f>IF(Tabela2[[#This Row],[DATA DA RECARGA]]="","","P")</f>
        <v>P</v>
      </c>
      <c r="AA60" s="71"/>
      <c r="AB60" s="97">
        <f ca="1">IFERROR(G60-editar!$C$1,"")</f>
        <v>-416</v>
      </c>
      <c r="AC60" s="97">
        <f t="shared" ca="1" si="0"/>
        <v>9999999584</v>
      </c>
      <c r="AD60" s="74"/>
      <c r="AE60" s="74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</row>
    <row r="61" spans="1:57" ht="20.100000000000001" customHeight="1" x14ac:dyDescent="0.25">
      <c r="A61" s="29">
        <f>IF(Tabela2[[#This Row],[LOCAL DO EXTINTOR]]="","",Tabela2[[#This Row],[CONTROL1]])</f>
        <v>54</v>
      </c>
      <c r="B61" s="133" t="s">
        <v>190</v>
      </c>
      <c r="C61" s="33"/>
      <c r="D61" s="34"/>
      <c r="E61" s="35">
        <v>44256</v>
      </c>
      <c r="F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1" s="81">
        <f ca="1">IFERROR(IF(Tabela2[[#This Row],[VALIDADE DA RECARGA]]="SELECIONE VALIDADE","",Tabela2[[#This Row],[DATA VENC REC]]),"")</f>
        <v>44621</v>
      </c>
      <c r="H61" s="76">
        <v>44562</v>
      </c>
      <c r="I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1" s="87">
        <f>IF(Tabela2[[#This Row],[DATA DO ÚLTIMO TESTE HIDROSTÁTICO]]="","",Tabela2[[#This Row],[DATA DO ÚLTIMO TESTE HIDROSTÁTICO]]+editar!$C$15)</f>
        <v>46387</v>
      </c>
      <c r="K61" s="104">
        <v>12</v>
      </c>
      <c r="L61" s="140" t="s">
        <v>200</v>
      </c>
      <c r="M61" s="48">
        <v>54</v>
      </c>
      <c r="N61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1" s="49">
        <f>IF(Tabela2[[#This Row],[DATA DA RECARGA]]="","",Tabela2[[#This Row],[DATA DA RECARGA]]+Tabela2[[#This Row],[val]])</f>
        <v>44621</v>
      </c>
      <c r="P61" s="48" t="str">
        <f>IF(Tabela2[[#This Row],[DATA VENC REC]]="","",VLOOKUP(MONTH(Tabela2[[#This Row],[DATA VENC REC]]),editar!$F$2:$G$13,2,0))</f>
        <v>Março</v>
      </c>
      <c r="Q61" s="48">
        <f>IF(Tabela2[[#This Row],[DATA VENC REC]]="","",YEAR(Tabela2[[#This Row],[DATA VENC REC]]))</f>
        <v>2022</v>
      </c>
      <c r="R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1" s="54" t="str">
        <f>IF(Tabela2[[#This Row],[DATA DO PRÓXIMO TESTE HIDROSTÁTICO]]="","",VLOOKUP(MONTH(Tabela2[[#This Row],[DATA DO PRÓXIMO TESTE HIDROSTÁTICO]]),editar!$F$2:$G$13,2,0))</f>
        <v>Dezembro</v>
      </c>
      <c r="T61" s="54">
        <f>IF(Tabela2[[#This Row],[DATA DO PRÓXIMO TESTE HIDROSTÁTICO]]="","",YEAR(Tabela2[[#This Row],[DATA DO PRÓXIMO TESTE HIDROSTÁTICO]]))</f>
        <v>2026</v>
      </c>
      <c r="U61" s="54" t="str">
        <f>IF(Tabela2[[#This Row],[DATA DA RECARGA]]="","",VLOOKUP(MONTH(Tabela2[[#This Row],[DATA DA RECARGA]]),editar!$F$2:$G$13,2,0))</f>
        <v>Março</v>
      </c>
      <c r="V61" s="54">
        <f>IF(Tabela2[[#This Row],[DATA DA RECARGA]]="","",YEAR(Tabela2[[#This Row],[DATA DA RECARGA]]))</f>
        <v>2021</v>
      </c>
      <c r="W61" s="54" t="str">
        <f>IF(Tabela2[[#This Row],[DATA DO ÚLTIMO TESTE HIDROSTÁTICO]]="","",VLOOKUP(MONTH(Tabela2[[#This Row],[DATA DO ÚLTIMO TESTE HIDROSTÁTICO]]),editar!$F$2:$G$13,2,0))</f>
        <v>Janeiro</v>
      </c>
      <c r="X61" s="54">
        <f>IF(Tabela2[[#This Row],[DATA DO ÚLTIMO TESTE HIDROSTÁTICO]]="","",YEAR(Tabela2[[#This Row],[DATA DO ÚLTIMO TESTE HIDROSTÁTICO]]))</f>
        <v>2022</v>
      </c>
      <c r="Y61" s="101">
        <f>IFERROR(IF(Tabela2[[#This Row],[DATA DA RECARGA]]="","",Tabela2[[#This Row],[VALIDADE          (em meses)]]*30)+5,"")</f>
        <v>365</v>
      </c>
      <c r="Z61" s="101" t="str">
        <f>IF(Tabela2[[#This Row],[DATA DA RECARGA]]="","","P")</f>
        <v>P</v>
      </c>
      <c r="AA61" s="71"/>
      <c r="AB61" s="97">
        <f ca="1">IFERROR(G61-editar!$C$1,"")</f>
        <v>-51</v>
      </c>
      <c r="AC61" s="97">
        <f t="shared" ca="1" si="0"/>
        <v>9999999949</v>
      </c>
      <c r="AD61" s="74"/>
      <c r="AE61" s="74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</row>
    <row r="62" spans="1:57" ht="20.100000000000001" customHeight="1" x14ac:dyDescent="0.25">
      <c r="A62" s="29">
        <f>IF(Tabela2[[#This Row],[LOCAL DO EXTINTOR]]="","",Tabela2[[#This Row],[CONTROL1]])</f>
        <v>55</v>
      </c>
      <c r="B62" s="133" t="s">
        <v>191</v>
      </c>
      <c r="C62" s="33"/>
      <c r="D62" s="34"/>
      <c r="E62" s="35">
        <v>44105</v>
      </c>
      <c r="F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2" s="81">
        <f ca="1">IFERROR(IF(Tabela2[[#This Row],[VALIDADE DA RECARGA]]="SELECIONE VALIDADE","",Tabela2[[#This Row],[DATA VENC REC]]),"")</f>
        <v>44470</v>
      </c>
      <c r="H62" s="76">
        <v>43466</v>
      </c>
      <c r="I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2" s="87">
        <f>IF(Tabela2[[#This Row],[DATA DO ÚLTIMO TESTE HIDROSTÁTICO]]="","",Tabela2[[#This Row],[DATA DO ÚLTIMO TESTE HIDROSTÁTICO]]+editar!$C$15)</f>
        <v>45291</v>
      </c>
      <c r="K62" s="104">
        <v>12</v>
      </c>
      <c r="L62" s="140" t="s">
        <v>200</v>
      </c>
      <c r="M62" s="48">
        <v>55</v>
      </c>
      <c r="N62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2" s="49">
        <f>IF(Tabela2[[#This Row],[DATA DA RECARGA]]="","",Tabela2[[#This Row],[DATA DA RECARGA]]+Tabela2[[#This Row],[val]])</f>
        <v>44470</v>
      </c>
      <c r="P62" s="48" t="str">
        <f>IF(Tabela2[[#This Row],[DATA VENC REC]]="","",VLOOKUP(MONTH(Tabela2[[#This Row],[DATA VENC REC]]),editar!$F$2:$G$13,2,0))</f>
        <v>Outubro</v>
      </c>
      <c r="Q62" s="48">
        <f>IF(Tabela2[[#This Row],[DATA VENC REC]]="","",YEAR(Tabela2[[#This Row],[DATA VENC REC]]))</f>
        <v>2021</v>
      </c>
      <c r="R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2" s="54" t="str">
        <f>IF(Tabela2[[#This Row],[DATA DO PRÓXIMO TESTE HIDROSTÁTICO]]="","",VLOOKUP(MONTH(Tabela2[[#This Row],[DATA DO PRÓXIMO TESTE HIDROSTÁTICO]]),editar!$F$2:$G$13,2,0))</f>
        <v>Dezembro</v>
      </c>
      <c r="T62" s="54">
        <f>IF(Tabela2[[#This Row],[DATA DO PRÓXIMO TESTE HIDROSTÁTICO]]="","",YEAR(Tabela2[[#This Row],[DATA DO PRÓXIMO TESTE HIDROSTÁTICO]]))</f>
        <v>2023</v>
      </c>
      <c r="U62" s="54" t="str">
        <f>IF(Tabela2[[#This Row],[DATA DA RECARGA]]="","",VLOOKUP(MONTH(Tabela2[[#This Row],[DATA DA RECARGA]]),editar!$F$2:$G$13,2,0))</f>
        <v>Outubro</v>
      </c>
      <c r="V62" s="54">
        <f>IF(Tabela2[[#This Row],[DATA DA RECARGA]]="","",YEAR(Tabela2[[#This Row],[DATA DA RECARGA]]))</f>
        <v>2020</v>
      </c>
      <c r="W62" s="54" t="str">
        <f>IF(Tabela2[[#This Row],[DATA DO ÚLTIMO TESTE HIDROSTÁTICO]]="","",VLOOKUP(MONTH(Tabela2[[#This Row],[DATA DO ÚLTIMO TESTE HIDROSTÁTICO]]),editar!$F$2:$G$13,2,0))</f>
        <v>Janeiro</v>
      </c>
      <c r="X62" s="54">
        <f>IF(Tabela2[[#This Row],[DATA DO ÚLTIMO TESTE HIDROSTÁTICO]]="","",YEAR(Tabela2[[#This Row],[DATA DO ÚLTIMO TESTE HIDROSTÁTICO]]))</f>
        <v>2019</v>
      </c>
      <c r="Y62" s="101">
        <f>IFERROR(IF(Tabela2[[#This Row],[DATA DA RECARGA]]="","",Tabela2[[#This Row],[VALIDADE          (em meses)]]*30)+5,"")</f>
        <v>365</v>
      </c>
      <c r="Z62" s="101" t="str">
        <f>IF(Tabela2[[#This Row],[DATA DA RECARGA]]="","","P")</f>
        <v>P</v>
      </c>
      <c r="AA62" s="71"/>
      <c r="AB62" s="97">
        <f ca="1">IFERROR(G62-editar!$C$1,"")</f>
        <v>-202</v>
      </c>
      <c r="AC62" s="97">
        <f t="shared" ca="1" si="0"/>
        <v>9999999798</v>
      </c>
      <c r="AD62" s="74"/>
      <c r="AE62" s="74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</row>
    <row r="63" spans="1:57" ht="20.100000000000001" customHeight="1" x14ac:dyDescent="0.25">
      <c r="A63" s="29">
        <f>IF(Tabela2[[#This Row],[LOCAL DO EXTINTOR]]="","",Tabela2[[#This Row],[CONTROL1]])</f>
        <v>56</v>
      </c>
      <c r="B63" s="133" t="s">
        <v>192</v>
      </c>
      <c r="C63" s="33"/>
      <c r="D63" s="34"/>
      <c r="E63" s="35">
        <v>44105</v>
      </c>
      <c r="F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3" s="81">
        <f ca="1">IFERROR(IF(Tabela2[[#This Row],[VALIDADE DA RECARGA]]="SELECIONE VALIDADE","",Tabela2[[#This Row],[DATA VENC REC]]),"")</f>
        <v>44470</v>
      </c>
      <c r="H63" s="76">
        <v>42736</v>
      </c>
      <c r="I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Vencido</v>
      </c>
      <c r="J63" s="87">
        <f>IF(Tabela2[[#This Row],[DATA DO ÚLTIMO TESTE HIDROSTÁTICO]]="","",Tabela2[[#This Row],[DATA DO ÚLTIMO TESTE HIDROSTÁTICO]]+editar!$C$15)</f>
        <v>44561</v>
      </c>
      <c r="K63" s="104">
        <v>12</v>
      </c>
      <c r="L63" s="140" t="s">
        <v>200</v>
      </c>
      <c r="M63" s="48">
        <v>56</v>
      </c>
      <c r="N63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3" s="49">
        <f>IF(Tabela2[[#This Row],[DATA DA RECARGA]]="","",Tabela2[[#This Row],[DATA DA RECARGA]]+Tabela2[[#This Row],[val]])</f>
        <v>44470</v>
      </c>
      <c r="P63" s="48" t="str">
        <f>IF(Tabela2[[#This Row],[DATA VENC REC]]="","",VLOOKUP(MONTH(Tabela2[[#This Row],[DATA VENC REC]]),editar!$F$2:$G$13,2,0))</f>
        <v>Outubro</v>
      </c>
      <c r="Q63" s="48">
        <f>IF(Tabela2[[#This Row],[DATA VENC REC]]="","",YEAR(Tabela2[[#This Row],[DATA VENC REC]]))</f>
        <v>2021</v>
      </c>
      <c r="R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Vencido</v>
      </c>
      <c r="S63" s="54" t="str">
        <f>IF(Tabela2[[#This Row],[DATA DO PRÓXIMO TESTE HIDROSTÁTICO]]="","",VLOOKUP(MONTH(Tabela2[[#This Row],[DATA DO PRÓXIMO TESTE HIDROSTÁTICO]]),editar!$F$2:$G$13,2,0))</f>
        <v>Dezembro</v>
      </c>
      <c r="T63" s="54">
        <f>IF(Tabela2[[#This Row],[DATA DO PRÓXIMO TESTE HIDROSTÁTICO]]="","",YEAR(Tabela2[[#This Row],[DATA DO PRÓXIMO TESTE HIDROSTÁTICO]]))</f>
        <v>2021</v>
      </c>
      <c r="U63" s="54" t="str">
        <f>IF(Tabela2[[#This Row],[DATA DA RECARGA]]="","",VLOOKUP(MONTH(Tabela2[[#This Row],[DATA DA RECARGA]]),editar!$F$2:$G$13,2,0))</f>
        <v>Outubro</v>
      </c>
      <c r="V63" s="54">
        <f>IF(Tabela2[[#This Row],[DATA DA RECARGA]]="","",YEAR(Tabela2[[#This Row],[DATA DA RECARGA]]))</f>
        <v>2020</v>
      </c>
      <c r="W63" s="54" t="str">
        <f>IF(Tabela2[[#This Row],[DATA DO ÚLTIMO TESTE HIDROSTÁTICO]]="","",VLOOKUP(MONTH(Tabela2[[#This Row],[DATA DO ÚLTIMO TESTE HIDROSTÁTICO]]),editar!$F$2:$G$13,2,0))</f>
        <v>Janeiro</v>
      </c>
      <c r="X63" s="54">
        <f>IF(Tabela2[[#This Row],[DATA DO ÚLTIMO TESTE HIDROSTÁTICO]]="","",YEAR(Tabela2[[#This Row],[DATA DO ÚLTIMO TESTE HIDROSTÁTICO]]))</f>
        <v>2017</v>
      </c>
      <c r="Y63" s="101">
        <f>IFERROR(IF(Tabela2[[#This Row],[DATA DA RECARGA]]="","",Tabela2[[#This Row],[VALIDADE          (em meses)]]*30)+5,"")</f>
        <v>365</v>
      </c>
      <c r="Z63" s="101" t="str">
        <f>IF(Tabela2[[#This Row],[DATA DA RECARGA]]="","","P")</f>
        <v>P</v>
      </c>
      <c r="AA63" s="71"/>
      <c r="AB63" s="97">
        <f ca="1">IFERROR(G63-editar!$C$1,"")</f>
        <v>-202</v>
      </c>
      <c r="AC63" s="97">
        <f t="shared" ca="1" si="0"/>
        <v>9999999798</v>
      </c>
      <c r="AD63" s="74"/>
      <c r="AE63" s="74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</row>
    <row r="64" spans="1:57" ht="20.100000000000001" customHeight="1" x14ac:dyDescent="0.25">
      <c r="A64" s="29">
        <f>IF(Tabela2[[#This Row],[LOCAL DO EXTINTOR]]="","",Tabela2[[#This Row],[CONTROL1]])</f>
        <v>57</v>
      </c>
      <c r="B64" s="133" t="s">
        <v>193</v>
      </c>
      <c r="C64" s="33"/>
      <c r="D64" s="34"/>
      <c r="E64" s="35">
        <v>44256</v>
      </c>
      <c r="F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4" s="81">
        <f ca="1">IFERROR(IF(Tabela2[[#This Row],[VALIDADE DA RECARGA]]="SELECIONE VALIDADE","",Tabela2[[#This Row],[DATA VENC REC]]),"")</f>
        <v>44621</v>
      </c>
      <c r="H64" s="76">
        <v>43831</v>
      </c>
      <c r="I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4" s="87">
        <f>IF(Tabela2[[#This Row],[DATA DO ÚLTIMO TESTE HIDROSTÁTICO]]="","",Tabela2[[#This Row],[DATA DO ÚLTIMO TESTE HIDROSTÁTICO]]+editar!$C$15)</f>
        <v>45656</v>
      </c>
      <c r="K64" s="104">
        <v>12</v>
      </c>
      <c r="L64" s="140" t="s">
        <v>210</v>
      </c>
      <c r="M64" s="48">
        <v>57</v>
      </c>
      <c r="N64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4" s="49">
        <f>IF(Tabela2[[#This Row],[DATA DA RECARGA]]="","",Tabela2[[#This Row],[DATA DA RECARGA]]+Tabela2[[#This Row],[val]])</f>
        <v>44621</v>
      </c>
      <c r="P64" s="48" t="str">
        <f>IF(Tabela2[[#This Row],[DATA VENC REC]]="","",VLOOKUP(MONTH(Tabela2[[#This Row],[DATA VENC REC]]),editar!$F$2:$G$13,2,0))</f>
        <v>Março</v>
      </c>
      <c r="Q64" s="48">
        <f>IF(Tabela2[[#This Row],[DATA VENC REC]]="","",YEAR(Tabela2[[#This Row],[DATA VENC REC]]))</f>
        <v>2022</v>
      </c>
      <c r="R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4" s="54" t="str">
        <f>IF(Tabela2[[#This Row],[DATA DO PRÓXIMO TESTE HIDROSTÁTICO]]="","",VLOOKUP(MONTH(Tabela2[[#This Row],[DATA DO PRÓXIMO TESTE HIDROSTÁTICO]]),editar!$F$2:$G$13,2,0))</f>
        <v>Dezembro</v>
      </c>
      <c r="T64" s="54">
        <f>IF(Tabela2[[#This Row],[DATA DO PRÓXIMO TESTE HIDROSTÁTICO]]="","",YEAR(Tabela2[[#This Row],[DATA DO PRÓXIMO TESTE HIDROSTÁTICO]]))</f>
        <v>2024</v>
      </c>
      <c r="U64" s="54" t="str">
        <f>IF(Tabela2[[#This Row],[DATA DA RECARGA]]="","",VLOOKUP(MONTH(Tabela2[[#This Row],[DATA DA RECARGA]]),editar!$F$2:$G$13,2,0))</f>
        <v>Março</v>
      </c>
      <c r="V64" s="54">
        <f>IF(Tabela2[[#This Row],[DATA DA RECARGA]]="","",YEAR(Tabela2[[#This Row],[DATA DA RECARGA]]))</f>
        <v>2021</v>
      </c>
      <c r="W64" s="54" t="str">
        <f>IF(Tabela2[[#This Row],[DATA DO ÚLTIMO TESTE HIDROSTÁTICO]]="","",VLOOKUP(MONTH(Tabela2[[#This Row],[DATA DO ÚLTIMO TESTE HIDROSTÁTICO]]),editar!$F$2:$G$13,2,0))</f>
        <v>Janeiro</v>
      </c>
      <c r="X64" s="54">
        <f>IF(Tabela2[[#This Row],[DATA DO ÚLTIMO TESTE HIDROSTÁTICO]]="","",YEAR(Tabela2[[#This Row],[DATA DO ÚLTIMO TESTE HIDROSTÁTICO]]))</f>
        <v>2020</v>
      </c>
      <c r="Y64" s="101">
        <f>IFERROR(IF(Tabela2[[#This Row],[DATA DA RECARGA]]="","",Tabela2[[#This Row],[VALIDADE          (em meses)]]*30)+5,"")</f>
        <v>365</v>
      </c>
      <c r="Z64" s="101" t="str">
        <f>IF(Tabela2[[#This Row],[DATA DA RECARGA]]="","","P")</f>
        <v>P</v>
      </c>
      <c r="AA64" s="71"/>
      <c r="AB64" s="97">
        <f ca="1">IFERROR(G64-editar!$C$1,"")</f>
        <v>-51</v>
      </c>
      <c r="AC64" s="97">
        <f t="shared" ca="1" si="0"/>
        <v>9999999949</v>
      </c>
      <c r="AD64" s="74"/>
      <c r="AE64" s="74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</row>
    <row r="65" spans="1:57" ht="20.100000000000001" customHeight="1" x14ac:dyDescent="0.25">
      <c r="A65" s="29">
        <f>IF(Tabela2[[#This Row],[LOCAL DO EXTINTOR]]="","",Tabela2[[#This Row],[CONTROL1]])</f>
        <v>58</v>
      </c>
      <c r="B65" s="133" t="s">
        <v>194</v>
      </c>
      <c r="C65" s="33"/>
      <c r="D65" s="34"/>
      <c r="E65" s="35">
        <v>44166</v>
      </c>
      <c r="F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5" s="81">
        <f ca="1">IFERROR(IF(Tabela2[[#This Row],[VALIDADE DA RECARGA]]="SELECIONE VALIDADE","",Tabela2[[#This Row],[DATA VENC REC]]),"")</f>
        <v>44531</v>
      </c>
      <c r="H65" s="76">
        <v>43831</v>
      </c>
      <c r="I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5" s="87">
        <f>IF(Tabela2[[#This Row],[DATA DO ÚLTIMO TESTE HIDROSTÁTICO]]="","",Tabela2[[#This Row],[DATA DO ÚLTIMO TESTE HIDROSTÁTICO]]+editar!$C$15)</f>
        <v>45656</v>
      </c>
      <c r="K65" s="104">
        <v>12</v>
      </c>
      <c r="L65" s="140" t="s">
        <v>200</v>
      </c>
      <c r="M65" s="48">
        <v>58</v>
      </c>
      <c r="N65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5" s="49">
        <f>IF(Tabela2[[#This Row],[DATA DA RECARGA]]="","",Tabela2[[#This Row],[DATA DA RECARGA]]+Tabela2[[#This Row],[val]])</f>
        <v>44531</v>
      </c>
      <c r="P65" s="48" t="str">
        <f>IF(Tabela2[[#This Row],[DATA VENC REC]]="","",VLOOKUP(MONTH(Tabela2[[#This Row],[DATA VENC REC]]),editar!$F$2:$G$13,2,0))</f>
        <v>Dezembro</v>
      </c>
      <c r="Q65" s="48">
        <f>IF(Tabela2[[#This Row],[DATA VENC REC]]="","",YEAR(Tabela2[[#This Row],[DATA VENC REC]]))</f>
        <v>2021</v>
      </c>
      <c r="R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5" s="54" t="str">
        <f>IF(Tabela2[[#This Row],[DATA DO PRÓXIMO TESTE HIDROSTÁTICO]]="","",VLOOKUP(MONTH(Tabela2[[#This Row],[DATA DO PRÓXIMO TESTE HIDROSTÁTICO]]),editar!$F$2:$G$13,2,0))</f>
        <v>Dezembro</v>
      </c>
      <c r="T65" s="54">
        <f>IF(Tabela2[[#This Row],[DATA DO PRÓXIMO TESTE HIDROSTÁTICO]]="","",YEAR(Tabela2[[#This Row],[DATA DO PRÓXIMO TESTE HIDROSTÁTICO]]))</f>
        <v>2024</v>
      </c>
      <c r="U65" s="54" t="str">
        <f>IF(Tabela2[[#This Row],[DATA DA RECARGA]]="","",VLOOKUP(MONTH(Tabela2[[#This Row],[DATA DA RECARGA]]),editar!$F$2:$G$13,2,0))</f>
        <v>Dezembro</v>
      </c>
      <c r="V65" s="54">
        <f>IF(Tabela2[[#This Row],[DATA DA RECARGA]]="","",YEAR(Tabela2[[#This Row],[DATA DA RECARGA]]))</f>
        <v>2020</v>
      </c>
      <c r="W65" s="54" t="str">
        <f>IF(Tabela2[[#This Row],[DATA DO ÚLTIMO TESTE HIDROSTÁTICO]]="","",VLOOKUP(MONTH(Tabela2[[#This Row],[DATA DO ÚLTIMO TESTE HIDROSTÁTICO]]),editar!$F$2:$G$13,2,0))</f>
        <v>Janeiro</v>
      </c>
      <c r="X65" s="54">
        <f>IF(Tabela2[[#This Row],[DATA DO ÚLTIMO TESTE HIDROSTÁTICO]]="","",YEAR(Tabela2[[#This Row],[DATA DO ÚLTIMO TESTE HIDROSTÁTICO]]))</f>
        <v>2020</v>
      </c>
      <c r="Y65" s="101">
        <f>IFERROR(IF(Tabela2[[#This Row],[DATA DA RECARGA]]="","",Tabela2[[#This Row],[VALIDADE          (em meses)]]*30)+5,"")</f>
        <v>365</v>
      </c>
      <c r="Z65" s="101" t="str">
        <f>IF(Tabela2[[#This Row],[DATA DA RECARGA]]="","","P")</f>
        <v>P</v>
      </c>
      <c r="AA65" s="71"/>
      <c r="AB65" s="97">
        <f ca="1">IFERROR(G65-editar!$C$1,"")</f>
        <v>-141</v>
      </c>
      <c r="AC65" s="97">
        <f t="shared" ca="1" si="0"/>
        <v>9999999859</v>
      </c>
      <c r="AD65" s="74"/>
      <c r="AE65" s="74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</row>
    <row r="66" spans="1:57" ht="20.100000000000001" customHeight="1" x14ac:dyDescent="0.25">
      <c r="A66" s="29">
        <f>IF(Tabela2[[#This Row],[LOCAL DO EXTINTOR]]="","",Tabela2[[#This Row],[CONTROL1]])</f>
        <v>59</v>
      </c>
      <c r="B66" s="133" t="s">
        <v>195</v>
      </c>
      <c r="C66" s="33"/>
      <c r="D66" s="34"/>
      <c r="E66" s="35">
        <v>44105</v>
      </c>
      <c r="F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6" s="81">
        <f ca="1">IFERROR(IF(Tabela2[[#This Row],[VALIDADE DA RECARGA]]="SELECIONE VALIDADE","",Tabela2[[#This Row],[DATA VENC REC]]),"")</f>
        <v>44470</v>
      </c>
      <c r="H66" s="76">
        <v>43101</v>
      </c>
      <c r="I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6" s="87">
        <f>IF(Tabela2[[#This Row],[DATA DO ÚLTIMO TESTE HIDROSTÁTICO]]="","",Tabela2[[#This Row],[DATA DO ÚLTIMO TESTE HIDROSTÁTICO]]+editar!$C$15)</f>
        <v>44926</v>
      </c>
      <c r="K66" s="104">
        <v>12</v>
      </c>
      <c r="L66" s="140" t="s">
        <v>211</v>
      </c>
      <c r="M66" s="48">
        <v>59</v>
      </c>
      <c r="N66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6" s="49">
        <f>IF(Tabela2[[#This Row],[DATA DA RECARGA]]="","",Tabela2[[#This Row],[DATA DA RECARGA]]+Tabela2[[#This Row],[val]])</f>
        <v>44470</v>
      </c>
      <c r="P66" s="48" t="str">
        <f>IF(Tabela2[[#This Row],[DATA VENC REC]]="","",VLOOKUP(MONTH(Tabela2[[#This Row],[DATA VENC REC]]),editar!$F$2:$G$13,2,0))</f>
        <v>Outubro</v>
      </c>
      <c r="Q66" s="48">
        <f>IF(Tabela2[[#This Row],[DATA VENC REC]]="","",YEAR(Tabela2[[#This Row],[DATA VENC REC]]))</f>
        <v>2021</v>
      </c>
      <c r="R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6" s="54" t="str">
        <f>IF(Tabela2[[#This Row],[DATA DO PRÓXIMO TESTE HIDROSTÁTICO]]="","",VLOOKUP(MONTH(Tabela2[[#This Row],[DATA DO PRÓXIMO TESTE HIDROSTÁTICO]]),editar!$F$2:$G$13,2,0))</f>
        <v>Dezembro</v>
      </c>
      <c r="T66" s="54">
        <f>IF(Tabela2[[#This Row],[DATA DO PRÓXIMO TESTE HIDROSTÁTICO]]="","",YEAR(Tabela2[[#This Row],[DATA DO PRÓXIMO TESTE HIDROSTÁTICO]]))</f>
        <v>2022</v>
      </c>
      <c r="U66" s="54" t="str">
        <f>IF(Tabela2[[#This Row],[DATA DA RECARGA]]="","",VLOOKUP(MONTH(Tabela2[[#This Row],[DATA DA RECARGA]]),editar!$F$2:$G$13,2,0))</f>
        <v>Outubro</v>
      </c>
      <c r="V66" s="54">
        <f>IF(Tabela2[[#This Row],[DATA DA RECARGA]]="","",YEAR(Tabela2[[#This Row],[DATA DA RECARGA]]))</f>
        <v>2020</v>
      </c>
      <c r="W66" s="54" t="str">
        <f>IF(Tabela2[[#This Row],[DATA DO ÚLTIMO TESTE HIDROSTÁTICO]]="","",VLOOKUP(MONTH(Tabela2[[#This Row],[DATA DO ÚLTIMO TESTE HIDROSTÁTICO]]),editar!$F$2:$G$13,2,0))</f>
        <v>Janeiro</v>
      </c>
      <c r="X66" s="54">
        <f>IF(Tabela2[[#This Row],[DATA DO ÚLTIMO TESTE HIDROSTÁTICO]]="","",YEAR(Tabela2[[#This Row],[DATA DO ÚLTIMO TESTE HIDROSTÁTICO]]))</f>
        <v>2018</v>
      </c>
      <c r="Y66" s="101">
        <f>IFERROR(IF(Tabela2[[#This Row],[DATA DA RECARGA]]="","",Tabela2[[#This Row],[VALIDADE          (em meses)]]*30)+5,"")</f>
        <v>365</v>
      </c>
      <c r="Z66" s="101" t="str">
        <f>IF(Tabela2[[#This Row],[DATA DA RECARGA]]="","","P")</f>
        <v>P</v>
      </c>
      <c r="AA66" s="71"/>
      <c r="AB66" s="97">
        <f ca="1">IFERROR(G66-editar!$C$1,"")</f>
        <v>-202</v>
      </c>
      <c r="AC66" s="97">
        <f t="shared" ca="1" si="0"/>
        <v>9999999798</v>
      </c>
      <c r="AD66" s="74"/>
      <c r="AE66" s="74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</row>
    <row r="67" spans="1:57" ht="20.100000000000001" customHeight="1" x14ac:dyDescent="0.25">
      <c r="A67" s="29">
        <f>IF(Tabela2[[#This Row],[LOCAL DO EXTINTOR]]="","",Tabela2[[#This Row],[CONTROL1]])</f>
        <v>60</v>
      </c>
      <c r="B67" s="133" t="s">
        <v>195</v>
      </c>
      <c r="C67" s="33"/>
      <c r="D67" s="34"/>
      <c r="E67" s="35">
        <v>44256</v>
      </c>
      <c r="F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7" s="81">
        <f ca="1">IFERROR(IF(Tabela2[[#This Row],[VALIDADE DA RECARGA]]="SELECIONE VALIDADE","",Tabela2[[#This Row],[DATA VENC REC]]),"")</f>
        <v>44621</v>
      </c>
      <c r="H67" s="76">
        <v>43101</v>
      </c>
      <c r="I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7" s="87">
        <f>IF(Tabela2[[#This Row],[DATA DO ÚLTIMO TESTE HIDROSTÁTICO]]="","",Tabela2[[#This Row],[DATA DO ÚLTIMO TESTE HIDROSTÁTICO]]+editar!$C$15)</f>
        <v>44926</v>
      </c>
      <c r="K67" s="104">
        <v>12</v>
      </c>
      <c r="L67" s="140" t="s">
        <v>200</v>
      </c>
      <c r="M67" s="48">
        <v>60</v>
      </c>
      <c r="N67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7" s="49">
        <f>IF(Tabela2[[#This Row],[DATA DA RECARGA]]="","",Tabela2[[#This Row],[DATA DA RECARGA]]+Tabela2[[#This Row],[val]])</f>
        <v>44621</v>
      </c>
      <c r="P67" s="48" t="str">
        <f>IF(Tabela2[[#This Row],[DATA VENC REC]]="","",VLOOKUP(MONTH(Tabela2[[#This Row],[DATA VENC REC]]),editar!$F$2:$G$13,2,0))</f>
        <v>Março</v>
      </c>
      <c r="Q67" s="48">
        <f>IF(Tabela2[[#This Row],[DATA VENC REC]]="","",YEAR(Tabela2[[#This Row],[DATA VENC REC]]))</f>
        <v>2022</v>
      </c>
      <c r="R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7" s="54" t="str">
        <f>IF(Tabela2[[#This Row],[DATA DO PRÓXIMO TESTE HIDROSTÁTICO]]="","",VLOOKUP(MONTH(Tabela2[[#This Row],[DATA DO PRÓXIMO TESTE HIDROSTÁTICO]]),editar!$F$2:$G$13,2,0))</f>
        <v>Dezembro</v>
      </c>
      <c r="T67" s="54">
        <f>IF(Tabela2[[#This Row],[DATA DO PRÓXIMO TESTE HIDROSTÁTICO]]="","",YEAR(Tabela2[[#This Row],[DATA DO PRÓXIMO TESTE HIDROSTÁTICO]]))</f>
        <v>2022</v>
      </c>
      <c r="U67" s="54" t="str">
        <f>IF(Tabela2[[#This Row],[DATA DA RECARGA]]="","",VLOOKUP(MONTH(Tabela2[[#This Row],[DATA DA RECARGA]]),editar!$F$2:$G$13,2,0))</f>
        <v>Março</v>
      </c>
      <c r="V67" s="54">
        <f>IF(Tabela2[[#This Row],[DATA DA RECARGA]]="","",YEAR(Tabela2[[#This Row],[DATA DA RECARGA]]))</f>
        <v>2021</v>
      </c>
      <c r="W67" s="54" t="str">
        <f>IF(Tabela2[[#This Row],[DATA DO ÚLTIMO TESTE HIDROSTÁTICO]]="","",VLOOKUP(MONTH(Tabela2[[#This Row],[DATA DO ÚLTIMO TESTE HIDROSTÁTICO]]),editar!$F$2:$G$13,2,0))</f>
        <v>Janeiro</v>
      </c>
      <c r="X67" s="54">
        <f>IF(Tabela2[[#This Row],[DATA DO ÚLTIMO TESTE HIDROSTÁTICO]]="","",YEAR(Tabela2[[#This Row],[DATA DO ÚLTIMO TESTE HIDROSTÁTICO]]))</f>
        <v>2018</v>
      </c>
      <c r="Y67" s="101">
        <f>IFERROR(IF(Tabela2[[#This Row],[DATA DA RECARGA]]="","",Tabela2[[#This Row],[VALIDADE          (em meses)]]*30)+5,"")</f>
        <v>365</v>
      </c>
      <c r="Z67" s="101" t="str">
        <f>IF(Tabela2[[#This Row],[DATA DA RECARGA]]="","","P")</f>
        <v>P</v>
      </c>
      <c r="AA67" s="71"/>
      <c r="AB67" s="97">
        <f ca="1">IFERROR(G67-editar!$C$1,"")</f>
        <v>-51</v>
      </c>
      <c r="AC67" s="97">
        <f t="shared" ca="1" si="0"/>
        <v>9999999949</v>
      </c>
      <c r="AD67" s="74"/>
      <c r="AE67" s="74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</row>
    <row r="68" spans="1:57" ht="20.100000000000001" customHeight="1" x14ac:dyDescent="0.25">
      <c r="A68" s="29">
        <f>IF(Tabela2[[#This Row],[LOCAL DO EXTINTOR]]="","",Tabela2[[#This Row],[CONTROL1]])</f>
        <v>61</v>
      </c>
      <c r="B68" s="133" t="s">
        <v>195</v>
      </c>
      <c r="C68" s="33"/>
      <c r="D68" s="34"/>
      <c r="E68" s="35">
        <v>44166</v>
      </c>
      <c r="F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8" s="81">
        <f ca="1">IFERROR(IF(Tabela2[[#This Row],[VALIDADE DA RECARGA]]="SELECIONE VALIDADE","",Tabela2[[#This Row],[DATA VENC REC]]),"")</f>
        <v>44531</v>
      </c>
      <c r="H68" s="76">
        <v>43466</v>
      </c>
      <c r="I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8" s="87">
        <f>IF(Tabela2[[#This Row],[DATA DO ÚLTIMO TESTE HIDROSTÁTICO]]="","",Tabela2[[#This Row],[DATA DO ÚLTIMO TESTE HIDROSTÁTICO]]+editar!$C$15)</f>
        <v>45291</v>
      </c>
      <c r="K68" s="104">
        <v>12</v>
      </c>
      <c r="L68" s="140" t="s">
        <v>200</v>
      </c>
      <c r="M68" s="48">
        <v>61</v>
      </c>
      <c r="N68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8" s="49">
        <f>IF(Tabela2[[#This Row],[DATA DA RECARGA]]="","",Tabela2[[#This Row],[DATA DA RECARGA]]+Tabela2[[#This Row],[val]])</f>
        <v>44531</v>
      </c>
      <c r="P68" s="48" t="str">
        <f>IF(Tabela2[[#This Row],[DATA VENC REC]]="","",VLOOKUP(MONTH(Tabela2[[#This Row],[DATA VENC REC]]),editar!$F$2:$G$13,2,0))</f>
        <v>Dezembro</v>
      </c>
      <c r="Q68" s="48">
        <f>IF(Tabela2[[#This Row],[DATA VENC REC]]="","",YEAR(Tabela2[[#This Row],[DATA VENC REC]]))</f>
        <v>2021</v>
      </c>
      <c r="R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8" s="54" t="str">
        <f>IF(Tabela2[[#This Row],[DATA DO PRÓXIMO TESTE HIDROSTÁTICO]]="","",VLOOKUP(MONTH(Tabela2[[#This Row],[DATA DO PRÓXIMO TESTE HIDROSTÁTICO]]),editar!$F$2:$G$13,2,0))</f>
        <v>Dezembro</v>
      </c>
      <c r="T68" s="54">
        <f>IF(Tabela2[[#This Row],[DATA DO PRÓXIMO TESTE HIDROSTÁTICO]]="","",YEAR(Tabela2[[#This Row],[DATA DO PRÓXIMO TESTE HIDROSTÁTICO]]))</f>
        <v>2023</v>
      </c>
      <c r="U68" s="54" t="str">
        <f>IF(Tabela2[[#This Row],[DATA DA RECARGA]]="","",VLOOKUP(MONTH(Tabela2[[#This Row],[DATA DA RECARGA]]),editar!$F$2:$G$13,2,0))</f>
        <v>Dezembro</v>
      </c>
      <c r="V68" s="54">
        <f>IF(Tabela2[[#This Row],[DATA DA RECARGA]]="","",YEAR(Tabela2[[#This Row],[DATA DA RECARGA]]))</f>
        <v>2020</v>
      </c>
      <c r="W68" s="54" t="str">
        <f>IF(Tabela2[[#This Row],[DATA DO ÚLTIMO TESTE HIDROSTÁTICO]]="","",VLOOKUP(MONTH(Tabela2[[#This Row],[DATA DO ÚLTIMO TESTE HIDROSTÁTICO]]),editar!$F$2:$G$13,2,0))</f>
        <v>Janeiro</v>
      </c>
      <c r="X68" s="54">
        <f>IF(Tabela2[[#This Row],[DATA DO ÚLTIMO TESTE HIDROSTÁTICO]]="","",YEAR(Tabela2[[#This Row],[DATA DO ÚLTIMO TESTE HIDROSTÁTICO]]))</f>
        <v>2019</v>
      </c>
      <c r="Y68" s="101">
        <f>IFERROR(IF(Tabela2[[#This Row],[DATA DA RECARGA]]="","",Tabela2[[#This Row],[VALIDADE          (em meses)]]*30)+5,"")</f>
        <v>365</v>
      </c>
      <c r="Z68" s="101" t="str">
        <f>IF(Tabela2[[#This Row],[DATA DA RECARGA]]="","","P")</f>
        <v>P</v>
      </c>
      <c r="AA68" s="71"/>
      <c r="AB68" s="97">
        <f ca="1">IFERROR(G68-editar!$C$1,"")</f>
        <v>-141</v>
      </c>
      <c r="AC68" s="97">
        <f t="shared" ca="1" si="0"/>
        <v>9999999859</v>
      </c>
      <c r="AD68" s="74"/>
      <c r="AE68" s="74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</row>
    <row r="69" spans="1:57" ht="20.100000000000001" customHeight="1" x14ac:dyDescent="0.25">
      <c r="A69" s="29">
        <f>IF(Tabela2[[#This Row],[LOCAL DO EXTINTOR]]="","",Tabela2[[#This Row],[CONTROL1]])</f>
        <v>62</v>
      </c>
      <c r="B69" s="133" t="s">
        <v>196</v>
      </c>
      <c r="C69" s="33"/>
      <c r="D69" s="34"/>
      <c r="E69" s="35">
        <v>44044</v>
      </c>
      <c r="F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69" s="81">
        <f ca="1">IFERROR(IF(Tabela2[[#This Row],[VALIDADE DA RECARGA]]="SELECIONE VALIDADE","",Tabela2[[#This Row],[DATA VENC REC]]),"")</f>
        <v>44409</v>
      </c>
      <c r="H69" s="76">
        <v>43831</v>
      </c>
      <c r="I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69" s="87">
        <f>IF(Tabela2[[#This Row],[DATA DO ÚLTIMO TESTE HIDROSTÁTICO]]="","",Tabela2[[#This Row],[DATA DO ÚLTIMO TESTE HIDROSTÁTICO]]+editar!$C$15)</f>
        <v>45656</v>
      </c>
      <c r="K69" s="104">
        <v>12</v>
      </c>
      <c r="L69" s="140" t="s">
        <v>212</v>
      </c>
      <c r="M69" s="48">
        <v>62</v>
      </c>
      <c r="N69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69" s="49">
        <f>IF(Tabela2[[#This Row],[DATA DA RECARGA]]="","",Tabela2[[#This Row],[DATA DA RECARGA]]+Tabela2[[#This Row],[val]])</f>
        <v>44409</v>
      </c>
      <c r="P69" s="48" t="str">
        <f>IF(Tabela2[[#This Row],[DATA VENC REC]]="","",VLOOKUP(MONTH(Tabela2[[#This Row],[DATA VENC REC]]),editar!$F$2:$G$13,2,0))</f>
        <v>Agosto</v>
      </c>
      <c r="Q69" s="48">
        <f>IF(Tabela2[[#This Row],[DATA VENC REC]]="","",YEAR(Tabela2[[#This Row],[DATA VENC REC]]))</f>
        <v>2021</v>
      </c>
      <c r="R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69" s="54" t="str">
        <f>IF(Tabela2[[#This Row],[DATA DO PRÓXIMO TESTE HIDROSTÁTICO]]="","",VLOOKUP(MONTH(Tabela2[[#This Row],[DATA DO PRÓXIMO TESTE HIDROSTÁTICO]]),editar!$F$2:$G$13,2,0))</f>
        <v>Dezembro</v>
      </c>
      <c r="T69" s="54">
        <f>IF(Tabela2[[#This Row],[DATA DO PRÓXIMO TESTE HIDROSTÁTICO]]="","",YEAR(Tabela2[[#This Row],[DATA DO PRÓXIMO TESTE HIDROSTÁTICO]]))</f>
        <v>2024</v>
      </c>
      <c r="U69" s="54" t="str">
        <f>IF(Tabela2[[#This Row],[DATA DA RECARGA]]="","",VLOOKUP(MONTH(Tabela2[[#This Row],[DATA DA RECARGA]]),editar!$F$2:$G$13,2,0))</f>
        <v>Agosto</v>
      </c>
      <c r="V69" s="54">
        <f>IF(Tabela2[[#This Row],[DATA DA RECARGA]]="","",YEAR(Tabela2[[#This Row],[DATA DA RECARGA]]))</f>
        <v>2020</v>
      </c>
      <c r="W69" s="54" t="str">
        <f>IF(Tabela2[[#This Row],[DATA DO ÚLTIMO TESTE HIDROSTÁTICO]]="","",VLOOKUP(MONTH(Tabela2[[#This Row],[DATA DO ÚLTIMO TESTE HIDROSTÁTICO]]),editar!$F$2:$G$13,2,0))</f>
        <v>Janeiro</v>
      </c>
      <c r="X69" s="54">
        <f>IF(Tabela2[[#This Row],[DATA DO ÚLTIMO TESTE HIDROSTÁTICO]]="","",YEAR(Tabela2[[#This Row],[DATA DO ÚLTIMO TESTE HIDROSTÁTICO]]))</f>
        <v>2020</v>
      </c>
      <c r="Y69" s="101">
        <f>IFERROR(IF(Tabela2[[#This Row],[DATA DA RECARGA]]="","",Tabela2[[#This Row],[VALIDADE          (em meses)]]*30)+5,"")</f>
        <v>365</v>
      </c>
      <c r="Z69" s="101" t="str">
        <f>IF(Tabela2[[#This Row],[DATA DA RECARGA]]="","","P")</f>
        <v>P</v>
      </c>
      <c r="AA69" s="71"/>
      <c r="AB69" s="97">
        <f ca="1">IFERROR(G69-editar!$C$1,"")</f>
        <v>-263</v>
      </c>
      <c r="AC69" s="97">
        <f t="shared" ca="1" si="0"/>
        <v>9999999737</v>
      </c>
      <c r="AD69" s="74"/>
      <c r="AE69" s="74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</row>
    <row r="70" spans="1:57" ht="20.100000000000001" customHeight="1" x14ac:dyDescent="0.25">
      <c r="A70" s="29">
        <f>IF(Tabela2[[#This Row],[LOCAL DO EXTINTOR]]="","",Tabela2[[#This Row],[CONTROL1]])</f>
        <v>63</v>
      </c>
      <c r="B70" s="133" t="s">
        <v>197</v>
      </c>
      <c r="C70" s="33"/>
      <c r="D70" s="34"/>
      <c r="E70" s="35">
        <v>44378</v>
      </c>
      <c r="F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Válido</v>
      </c>
      <c r="G70" s="81">
        <f ca="1">IFERROR(IF(Tabela2[[#This Row],[VALIDADE DA RECARGA]]="SELECIONE VALIDADE","",Tabela2[[#This Row],[DATA VENC REC]]),"")</f>
        <v>44743</v>
      </c>
      <c r="H70" s="76">
        <v>44562</v>
      </c>
      <c r="I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0" s="87">
        <f>IF(Tabela2[[#This Row],[DATA DO ÚLTIMO TESTE HIDROSTÁTICO]]="","",Tabela2[[#This Row],[DATA DO ÚLTIMO TESTE HIDROSTÁTICO]]+editar!$C$15)</f>
        <v>46387</v>
      </c>
      <c r="K70" s="104">
        <v>12</v>
      </c>
      <c r="L70" s="140" t="s">
        <v>212</v>
      </c>
      <c r="M70" s="48">
        <v>63</v>
      </c>
      <c r="N70" s="48" t="str">
        <f ca="1">IF(Tabela2[[#This Row],[VALIDADE DA RECARGA]]="","",IF(Tabela2[[#This Row],[VALIDADE DA RECARGA]]="Vencido","Vencido",IF(Tabela2[[#This Row],[VALIDADE DA RECARGA]]="Válido","Válido","Próximo ao vencimento")))</f>
        <v>Válido</v>
      </c>
      <c r="O70" s="49">
        <f>IF(Tabela2[[#This Row],[DATA DA RECARGA]]="","",Tabela2[[#This Row],[DATA DA RECARGA]]+Tabela2[[#This Row],[val]])</f>
        <v>44743</v>
      </c>
      <c r="P70" s="48" t="str">
        <f>IF(Tabela2[[#This Row],[DATA VENC REC]]="","",VLOOKUP(MONTH(Tabela2[[#This Row],[DATA VENC REC]]),editar!$F$2:$G$13,2,0))</f>
        <v>Julho</v>
      </c>
      <c r="Q70" s="48">
        <f>IF(Tabela2[[#This Row],[DATA VENC REC]]="","",YEAR(Tabela2[[#This Row],[DATA VENC REC]]))</f>
        <v>2022</v>
      </c>
      <c r="R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0" s="54" t="str">
        <f>IF(Tabela2[[#This Row],[DATA DO PRÓXIMO TESTE HIDROSTÁTICO]]="","",VLOOKUP(MONTH(Tabela2[[#This Row],[DATA DO PRÓXIMO TESTE HIDROSTÁTICO]]),editar!$F$2:$G$13,2,0))</f>
        <v>Dezembro</v>
      </c>
      <c r="T70" s="54">
        <f>IF(Tabela2[[#This Row],[DATA DO PRÓXIMO TESTE HIDROSTÁTICO]]="","",YEAR(Tabela2[[#This Row],[DATA DO PRÓXIMO TESTE HIDROSTÁTICO]]))</f>
        <v>2026</v>
      </c>
      <c r="U70" s="54" t="str">
        <f>IF(Tabela2[[#This Row],[DATA DA RECARGA]]="","",VLOOKUP(MONTH(Tabela2[[#This Row],[DATA DA RECARGA]]),editar!$F$2:$G$13,2,0))</f>
        <v>Julho</v>
      </c>
      <c r="V70" s="54">
        <f>IF(Tabela2[[#This Row],[DATA DA RECARGA]]="","",YEAR(Tabela2[[#This Row],[DATA DA RECARGA]]))</f>
        <v>2021</v>
      </c>
      <c r="W70" s="54" t="str">
        <f>IF(Tabela2[[#This Row],[DATA DO ÚLTIMO TESTE HIDROSTÁTICO]]="","",VLOOKUP(MONTH(Tabela2[[#This Row],[DATA DO ÚLTIMO TESTE HIDROSTÁTICO]]),editar!$F$2:$G$13,2,0))</f>
        <v>Janeiro</v>
      </c>
      <c r="X70" s="54">
        <f>IF(Tabela2[[#This Row],[DATA DO ÚLTIMO TESTE HIDROSTÁTICO]]="","",YEAR(Tabela2[[#This Row],[DATA DO ÚLTIMO TESTE HIDROSTÁTICO]]))</f>
        <v>2022</v>
      </c>
      <c r="Y70" s="101">
        <f>IFERROR(IF(Tabela2[[#This Row],[DATA DA RECARGA]]="","",Tabela2[[#This Row],[VALIDADE          (em meses)]]*30)+5,"")</f>
        <v>365</v>
      </c>
      <c r="Z70" s="101" t="str">
        <f>IF(Tabela2[[#This Row],[DATA DA RECARGA]]="","","P")</f>
        <v>P</v>
      </c>
      <c r="AA70" s="71"/>
      <c r="AB70" s="97">
        <f ca="1">IFERROR(G70-editar!$C$1,"")</f>
        <v>71</v>
      </c>
      <c r="AC70" s="97">
        <f t="shared" ca="1" si="0"/>
        <v>71</v>
      </c>
      <c r="AD70" s="74"/>
      <c r="AE70" s="74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</row>
    <row r="71" spans="1:57" ht="20.100000000000001" customHeight="1" x14ac:dyDescent="0.25">
      <c r="A71" s="29">
        <f>IF(Tabela2[[#This Row],[LOCAL DO EXTINTOR]]="","",Tabela2[[#This Row],[CONTROL1]])</f>
        <v>64</v>
      </c>
      <c r="B71" s="133" t="s">
        <v>197</v>
      </c>
      <c r="C71" s="33"/>
      <c r="D71" s="34"/>
      <c r="E71" s="35">
        <v>44105</v>
      </c>
      <c r="F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71" s="81">
        <f ca="1">IFERROR(IF(Tabela2[[#This Row],[VALIDADE DA RECARGA]]="SELECIONE VALIDADE","",Tabela2[[#This Row],[DATA VENC REC]]),"")</f>
        <v>44470</v>
      </c>
      <c r="H71" s="76">
        <v>44197</v>
      </c>
      <c r="I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1" s="87">
        <f>IF(Tabela2[[#This Row],[DATA DO ÚLTIMO TESTE HIDROSTÁTICO]]="","",Tabela2[[#This Row],[DATA DO ÚLTIMO TESTE HIDROSTÁTICO]]+editar!$C$15)</f>
        <v>46022</v>
      </c>
      <c r="K71" s="104">
        <v>12</v>
      </c>
      <c r="L71" s="140"/>
      <c r="M71" s="48">
        <v>64</v>
      </c>
      <c r="N71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71" s="49">
        <f>IF(Tabela2[[#This Row],[DATA DA RECARGA]]="","",Tabela2[[#This Row],[DATA DA RECARGA]]+Tabela2[[#This Row],[val]])</f>
        <v>44470</v>
      </c>
      <c r="P71" s="48" t="str">
        <f>IF(Tabela2[[#This Row],[DATA VENC REC]]="","",VLOOKUP(MONTH(Tabela2[[#This Row],[DATA VENC REC]]),editar!$F$2:$G$13,2,0))</f>
        <v>Outubro</v>
      </c>
      <c r="Q71" s="48">
        <f>IF(Tabela2[[#This Row],[DATA VENC REC]]="","",YEAR(Tabela2[[#This Row],[DATA VENC REC]]))</f>
        <v>2021</v>
      </c>
      <c r="R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1" s="54" t="str">
        <f>IF(Tabela2[[#This Row],[DATA DO PRÓXIMO TESTE HIDROSTÁTICO]]="","",VLOOKUP(MONTH(Tabela2[[#This Row],[DATA DO PRÓXIMO TESTE HIDROSTÁTICO]]),editar!$F$2:$G$13,2,0))</f>
        <v>Dezembro</v>
      </c>
      <c r="T71" s="54">
        <f>IF(Tabela2[[#This Row],[DATA DO PRÓXIMO TESTE HIDROSTÁTICO]]="","",YEAR(Tabela2[[#This Row],[DATA DO PRÓXIMO TESTE HIDROSTÁTICO]]))</f>
        <v>2025</v>
      </c>
      <c r="U71" s="54" t="str">
        <f>IF(Tabela2[[#This Row],[DATA DA RECARGA]]="","",VLOOKUP(MONTH(Tabela2[[#This Row],[DATA DA RECARGA]]),editar!$F$2:$G$13,2,0))</f>
        <v>Outubro</v>
      </c>
      <c r="V71" s="54">
        <f>IF(Tabela2[[#This Row],[DATA DA RECARGA]]="","",YEAR(Tabela2[[#This Row],[DATA DA RECARGA]]))</f>
        <v>2020</v>
      </c>
      <c r="W71" s="54" t="str">
        <f>IF(Tabela2[[#This Row],[DATA DO ÚLTIMO TESTE HIDROSTÁTICO]]="","",VLOOKUP(MONTH(Tabela2[[#This Row],[DATA DO ÚLTIMO TESTE HIDROSTÁTICO]]),editar!$F$2:$G$13,2,0))</f>
        <v>Janeiro</v>
      </c>
      <c r="X71" s="54">
        <f>IF(Tabela2[[#This Row],[DATA DO ÚLTIMO TESTE HIDROSTÁTICO]]="","",YEAR(Tabela2[[#This Row],[DATA DO ÚLTIMO TESTE HIDROSTÁTICO]]))</f>
        <v>2021</v>
      </c>
      <c r="Y71" s="101">
        <f>IFERROR(IF(Tabela2[[#This Row],[DATA DA RECARGA]]="","",Tabela2[[#This Row],[VALIDADE          (em meses)]]*30)+5,"")</f>
        <v>365</v>
      </c>
      <c r="Z71" s="101" t="str">
        <f>IF(Tabela2[[#This Row],[DATA DA RECARGA]]="","","P")</f>
        <v>P</v>
      </c>
      <c r="AA71" s="71"/>
      <c r="AB71" s="97">
        <f ca="1">IFERROR(G71-editar!$C$1,"")</f>
        <v>-202</v>
      </c>
      <c r="AC71" s="97">
        <f t="shared" ca="1" si="0"/>
        <v>9999999798</v>
      </c>
      <c r="AD71" s="74"/>
      <c r="AE71" s="74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</row>
    <row r="72" spans="1:57" ht="20.100000000000001" customHeight="1" x14ac:dyDescent="0.25">
      <c r="A72" s="29">
        <f>IF(Tabela2[[#This Row],[LOCAL DO EXTINTOR]]="","",Tabela2[[#This Row],[CONTROL1]])</f>
        <v>65</v>
      </c>
      <c r="B72" s="133" t="s">
        <v>198</v>
      </c>
      <c r="C72" s="33"/>
      <c r="D72" s="34"/>
      <c r="E72" s="35">
        <v>43891</v>
      </c>
      <c r="F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72" s="81">
        <f ca="1">IFERROR(IF(Tabela2[[#This Row],[VALIDADE DA RECARGA]]="SELECIONE VALIDADE","",Tabela2[[#This Row],[DATA VENC REC]]),"")</f>
        <v>44256</v>
      </c>
      <c r="H72" s="76">
        <v>43831</v>
      </c>
      <c r="I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2" s="87">
        <f>IF(Tabela2[[#This Row],[DATA DO ÚLTIMO TESTE HIDROSTÁTICO]]="","",Tabela2[[#This Row],[DATA DO ÚLTIMO TESTE HIDROSTÁTICO]]+editar!$C$15)</f>
        <v>45656</v>
      </c>
      <c r="K72" s="104">
        <v>12</v>
      </c>
      <c r="L72" s="140" t="s">
        <v>206</v>
      </c>
      <c r="M72" s="48">
        <v>65</v>
      </c>
      <c r="N72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72" s="49">
        <f>IF(Tabela2[[#This Row],[DATA DA RECARGA]]="","",Tabela2[[#This Row],[DATA DA RECARGA]]+Tabela2[[#This Row],[val]])</f>
        <v>44256</v>
      </c>
      <c r="P72" s="48" t="str">
        <f>IF(Tabela2[[#This Row],[DATA VENC REC]]="","",VLOOKUP(MONTH(Tabela2[[#This Row],[DATA VENC REC]]),editar!$F$2:$G$13,2,0))</f>
        <v>Março</v>
      </c>
      <c r="Q72" s="48">
        <f>IF(Tabela2[[#This Row],[DATA VENC REC]]="","",YEAR(Tabela2[[#This Row],[DATA VENC REC]]))</f>
        <v>2021</v>
      </c>
      <c r="R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2" s="54" t="str">
        <f>IF(Tabela2[[#This Row],[DATA DO PRÓXIMO TESTE HIDROSTÁTICO]]="","",VLOOKUP(MONTH(Tabela2[[#This Row],[DATA DO PRÓXIMO TESTE HIDROSTÁTICO]]),editar!$F$2:$G$13,2,0))</f>
        <v>Dezembro</v>
      </c>
      <c r="T72" s="54">
        <f>IF(Tabela2[[#This Row],[DATA DO PRÓXIMO TESTE HIDROSTÁTICO]]="","",YEAR(Tabela2[[#This Row],[DATA DO PRÓXIMO TESTE HIDROSTÁTICO]]))</f>
        <v>2024</v>
      </c>
      <c r="U72" s="54" t="str">
        <f>IF(Tabela2[[#This Row],[DATA DA RECARGA]]="","",VLOOKUP(MONTH(Tabela2[[#This Row],[DATA DA RECARGA]]),editar!$F$2:$G$13,2,0))</f>
        <v>Março</v>
      </c>
      <c r="V72" s="54">
        <f>IF(Tabela2[[#This Row],[DATA DA RECARGA]]="","",YEAR(Tabela2[[#This Row],[DATA DA RECARGA]]))</f>
        <v>2020</v>
      </c>
      <c r="W72" s="54" t="str">
        <f>IF(Tabela2[[#This Row],[DATA DO ÚLTIMO TESTE HIDROSTÁTICO]]="","",VLOOKUP(MONTH(Tabela2[[#This Row],[DATA DO ÚLTIMO TESTE HIDROSTÁTICO]]),editar!$F$2:$G$13,2,0))</f>
        <v>Janeiro</v>
      </c>
      <c r="X72" s="54">
        <f>IF(Tabela2[[#This Row],[DATA DO ÚLTIMO TESTE HIDROSTÁTICO]]="","",YEAR(Tabela2[[#This Row],[DATA DO ÚLTIMO TESTE HIDROSTÁTICO]]))</f>
        <v>2020</v>
      </c>
      <c r="Y72" s="101">
        <f>IFERROR(IF(Tabela2[[#This Row],[DATA DA RECARGA]]="","",Tabela2[[#This Row],[VALIDADE          (em meses)]]*30)+5,"")</f>
        <v>365</v>
      </c>
      <c r="Z72" s="101" t="str">
        <f>IF(Tabela2[[#This Row],[DATA DA RECARGA]]="","","P")</f>
        <v>P</v>
      </c>
      <c r="AA72" s="71"/>
      <c r="AB72" s="97">
        <f ca="1">IFERROR(G72-editar!$C$1,"")</f>
        <v>-416</v>
      </c>
      <c r="AC72" s="97">
        <f t="shared" ca="1" si="0"/>
        <v>9999999584</v>
      </c>
      <c r="AD72" s="74"/>
      <c r="AE72" s="74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</row>
    <row r="73" spans="1:57" ht="20.100000000000001" customHeight="1" x14ac:dyDescent="0.25">
      <c r="A73" s="29">
        <f>IF(Tabela2[[#This Row],[LOCAL DO EXTINTOR]]="","",Tabela2[[#This Row],[CONTROL1]])</f>
        <v>66</v>
      </c>
      <c r="B73" s="133" t="s">
        <v>199</v>
      </c>
      <c r="C73" s="33"/>
      <c r="D73" s="34"/>
      <c r="E73" s="35">
        <v>44044</v>
      </c>
      <c r="F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>Vencido</v>
      </c>
      <c r="G73" s="81">
        <f ca="1">IFERROR(IF(Tabela2[[#This Row],[VALIDADE DA RECARGA]]="SELECIONE VALIDADE","",Tabela2[[#This Row],[DATA VENC REC]]),"")</f>
        <v>44409</v>
      </c>
      <c r="H73" s="76">
        <v>44197</v>
      </c>
      <c r="I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>Válido</v>
      </c>
      <c r="J73" s="87">
        <f>IF(Tabela2[[#This Row],[DATA DO ÚLTIMO TESTE HIDROSTÁTICO]]="","",Tabela2[[#This Row],[DATA DO ÚLTIMO TESTE HIDROSTÁTICO]]+editar!$C$15)</f>
        <v>46022</v>
      </c>
      <c r="K73" s="104">
        <v>12</v>
      </c>
      <c r="L73" s="140"/>
      <c r="M73" s="48">
        <v>66</v>
      </c>
      <c r="N73" s="48" t="str">
        <f ca="1">IF(Tabela2[[#This Row],[VALIDADE DA RECARGA]]="","",IF(Tabela2[[#This Row],[VALIDADE DA RECARGA]]="Vencido","Vencido",IF(Tabela2[[#This Row],[VALIDADE DA RECARGA]]="Válido","Válido","Próximo ao vencimento")))</f>
        <v>Vencido</v>
      </c>
      <c r="O73" s="49">
        <f>IF(Tabela2[[#This Row],[DATA DA RECARGA]]="","",Tabela2[[#This Row],[DATA DA RECARGA]]+Tabela2[[#This Row],[val]])</f>
        <v>44409</v>
      </c>
      <c r="P73" s="48" t="str">
        <f>IF(Tabela2[[#This Row],[DATA VENC REC]]="","",VLOOKUP(MONTH(Tabela2[[#This Row],[DATA VENC REC]]),editar!$F$2:$G$13,2,0))</f>
        <v>Agosto</v>
      </c>
      <c r="Q73" s="48">
        <f>IF(Tabela2[[#This Row],[DATA VENC REC]]="","",YEAR(Tabela2[[#This Row],[DATA VENC REC]]))</f>
        <v>2021</v>
      </c>
      <c r="R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>Válido</v>
      </c>
      <c r="S73" s="54" t="str">
        <f>IF(Tabela2[[#This Row],[DATA DO PRÓXIMO TESTE HIDROSTÁTICO]]="","",VLOOKUP(MONTH(Tabela2[[#This Row],[DATA DO PRÓXIMO TESTE HIDROSTÁTICO]]),editar!$F$2:$G$13,2,0))</f>
        <v>Dezembro</v>
      </c>
      <c r="T73" s="54">
        <f>IF(Tabela2[[#This Row],[DATA DO PRÓXIMO TESTE HIDROSTÁTICO]]="","",YEAR(Tabela2[[#This Row],[DATA DO PRÓXIMO TESTE HIDROSTÁTICO]]))</f>
        <v>2025</v>
      </c>
      <c r="U73" s="54" t="str">
        <f>IF(Tabela2[[#This Row],[DATA DA RECARGA]]="","",VLOOKUP(MONTH(Tabela2[[#This Row],[DATA DA RECARGA]]),editar!$F$2:$G$13,2,0))</f>
        <v>Agosto</v>
      </c>
      <c r="V73" s="54">
        <f>IF(Tabela2[[#This Row],[DATA DA RECARGA]]="","",YEAR(Tabela2[[#This Row],[DATA DA RECARGA]]))</f>
        <v>2020</v>
      </c>
      <c r="W73" s="54" t="str">
        <f>IF(Tabela2[[#This Row],[DATA DO ÚLTIMO TESTE HIDROSTÁTICO]]="","",VLOOKUP(MONTH(Tabela2[[#This Row],[DATA DO ÚLTIMO TESTE HIDROSTÁTICO]]),editar!$F$2:$G$13,2,0))</f>
        <v>Janeiro</v>
      </c>
      <c r="X73" s="54">
        <f>IF(Tabela2[[#This Row],[DATA DO ÚLTIMO TESTE HIDROSTÁTICO]]="","",YEAR(Tabela2[[#This Row],[DATA DO ÚLTIMO TESTE HIDROSTÁTICO]]))</f>
        <v>2021</v>
      </c>
      <c r="Y73" s="101">
        <f>IFERROR(IF(Tabela2[[#This Row],[DATA DA RECARGA]]="","",Tabela2[[#This Row],[VALIDADE          (em meses)]]*30)+5,"")</f>
        <v>365</v>
      </c>
      <c r="Z73" s="101" t="str">
        <f>IF(Tabela2[[#This Row],[DATA DA RECARGA]]="","","P")</f>
        <v>P</v>
      </c>
      <c r="AA73" s="71"/>
      <c r="AB73" s="97">
        <f ca="1">IFERROR(G73-editar!$C$1,"")</f>
        <v>-263</v>
      </c>
      <c r="AC73" s="97">
        <f t="shared" ref="AC73:AC136" ca="1" si="1">IF(AB73="","",IF(AB73&lt;0,AB73+10000000000,AB73*1))</f>
        <v>9999999737</v>
      </c>
      <c r="AD73" s="74"/>
      <c r="AE73" s="74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</row>
    <row r="74" spans="1:57" ht="20.100000000000001" customHeight="1" x14ac:dyDescent="0.25">
      <c r="A74" s="29" t="str">
        <f>IF(Tabela2[[#This Row],[LOCAL DO EXTINTOR]]="","",Tabela2[[#This Row],[CONTROL1]])</f>
        <v/>
      </c>
      <c r="B74" s="133"/>
      <c r="C74" s="33"/>
      <c r="D74" s="34"/>
      <c r="E74" s="35"/>
      <c r="F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" s="81" t="str">
        <f ca="1">IFERROR(IF(Tabela2[[#This Row],[VALIDADE DA RECARGA]]="SELECIONE VALIDADE","",Tabela2[[#This Row],[DATA VENC REC]]),"")</f>
        <v/>
      </c>
      <c r="H74" s="76"/>
      <c r="I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" s="87" t="str">
        <f>IF(Tabela2[[#This Row],[DATA DO ÚLTIMO TESTE HIDROSTÁTICO]]="","",Tabela2[[#This Row],[DATA DO ÚLTIMO TESTE HIDROSTÁTICO]]+editar!$C$15)</f>
        <v/>
      </c>
      <c r="K74" s="105"/>
      <c r="L74" s="140"/>
      <c r="M74" s="48">
        <v>67</v>
      </c>
      <c r="N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" s="49" t="str">
        <f>IF(Tabela2[[#This Row],[DATA DA RECARGA]]="","",Tabela2[[#This Row],[DATA DA RECARGA]]+Tabela2[[#This Row],[val]])</f>
        <v/>
      </c>
      <c r="P74" s="48" t="str">
        <f>IF(Tabela2[[#This Row],[DATA VENC REC]]="","",VLOOKUP(MONTH(Tabela2[[#This Row],[DATA VENC REC]]),editar!$F$2:$G$13,2,0))</f>
        <v/>
      </c>
      <c r="Q74" s="48" t="str">
        <f>IF(Tabela2[[#This Row],[DATA VENC REC]]="","",YEAR(Tabela2[[#This Row],[DATA VENC REC]]))</f>
        <v/>
      </c>
      <c r="R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" s="54" t="str">
        <f>IF(Tabela2[[#This Row],[DATA DO PRÓXIMO TESTE HIDROSTÁTICO]]="","",VLOOKUP(MONTH(Tabela2[[#This Row],[DATA DO PRÓXIMO TESTE HIDROSTÁTICO]]),editar!$F$2:$G$13,2,0))</f>
        <v/>
      </c>
      <c r="T74" s="54" t="str">
        <f>IF(Tabela2[[#This Row],[DATA DO PRÓXIMO TESTE HIDROSTÁTICO]]="","",YEAR(Tabela2[[#This Row],[DATA DO PRÓXIMO TESTE HIDROSTÁTICO]]))</f>
        <v/>
      </c>
      <c r="U74" s="54" t="str">
        <f>IF(Tabela2[[#This Row],[DATA DA RECARGA]]="","",VLOOKUP(MONTH(Tabela2[[#This Row],[DATA DA RECARGA]]),editar!$F$2:$G$13,2,0))</f>
        <v/>
      </c>
      <c r="V74" s="54" t="str">
        <f>IF(Tabela2[[#This Row],[DATA DA RECARGA]]="","",YEAR(Tabela2[[#This Row],[DATA DA RECARGA]]))</f>
        <v/>
      </c>
      <c r="W74" s="54" t="str">
        <f>IF(Tabela2[[#This Row],[DATA DO ÚLTIMO TESTE HIDROSTÁTICO]]="","",VLOOKUP(MONTH(Tabela2[[#This Row],[DATA DO ÚLTIMO TESTE HIDROSTÁTICO]]),editar!$F$2:$G$13,2,0))</f>
        <v/>
      </c>
      <c r="X74" s="54" t="str">
        <f>IF(Tabela2[[#This Row],[DATA DO ÚLTIMO TESTE HIDROSTÁTICO]]="","",YEAR(Tabela2[[#This Row],[DATA DO ÚLTIMO TESTE HIDROSTÁTICO]]))</f>
        <v/>
      </c>
      <c r="Y74" s="101" t="str">
        <f>IFERROR(IF(Tabela2[[#This Row],[DATA DA RECARGA]]="","",Tabela2[[#This Row],[VALIDADE          (em meses)]]*30)+5,"")</f>
        <v/>
      </c>
      <c r="Z74" s="101" t="str">
        <f>IF(Tabela2[[#This Row],[DATA DA RECARGA]]="","","P")</f>
        <v/>
      </c>
      <c r="AA74" s="71"/>
      <c r="AB74" s="97" t="str">
        <f ca="1">IFERROR(G74-editar!$C$1,"")</f>
        <v/>
      </c>
      <c r="AC74" s="97" t="str">
        <f t="shared" ca="1" si="1"/>
        <v/>
      </c>
      <c r="AD74" s="74"/>
      <c r="AE74" s="74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</row>
    <row r="75" spans="1:57" ht="20.100000000000001" customHeight="1" x14ac:dyDescent="0.25">
      <c r="A75" s="29" t="str">
        <f>IF(Tabela2[[#This Row],[LOCAL DO EXTINTOR]]="","",Tabela2[[#This Row],[CONTROL1]])</f>
        <v/>
      </c>
      <c r="B75" s="133"/>
      <c r="C75" s="33"/>
      <c r="D75" s="34"/>
      <c r="E75" s="35"/>
      <c r="F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" s="81" t="str">
        <f ca="1">IFERROR(IF(Tabela2[[#This Row],[VALIDADE DA RECARGA]]="SELECIONE VALIDADE","",Tabela2[[#This Row],[DATA VENC REC]]),"")</f>
        <v/>
      </c>
      <c r="H75" s="76"/>
      <c r="I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" s="87" t="str">
        <f>IF(Tabela2[[#This Row],[DATA DO ÚLTIMO TESTE HIDROSTÁTICO]]="","",Tabela2[[#This Row],[DATA DO ÚLTIMO TESTE HIDROSTÁTICO]]+editar!$C$15)</f>
        <v/>
      </c>
      <c r="K75" s="105"/>
      <c r="L75" s="140"/>
      <c r="M75" s="48">
        <v>68</v>
      </c>
      <c r="N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" s="49" t="str">
        <f>IF(Tabela2[[#This Row],[DATA DA RECARGA]]="","",Tabela2[[#This Row],[DATA DA RECARGA]]+Tabela2[[#This Row],[val]])</f>
        <v/>
      </c>
      <c r="P75" s="48" t="str">
        <f>IF(Tabela2[[#This Row],[DATA VENC REC]]="","",VLOOKUP(MONTH(Tabela2[[#This Row],[DATA VENC REC]]),editar!$F$2:$G$13,2,0))</f>
        <v/>
      </c>
      <c r="Q75" s="48" t="str">
        <f>IF(Tabela2[[#This Row],[DATA VENC REC]]="","",YEAR(Tabela2[[#This Row],[DATA VENC REC]]))</f>
        <v/>
      </c>
      <c r="R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" s="54" t="str">
        <f>IF(Tabela2[[#This Row],[DATA DO PRÓXIMO TESTE HIDROSTÁTICO]]="","",VLOOKUP(MONTH(Tabela2[[#This Row],[DATA DO PRÓXIMO TESTE HIDROSTÁTICO]]),editar!$F$2:$G$13,2,0))</f>
        <v/>
      </c>
      <c r="T75" s="54" t="str">
        <f>IF(Tabela2[[#This Row],[DATA DO PRÓXIMO TESTE HIDROSTÁTICO]]="","",YEAR(Tabela2[[#This Row],[DATA DO PRÓXIMO TESTE HIDROSTÁTICO]]))</f>
        <v/>
      </c>
      <c r="U75" s="54" t="str">
        <f>IF(Tabela2[[#This Row],[DATA DA RECARGA]]="","",VLOOKUP(MONTH(Tabela2[[#This Row],[DATA DA RECARGA]]),editar!$F$2:$G$13,2,0))</f>
        <v/>
      </c>
      <c r="V75" s="54" t="str">
        <f>IF(Tabela2[[#This Row],[DATA DA RECARGA]]="","",YEAR(Tabela2[[#This Row],[DATA DA RECARGA]]))</f>
        <v/>
      </c>
      <c r="W75" s="54" t="str">
        <f>IF(Tabela2[[#This Row],[DATA DO ÚLTIMO TESTE HIDROSTÁTICO]]="","",VLOOKUP(MONTH(Tabela2[[#This Row],[DATA DO ÚLTIMO TESTE HIDROSTÁTICO]]),editar!$F$2:$G$13,2,0))</f>
        <v/>
      </c>
      <c r="X75" s="54" t="str">
        <f>IF(Tabela2[[#This Row],[DATA DO ÚLTIMO TESTE HIDROSTÁTICO]]="","",YEAR(Tabela2[[#This Row],[DATA DO ÚLTIMO TESTE HIDROSTÁTICO]]))</f>
        <v/>
      </c>
      <c r="Y75" s="101" t="str">
        <f>IFERROR(IF(Tabela2[[#This Row],[DATA DA RECARGA]]="","",Tabela2[[#This Row],[VALIDADE          (em meses)]]*30)+5,"")</f>
        <v/>
      </c>
      <c r="Z75" s="101" t="str">
        <f>IF(Tabela2[[#This Row],[DATA DA RECARGA]]="","","P")</f>
        <v/>
      </c>
      <c r="AA75" s="71"/>
      <c r="AB75" s="97" t="str">
        <f ca="1">IFERROR(G75-editar!$C$1,"")</f>
        <v/>
      </c>
      <c r="AC75" s="97" t="str">
        <f t="shared" ca="1" si="1"/>
        <v/>
      </c>
      <c r="AD75" s="74"/>
      <c r="AE75" s="74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</row>
    <row r="76" spans="1:57" ht="20.100000000000001" customHeight="1" x14ac:dyDescent="0.25">
      <c r="A76" s="29" t="str">
        <f>IF(Tabela2[[#This Row],[LOCAL DO EXTINTOR]]="","",Tabela2[[#This Row],[CONTROL1]])</f>
        <v/>
      </c>
      <c r="B76" s="133"/>
      <c r="C76" s="33"/>
      <c r="D76" s="34"/>
      <c r="E76" s="35"/>
      <c r="F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" s="81" t="str">
        <f ca="1">IFERROR(IF(Tabela2[[#This Row],[VALIDADE DA RECARGA]]="SELECIONE VALIDADE","",Tabela2[[#This Row],[DATA VENC REC]]),"")</f>
        <v/>
      </c>
      <c r="H76" s="76"/>
      <c r="I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" s="87" t="str">
        <f>IF(Tabela2[[#This Row],[DATA DO ÚLTIMO TESTE HIDROSTÁTICO]]="","",Tabela2[[#This Row],[DATA DO ÚLTIMO TESTE HIDROSTÁTICO]]+editar!$C$15)</f>
        <v/>
      </c>
      <c r="K76" s="105"/>
      <c r="L76" s="140"/>
      <c r="M76" s="48">
        <v>69</v>
      </c>
      <c r="N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" s="49" t="str">
        <f>IF(Tabela2[[#This Row],[DATA DA RECARGA]]="","",Tabela2[[#This Row],[DATA DA RECARGA]]+Tabela2[[#This Row],[val]])</f>
        <v/>
      </c>
      <c r="P76" s="48" t="str">
        <f>IF(Tabela2[[#This Row],[DATA VENC REC]]="","",VLOOKUP(MONTH(Tabela2[[#This Row],[DATA VENC REC]]),editar!$F$2:$G$13,2,0))</f>
        <v/>
      </c>
      <c r="Q76" s="48" t="str">
        <f>IF(Tabela2[[#This Row],[DATA VENC REC]]="","",YEAR(Tabela2[[#This Row],[DATA VENC REC]]))</f>
        <v/>
      </c>
      <c r="R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" s="54" t="str">
        <f>IF(Tabela2[[#This Row],[DATA DO PRÓXIMO TESTE HIDROSTÁTICO]]="","",VLOOKUP(MONTH(Tabela2[[#This Row],[DATA DO PRÓXIMO TESTE HIDROSTÁTICO]]),editar!$F$2:$G$13,2,0))</f>
        <v/>
      </c>
      <c r="T76" s="54" t="str">
        <f>IF(Tabela2[[#This Row],[DATA DO PRÓXIMO TESTE HIDROSTÁTICO]]="","",YEAR(Tabela2[[#This Row],[DATA DO PRÓXIMO TESTE HIDROSTÁTICO]]))</f>
        <v/>
      </c>
      <c r="U76" s="54" t="str">
        <f>IF(Tabela2[[#This Row],[DATA DA RECARGA]]="","",VLOOKUP(MONTH(Tabela2[[#This Row],[DATA DA RECARGA]]),editar!$F$2:$G$13,2,0))</f>
        <v/>
      </c>
      <c r="V76" s="54" t="str">
        <f>IF(Tabela2[[#This Row],[DATA DA RECARGA]]="","",YEAR(Tabela2[[#This Row],[DATA DA RECARGA]]))</f>
        <v/>
      </c>
      <c r="W76" s="54" t="str">
        <f>IF(Tabela2[[#This Row],[DATA DO ÚLTIMO TESTE HIDROSTÁTICO]]="","",VLOOKUP(MONTH(Tabela2[[#This Row],[DATA DO ÚLTIMO TESTE HIDROSTÁTICO]]),editar!$F$2:$G$13,2,0))</f>
        <v/>
      </c>
      <c r="X76" s="54" t="str">
        <f>IF(Tabela2[[#This Row],[DATA DO ÚLTIMO TESTE HIDROSTÁTICO]]="","",YEAR(Tabela2[[#This Row],[DATA DO ÚLTIMO TESTE HIDROSTÁTICO]]))</f>
        <v/>
      </c>
      <c r="Y76" s="101" t="str">
        <f>IFERROR(IF(Tabela2[[#This Row],[DATA DA RECARGA]]="","",Tabela2[[#This Row],[VALIDADE          (em meses)]]*30)+5,"")</f>
        <v/>
      </c>
      <c r="Z76" s="101" t="str">
        <f>IF(Tabela2[[#This Row],[DATA DA RECARGA]]="","","P")</f>
        <v/>
      </c>
      <c r="AA76" s="71"/>
      <c r="AB76" s="97" t="str">
        <f ca="1">IFERROR(G76-editar!$C$1,"")</f>
        <v/>
      </c>
      <c r="AC76" s="97" t="str">
        <f t="shared" ca="1" si="1"/>
        <v/>
      </c>
      <c r="AD76" s="74"/>
      <c r="AE76" s="74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</row>
    <row r="77" spans="1:57" ht="20.100000000000001" customHeight="1" x14ac:dyDescent="0.25">
      <c r="A77" s="29" t="str">
        <f>IF(Tabela2[[#This Row],[LOCAL DO EXTINTOR]]="","",Tabela2[[#This Row],[CONTROL1]])</f>
        <v/>
      </c>
      <c r="B77" s="133"/>
      <c r="C77" s="33"/>
      <c r="D77" s="34"/>
      <c r="E77" s="35"/>
      <c r="F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" s="81" t="str">
        <f ca="1">IFERROR(IF(Tabela2[[#This Row],[VALIDADE DA RECARGA]]="SELECIONE VALIDADE","",Tabela2[[#This Row],[DATA VENC REC]]),"")</f>
        <v/>
      </c>
      <c r="H77" s="76"/>
      <c r="I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" s="87" t="str">
        <f>IF(Tabela2[[#This Row],[DATA DO ÚLTIMO TESTE HIDROSTÁTICO]]="","",Tabela2[[#This Row],[DATA DO ÚLTIMO TESTE HIDROSTÁTICO]]+editar!$C$15)</f>
        <v/>
      </c>
      <c r="K77" s="105"/>
      <c r="L77" s="140"/>
      <c r="M77" s="48">
        <v>70</v>
      </c>
      <c r="N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" s="49" t="str">
        <f>IF(Tabela2[[#This Row],[DATA DA RECARGA]]="","",Tabela2[[#This Row],[DATA DA RECARGA]]+Tabela2[[#This Row],[val]])</f>
        <v/>
      </c>
      <c r="P77" s="48" t="str">
        <f>IF(Tabela2[[#This Row],[DATA VENC REC]]="","",VLOOKUP(MONTH(Tabela2[[#This Row],[DATA VENC REC]]),editar!$F$2:$G$13,2,0))</f>
        <v/>
      </c>
      <c r="Q77" s="48" t="str">
        <f>IF(Tabela2[[#This Row],[DATA VENC REC]]="","",YEAR(Tabela2[[#This Row],[DATA VENC REC]]))</f>
        <v/>
      </c>
      <c r="R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" s="54" t="str">
        <f>IF(Tabela2[[#This Row],[DATA DO PRÓXIMO TESTE HIDROSTÁTICO]]="","",VLOOKUP(MONTH(Tabela2[[#This Row],[DATA DO PRÓXIMO TESTE HIDROSTÁTICO]]),editar!$F$2:$G$13,2,0))</f>
        <v/>
      </c>
      <c r="T77" s="54" t="str">
        <f>IF(Tabela2[[#This Row],[DATA DO PRÓXIMO TESTE HIDROSTÁTICO]]="","",YEAR(Tabela2[[#This Row],[DATA DO PRÓXIMO TESTE HIDROSTÁTICO]]))</f>
        <v/>
      </c>
      <c r="U77" s="54" t="str">
        <f>IF(Tabela2[[#This Row],[DATA DA RECARGA]]="","",VLOOKUP(MONTH(Tabela2[[#This Row],[DATA DA RECARGA]]),editar!$F$2:$G$13,2,0))</f>
        <v/>
      </c>
      <c r="V77" s="54" t="str">
        <f>IF(Tabela2[[#This Row],[DATA DA RECARGA]]="","",YEAR(Tabela2[[#This Row],[DATA DA RECARGA]]))</f>
        <v/>
      </c>
      <c r="W77" s="54" t="str">
        <f>IF(Tabela2[[#This Row],[DATA DO ÚLTIMO TESTE HIDROSTÁTICO]]="","",VLOOKUP(MONTH(Tabela2[[#This Row],[DATA DO ÚLTIMO TESTE HIDROSTÁTICO]]),editar!$F$2:$G$13,2,0))</f>
        <v/>
      </c>
      <c r="X77" s="54" t="str">
        <f>IF(Tabela2[[#This Row],[DATA DO ÚLTIMO TESTE HIDROSTÁTICO]]="","",YEAR(Tabela2[[#This Row],[DATA DO ÚLTIMO TESTE HIDROSTÁTICO]]))</f>
        <v/>
      </c>
      <c r="Y77" s="101" t="str">
        <f>IFERROR(IF(Tabela2[[#This Row],[DATA DA RECARGA]]="","",Tabela2[[#This Row],[VALIDADE          (em meses)]]*30)+5,"")</f>
        <v/>
      </c>
      <c r="Z77" s="101" t="str">
        <f>IF(Tabela2[[#This Row],[DATA DA RECARGA]]="","","P")</f>
        <v/>
      </c>
      <c r="AA77" s="71"/>
      <c r="AB77" s="97" t="str">
        <f ca="1">IFERROR(G77-editar!$C$1,"")</f>
        <v/>
      </c>
      <c r="AC77" s="97" t="str">
        <f t="shared" ca="1" si="1"/>
        <v/>
      </c>
      <c r="AD77" s="74"/>
      <c r="AE77" s="74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</row>
    <row r="78" spans="1:57" ht="20.100000000000001" customHeight="1" x14ac:dyDescent="0.25">
      <c r="A78" s="29" t="str">
        <f>IF(Tabela2[[#This Row],[LOCAL DO EXTINTOR]]="","",Tabela2[[#This Row],[CONTROL1]])</f>
        <v/>
      </c>
      <c r="B78" s="133"/>
      <c r="C78" s="33"/>
      <c r="D78" s="34"/>
      <c r="E78" s="35"/>
      <c r="F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" s="81" t="str">
        <f ca="1">IFERROR(IF(Tabela2[[#This Row],[VALIDADE DA RECARGA]]="SELECIONE VALIDADE","",Tabela2[[#This Row],[DATA VENC REC]]),"")</f>
        <v/>
      </c>
      <c r="H78" s="76"/>
      <c r="I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" s="87" t="str">
        <f>IF(Tabela2[[#This Row],[DATA DO ÚLTIMO TESTE HIDROSTÁTICO]]="","",Tabela2[[#This Row],[DATA DO ÚLTIMO TESTE HIDROSTÁTICO]]+editar!$C$15)</f>
        <v/>
      </c>
      <c r="K78" s="105"/>
      <c r="L78" s="140"/>
      <c r="M78" s="48">
        <v>71</v>
      </c>
      <c r="N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" s="49" t="str">
        <f>IF(Tabela2[[#This Row],[DATA DA RECARGA]]="","",Tabela2[[#This Row],[DATA DA RECARGA]]+Tabela2[[#This Row],[val]])</f>
        <v/>
      </c>
      <c r="P78" s="48" t="str">
        <f>IF(Tabela2[[#This Row],[DATA VENC REC]]="","",VLOOKUP(MONTH(Tabela2[[#This Row],[DATA VENC REC]]),editar!$F$2:$G$13,2,0))</f>
        <v/>
      </c>
      <c r="Q78" s="48" t="str">
        <f>IF(Tabela2[[#This Row],[DATA VENC REC]]="","",YEAR(Tabela2[[#This Row],[DATA VENC REC]]))</f>
        <v/>
      </c>
      <c r="R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" s="54" t="str">
        <f>IF(Tabela2[[#This Row],[DATA DO PRÓXIMO TESTE HIDROSTÁTICO]]="","",VLOOKUP(MONTH(Tabela2[[#This Row],[DATA DO PRÓXIMO TESTE HIDROSTÁTICO]]),editar!$F$2:$G$13,2,0))</f>
        <v/>
      </c>
      <c r="T78" s="54" t="str">
        <f>IF(Tabela2[[#This Row],[DATA DO PRÓXIMO TESTE HIDROSTÁTICO]]="","",YEAR(Tabela2[[#This Row],[DATA DO PRÓXIMO TESTE HIDROSTÁTICO]]))</f>
        <v/>
      </c>
      <c r="U78" s="54" t="str">
        <f>IF(Tabela2[[#This Row],[DATA DA RECARGA]]="","",VLOOKUP(MONTH(Tabela2[[#This Row],[DATA DA RECARGA]]),editar!$F$2:$G$13,2,0))</f>
        <v/>
      </c>
      <c r="V78" s="54" t="str">
        <f>IF(Tabela2[[#This Row],[DATA DA RECARGA]]="","",YEAR(Tabela2[[#This Row],[DATA DA RECARGA]]))</f>
        <v/>
      </c>
      <c r="W78" s="54" t="str">
        <f>IF(Tabela2[[#This Row],[DATA DO ÚLTIMO TESTE HIDROSTÁTICO]]="","",VLOOKUP(MONTH(Tabela2[[#This Row],[DATA DO ÚLTIMO TESTE HIDROSTÁTICO]]),editar!$F$2:$G$13,2,0))</f>
        <v/>
      </c>
      <c r="X78" s="54" t="str">
        <f>IF(Tabela2[[#This Row],[DATA DO ÚLTIMO TESTE HIDROSTÁTICO]]="","",YEAR(Tabela2[[#This Row],[DATA DO ÚLTIMO TESTE HIDROSTÁTICO]]))</f>
        <v/>
      </c>
      <c r="Y78" s="101" t="str">
        <f>IFERROR(IF(Tabela2[[#This Row],[DATA DA RECARGA]]="","",Tabela2[[#This Row],[VALIDADE          (em meses)]]*30)+5,"")</f>
        <v/>
      </c>
      <c r="Z78" s="101" t="str">
        <f>IF(Tabela2[[#This Row],[DATA DA RECARGA]]="","","P")</f>
        <v/>
      </c>
      <c r="AA78" s="71"/>
      <c r="AB78" s="97" t="str">
        <f ca="1">IFERROR(G78-editar!$C$1,"")</f>
        <v/>
      </c>
      <c r="AC78" s="97" t="str">
        <f t="shared" ca="1" si="1"/>
        <v/>
      </c>
      <c r="AD78" s="74"/>
      <c r="AE78" s="74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</row>
    <row r="79" spans="1:57" ht="20.100000000000001" customHeight="1" x14ac:dyDescent="0.25">
      <c r="A79" s="29" t="str">
        <f>IF(Tabela2[[#This Row],[LOCAL DO EXTINTOR]]="","",Tabela2[[#This Row],[CONTROL1]])</f>
        <v/>
      </c>
      <c r="B79" s="133"/>
      <c r="C79" s="33"/>
      <c r="D79" s="34"/>
      <c r="E79" s="35"/>
      <c r="F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" s="81" t="str">
        <f ca="1">IFERROR(IF(Tabela2[[#This Row],[VALIDADE DA RECARGA]]="SELECIONE VALIDADE","",Tabela2[[#This Row],[DATA VENC REC]]),"")</f>
        <v/>
      </c>
      <c r="H79" s="76"/>
      <c r="I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" s="87" t="str">
        <f>IF(Tabela2[[#This Row],[DATA DO ÚLTIMO TESTE HIDROSTÁTICO]]="","",Tabela2[[#This Row],[DATA DO ÚLTIMO TESTE HIDROSTÁTICO]]+editar!$C$15)</f>
        <v/>
      </c>
      <c r="K79" s="105"/>
      <c r="L79" s="140"/>
      <c r="M79" s="48">
        <v>72</v>
      </c>
      <c r="N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" s="49" t="str">
        <f>IF(Tabela2[[#This Row],[DATA DA RECARGA]]="","",Tabela2[[#This Row],[DATA DA RECARGA]]+Tabela2[[#This Row],[val]])</f>
        <v/>
      </c>
      <c r="P79" s="48" t="str">
        <f>IF(Tabela2[[#This Row],[DATA VENC REC]]="","",VLOOKUP(MONTH(Tabela2[[#This Row],[DATA VENC REC]]),editar!$F$2:$G$13,2,0))</f>
        <v/>
      </c>
      <c r="Q79" s="48" t="str">
        <f>IF(Tabela2[[#This Row],[DATA VENC REC]]="","",YEAR(Tabela2[[#This Row],[DATA VENC REC]]))</f>
        <v/>
      </c>
      <c r="R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" s="54" t="str">
        <f>IF(Tabela2[[#This Row],[DATA DO PRÓXIMO TESTE HIDROSTÁTICO]]="","",VLOOKUP(MONTH(Tabela2[[#This Row],[DATA DO PRÓXIMO TESTE HIDROSTÁTICO]]),editar!$F$2:$G$13,2,0))</f>
        <v/>
      </c>
      <c r="T79" s="54" t="str">
        <f>IF(Tabela2[[#This Row],[DATA DO PRÓXIMO TESTE HIDROSTÁTICO]]="","",YEAR(Tabela2[[#This Row],[DATA DO PRÓXIMO TESTE HIDROSTÁTICO]]))</f>
        <v/>
      </c>
      <c r="U79" s="54" t="str">
        <f>IF(Tabela2[[#This Row],[DATA DA RECARGA]]="","",VLOOKUP(MONTH(Tabela2[[#This Row],[DATA DA RECARGA]]),editar!$F$2:$G$13,2,0))</f>
        <v/>
      </c>
      <c r="V79" s="54" t="str">
        <f>IF(Tabela2[[#This Row],[DATA DA RECARGA]]="","",YEAR(Tabela2[[#This Row],[DATA DA RECARGA]]))</f>
        <v/>
      </c>
      <c r="W79" s="54" t="str">
        <f>IF(Tabela2[[#This Row],[DATA DO ÚLTIMO TESTE HIDROSTÁTICO]]="","",VLOOKUP(MONTH(Tabela2[[#This Row],[DATA DO ÚLTIMO TESTE HIDROSTÁTICO]]),editar!$F$2:$G$13,2,0))</f>
        <v/>
      </c>
      <c r="X79" s="54" t="str">
        <f>IF(Tabela2[[#This Row],[DATA DO ÚLTIMO TESTE HIDROSTÁTICO]]="","",YEAR(Tabela2[[#This Row],[DATA DO ÚLTIMO TESTE HIDROSTÁTICO]]))</f>
        <v/>
      </c>
      <c r="Y79" s="101" t="str">
        <f>IFERROR(IF(Tabela2[[#This Row],[DATA DA RECARGA]]="","",Tabela2[[#This Row],[VALIDADE          (em meses)]]*30)+5,"")</f>
        <v/>
      </c>
      <c r="Z79" s="101" t="str">
        <f>IF(Tabela2[[#This Row],[DATA DA RECARGA]]="","","P")</f>
        <v/>
      </c>
      <c r="AA79" s="71"/>
      <c r="AB79" s="97" t="str">
        <f ca="1">IFERROR(G79-editar!$C$1,"")</f>
        <v/>
      </c>
      <c r="AC79" s="97" t="str">
        <f t="shared" ca="1" si="1"/>
        <v/>
      </c>
      <c r="AD79" s="74"/>
      <c r="AE79" s="74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</row>
    <row r="80" spans="1:57" ht="20.100000000000001" customHeight="1" x14ac:dyDescent="0.25">
      <c r="A80" s="29" t="str">
        <f>IF(Tabela2[[#This Row],[LOCAL DO EXTINTOR]]="","",Tabela2[[#This Row],[CONTROL1]])</f>
        <v/>
      </c>
      <c r="B80" s="133"/>
      <c r="C80" s="33"/>
      <c r="D80" s="34"/>
      <c r="E80" s="35"/>
      <c r="F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" s="81" t="str">
        <f ca="1">IFERROR(IF(Tabela2[[#This Row],[VALIDADE DA RECARGA]]="SELECIONE VALIDADE","",Tabela2[[#This Row],[DATA VENC REC]]),"")</f>
        <v/>
      </c>
      <c r="H80" s="76"/>
      <c r="I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" s="87" t="str">
        <f>IF(Tabela2[[#This Row],[DATA DO ÚLTIMO TESTE HIDROSTÁTICO]]="","",Tabela2[[#This Row],[DATA DO ÚLTIMO TESTE HIDROSTÁTICO]]+editar!$C$15)</f>
        <v/>
      </c>
      <c r="K80" s="105"/>
      <c r="L80" s="140"/>
      <c r="M80" s="48">
        <v>73</v>
      </c>
      <c r="N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" s="49" t="str">
        <f>IF(Tabela2[[#This Row],[DATA DA RECARGA]]="","",Tabela2[[#This Row],[DATA DA RECARGA]]+Tabela2[[#This Row],[val]])</f>
        <v/>
      </c>
      <c r="P80" s="48" t="str">
        <f>IF(Tabela2[[#This Row],[DATA VENC REC]]="","",VLOOKUP(MONTH(Tabela2[[#This Row],[DATA VENC REC]]),editar!$F$2:$G$13,2,0))</f>
        <v/>
      </c>
      <c r="Q80" s="48" t="str">
        <f>IF(Tabela2[[#This Row],[DATA VENC REC]]="","",YEAR(Tabela2[[#This Row],[DATA VENC REC]]))</f>
        <v/>
      </c>
      <c r="R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" s="54" t="str">
        <f>IF(Tabela2[[#This Row],[DATA DO PRÓXIMO TESTE HIDROSTÁTICO]]="","",VLOOKUP(MONTH(Tabela2[[#This Row],[DATA DO PRÓXIMO TESTE HIDROSTÁTICO]]),editar!$F$2:$G$13,2,0))</f>
        <v/>
      </c>
      <c r="T80" s="54" t="str">
        <f>IF(Tabela2[[#This Row],[DATA DO PRÓXIMO TESTE HIDROSTÁTICO]]="","",YEAR(Tabela2[[#This Row],[DATA DO PRÓXIMO TESTE HIDROSTÁTICO]]))</f>
        <v/>
      </c>
      <c r="U80" s="54" t="str">
        <f>IF(Tabela2[[#This Row],[DATA DA RECARGA]]="","",VLOOKUP(MONTH(Tabela2[[#This Row],[DATA DA RECARGA]]),editar!$F$2:$G$13,2,0))</f>
        <v/>
      </c>
      <c r="V80" s="54" t="str">
        <f>IF(Tabela2[[#This Row],[DATA DA RECARGA]]="","",YEAR(Tabela2[[#This Row],[DATA DA RECARGA]]))</f>
        <v/>
      </c>
      <c r="W80" s="54" t="str">
        <f>IF(Tabela2[[#This Row],[DATA DO ÚLTIMO TESTE HIDROSTÁTICO]]="","",VLOOKUP(MONTH(Tabela2[[#This Row],[DATA DO ÚLTIMO TESTE HIDROSTÁTICO]]),editar!$F$2:$G$13,2,0))</f>
        <v/>
      </c>
      <c r="X80" s="54" t="str">
        <f>IF(Tabela2[[#This Row],[DATA DO ÚLTIMO TESTE HIDROSTÁTICO]]="","",YEAR(Tabela2[[#This Row],[DATA DO ÚLTIMO TESTE HIDROSTÁTICO]]))</f>
        <v/>
      </c>
      <c r="Y80" s="101" t="str">
        <f>IFERROR(IF(Tabela2[[#This Row],[DATA DA RECARGA]]="","",Tabela2[[#This Row],[VALIDADE          (em meses)]]*30)+5,"")</f>
        <v/>
      </c>
      <c r="Z80" s="101" t="str">
        <f>IF(Tabela2[[#This Row],[DATA DA RECARGA]]="","","P")</f>
        <v/>
      </c>
      <c r="AA80" s="71"/>
      <c r="AB80" s="97" t="str">
        <f ca="1">IFERROR(G80-editar!$C$1,"")</f>
        <v/>
      </c>
      <c r="AC80" s="97" t="str">
        <f t="shared" ca="1" si="1"/>
        <v/>
      </c>
      <c r="AD80" s="74"/>
      <c r="AE80" s="74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</row>
    <row r="81" spans="1:57" ht="20.100000000000001" customHeight="1" x14ac:dyDescent="0.25">
      <c r="A81" s="29" t="str">
        <f>IF(Tabela2[[#This Row],[LOCAL DO EXTINTOR]]="","",Tabela2[[#This Row],[CONTROL1]])</f>
        <v/>
      </c>
      <c r="B81" s="133"/>
      <c r="C81" s="33"/>
      <c r="D81" s="34"/>
      <c r="E81" s="35"/>
      <c r="F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" s="81" t="str">
        <f ca="1">IFERROR(IF(Tabela2[[#This Row],[VALIDADE DA RECARGA]]="SELECIONE VALIDADE","",Tabela2[[#This Row],[DATA VENC REC]]),"")</f>
        <v/>
      </c>
      <c r="H81" s="76"/>
      <c r="I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" s="87" t="str">
        <f>IF(Tabela2[[#This Row],[DATA DO ÚLTIMO TESTE HIDROSTÁTICO]]="","",Tabela2[[#This Row],[DATA DO ÚLTIMO TESTE HIDROSTÁTICO]]+editar!$C$15)</f>
        <v/>
      </c>
      <c r="K81" s="105"/>
      <c r="L81" s="140"/>
      <c r="M81" s="48">
        <v>74</v>
      </c>
      <c r="N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" s="49" t="str">
        <f>IF(Tabela2[[#This Row],[DATA DA RECARGA]]="","",Tabela2[[#This Row],[DATA DA RECARGA]]+Tabela2[[#This Row],[val]])</f>
        <v/>
      </c>
      <c r="P81" s="48" t="str">
        <f>IF(Tabela2[[#This Row],[DATA VENC REC]]="","",VLOOKUP(MONTH(Tabela2[[#This Row],[DATA VENC REC]]),editar!$F$2:$G$13,2,0))</f>
        <v/>
      </c>
      <c r="Q81" s="48" t="str">
        <f>IF(Tabela2[[#This Row],[DATA VENC REC]]="","",YEAR(Tabela2[[#This Row],[DATA VENC REC]]))</f>
        <v/>
      </c>
      <c r="R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" s="54" t="str">
        <f>IF(Tabela2[[#This Row],[DATA DO PRÓXIMO TESTE HIDROSTÁTICO]]="","",VLOOKUP(MONTH(Tabela2[[#This Row],[DATA DO PRÓXIMO TESTE HIDROSTÁTICO]]),editar!$F$2:$G$13,2,0))</f>
        <v/>
      </c>
      <c r="T81" s="54" t="str">
        <f>IF(Tabela2[[#This Row],[DATA DO PRÓXIMO TESTE HIDROSTÁTICO]]="","",YEAR(Tabela2[[#This Row],[DATA DO PRÓXIMO TESTE HIDROSTÁTICO]]))</f>
        <v/>
      </c>
      <c r="U81" s="54" t="str">
        <f>IF(Tabela2[[#This Row],[DATA DA RECARGA]]="","",VLOOKUP(MONTH(Tabela2[[#This Row],[DATA DA RECARGA]]),editar!$F$2:$G$13,2,0))</f>
        <v/>
      </c>
      <c r="V81" s="54" t="str">
        <f>IF(Tabela2[[#This Row],[DATA DA RECARGA]]="","",YEAR(Tabela2[[#This Row],[DATA DA RECARGA]]))</f>
        <v/>
      </c>
      <c r="W81" s="54" t="str">
        <f>IF(Tabela2[[#This Row],[DATA DO ÚLTIMO TESTE HIDROSTÁTICO]]="","",VLOOKUP(MONTH(Tabela2[[#This Row],[DATA DO ÚLTIMO TESTE HIDROSTÁTICO]]),editar!$F$2:$G$13,2,0))</f>
        <v/>
      </c>
      <c r="X81" s="54" t="str">
        <f>IF(Tabela2[[#This Row],[DATA DO ÚLTIMO TESTE HIDROSTÁTICO]]="","",YEAR(Tabela2[[#This Row],[DATA DO ÚLTIMO TESTE HIDROSTÁTICO]]))</f>
        <v/>
      </c>
      <c r="Y81" s="101" t="str">
        <f>IFERROR(IF(Tabela2[[#This Row],[DATA DA RECARGA]]="","",Tabela2[[#This Row],[VALIDADE          (em meses)]]*30)+5,"")</f>
        <v/>
      </c>
      <c r="Z81" s="101" t="str">
        <f>IF(Tabela2[[#This Row],[DATA DA RECARGA]]="","","P")</f>
        <v/>
      </c>
      <c r="AA81" s="71"/>
      <c r="AB81" s="97" t="str">
        <f ca="1">IFERROR(G81-editar!$C$1,"")</f>
        <v/>
      </c>
      <c r="AC81" s="97" t="str">
        <f t="shared" ca="1" si="1"/>
        <v/>
      </c>
      <c r="AD81" s="74"/>
      <c r="AE81" s="74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</row>
    <row r="82" spans="1:57" ht="20.100000000000001" customHeight="1" x14ac:dyDescent="0.25">
      <c r="A82" s="29" t="str">
        <f>IF(Tabela2[[#This Row],[LOCAL DO EXTINTOR]]="","",Tabela2[[#This Row],[CONTROL1]])</f>
        <v/>
      </c>
      <c r="B82" s="133"/>
      <c r="C82" s="33"/>
      <c r="D82" s="34"/>
      <c r="E82" s="35"/>
      <c r="F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" s="81" t="str">
        <f ca="1">IFERROR(IF(Tabela2[[#This Row],[VALIDADE DA RECARGA]]="SELECIONE VALIDADE","",Tabela2[[#This Row],[DATA VENC REC]]),"")</f>
        <v/>
      </c>
      <c r="H82" s="76"/>
      <c r="I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" s="87" t="str">
        <f>IF(Tabela2[[#This Row],[DATA DO ÚLTIMO TESTE HIDROSTÁTICO]]="","",Tabela2[[#This Row],[DATA DO ÚLTIMO TESTE HIDROSTÁTICO]]+editar!$C$15)</f>
        <v/>
      </c>
      <c r="K82" s="105"/>
      <c r="L82" s="140"/>
      <c r="M82" s="48">
        <v>75</v>
      </c>
      <c r="N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" s="49" t="str">
        <f>IF(Tabela2[[#This Row],[DATA DA RECARGA]]="","",Tabela2[[#This Row],[DATA DA RECARGA]]+Tabela2[[#This Row],[val]])</f>
        <v/>
      </c>
      <c r="P82" s="48" t="str">
        <f>IF(Tabela2[[#This Row],[DATA VENC REC]]="","",VLOOKUP(MONTH(Tabela2[[#This Row],[DATA VENC REC]]),editar!$F$2:$G$13,2,0))</f>
        <v/>
      </c>
      <c r="Q82" s="48" t="str">
        <f>IF(Tabela2[[#This Row],[DATA VENC REC]]="","",YEAR(Tabela2[[#This Row],[DATA VENC REC]]))</f>
        <v/>
      </c>
      <c r="R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" s="54" t="str">
        <f>IF(Tabela2[[#This Row],[DATA DO PRÓXIMO TESTE HIDROSTÁTICO]]="","",VLOOKUP(MONTH(Tabela2[[#This Row],[DATA DO PRÓXIMO TESTE HIDROSTÁTICO]]),editar!$F$2:$G$13,2,0))</f>
        <v/>
      </c>
      <c r="T82" s="54" t="str">
        <f>IF(Tabela2[[#This Row],[DATA DO PRÓXIMO TESTE HIDROSTÁTICO]]="","",YEAR(Tabela2[[#This Row],[DATA DO PRÓXIMO TESTE HIDROSTÁTICO]]))</f>
        <v/>
      </c>
      <c r="U82" s="54" t="str">
        <f>IF(Tabela2[[#This Row],[DATA DA RECARGA]]="","",VLOOKUP(MONTH(Tabela2[[#This Row],[DATA DA RECARGA]]),editar!$F$2:$G$13,2,0))</f>
        <v/>
      </c>
      <c r="V82" s="54" t="str">
        <f>IF(Tabela2[[#This Row],[DATA DA RECARGA]]="","",YEAR(Tabela2[[#This Row],[DATA DA RECARGA]]))</f>
        <v/>
      </c>
      <c r="W82" s="54" t="str">
        <f>IF(Tabela2[[#This Row],[DATA DO ÚLTIMO TESTE HIDROSTÁTICO]]="","",VLOOKUP(MONTH(Tabela2[[#This Row],[DATA DO ÚLTIMO TESTE HIDROSTÁTICO]]),editar!$F$2:$G$13,2,0))</f>
        <v/>
      </c>
      <c r="X82" s="54" t="str">
        <f>IF(Tabela2[[#This Row],[DATA DO ÚLTIMO TESTE HIDROSTÁTICO]]="","",YEAR(Tabela2[[#This Row],[DATA DO ÚLTIMO TESTE HIDROSTÁTICO]]))</f>
        <v/>
      </c>
      <c r="Y82" s="101" t="str">
        <f>IFERROR(IF(Tabela2[[#This Row],[DATA DA RECARGA]]="","",Tabela2[[#This Row],[VALIDADE          (em meses)]]*30)+5,"")</f>
        <v/>
      </c>
      <c r="Z82" s="101" t="str">
        <f>IF(Tabela2[[#This Row],[DATA DA RECARGA]]="","","P")</f>
        <v/>
      </c>
      <c r="AA82" s="71"/>
      <c r="AB82" s="97" t="str">
        <f ca="1">IFERROR(G82-editar!$C$1,"")</f>
        <v/>
      </c>
      <c r="AC82" s="97" t="str">
        <f t="shared" ca="1" si="1"/>
        <v/>
      </c>
      <c r="AD82" s="74"/>
      <c r="AE82" s="74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</row>
    <row r="83" spans="1:57" ht="20.100000000000001" customHeight="1" x14ac:dyDescent="0.25">
      <c r="A83" s="29" t="str">
        <f>IF(Tabela2[[#This Row],[LOCAL DO EXTINTOR]]="","",Tabela2[[#This Row],[CONTROL1]])</f>
        <v/>
      </c>
      <c r="B83" s="133"/>
      <c r="C83" s="33"/>
      <c r="D83" s="34"/>
      <c r="E83" s="35"/>
      <c r="F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" s="81" t="str">
        <f ca="1">IFERROR(IF(Tabela2[[#This Row],[VALIDADE DA RECARGA]]="SELECIONE VALIDADE","",Tabela2[[#This Row],[DATA VENC REC]]),"")</f>
        <v/>
      </c>
      <c r="H83" s="76"/>
      <c r="I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" s="87" t="str">
        <f>IF(Tabela2[[#This Row],[DATA DO ÚLTIMO TESTE HIDROSTÁTICO]]="","",Tabela2[[#This Row],[DATA DO ÚLTIMO TESTE HIDROSTÁTICO]]+editar!$C$15)</f>
        <v/>
      </c>
      <c r="K83" s="105"/>
      <c r="L83" s="140"/>
      <c r="M83" s="48">
        <v>76</v>
      </c>
      <c r="N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" s="49" t="str">
        <f>IF(Tabela2[[#This Row],[DATA DA RECARGA]]="","",Tabela2[[#This Row],[DATA DA RECARGA]]+Tabela2[[#This Row],[val]])</f>
        <v/>
      </c>
      <c r="P83" s="48" t="str">
        <f>IF(Tabela2[[#This Row],[DATA VENC REC]]="","",VLOOKUP(MONTH(Tabela2[[#This Row],[DATA VENC REC]]),editar!$F$2:$G$13,2,0))</f>
        <v/>
      </c>
      <c r="Q83" s="48" t="str">
        <f>IF(Tabela2[[#This Row],[DATA VENC REC]]="","",YEAR(Tabela2[[#This Row],[DATA VENC REC]]))</f>
        <v/>
      </c>
      <c r="R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" s="54" t="str">
        <f>IF(Tabela2[[#This Row],[DATA DO PRÓXIMO TESTE HIDROSTÁTICO]]="","",VLOOKUP(MONTH(Tabela2[[#This Row],[DATA DO PRÓXIMO TESTE HIDROSTÁTICO]]),editar!$F$2:$G$13,2,0))</f>
        <v/>
      </c>
      <c r="T83" s="54" t="str">
        <f>IF(Tabela2[[#This Row],[DATA DO PRÓXIMO TESTE HIDROSTÁTICO]]="","",YEAR(Tabela2[[#This Row],[DATA DO PRÓXIMO TESTE HIDROSTÁTICO]]))</f>
        <v/>
      </c>
      <c r="U83" s="54" t="str">
        <f>IF(Tabela2[[#This Row],[DATA DA RECARGA]]="","",VLOOKUP(MONTH(Tabela2[[#This Row],[DATA DA RECARGA]]),editar!$F$2:$G$13,2,0))</f>
        <v/>
      </c>
      <c r="V83" s="54" t="str">
        <f>IF(Tabela2[[#This Row],[DATA DA RECARGA]]="","",YEAR(Tabela2[[#This Row],[DATA DA RECARGA]]))</f>
        <v/>
      </c>
      <c r="W83" s="54" t="str">
        <f>IF(Tabela2[[#This Row],[DATA DO ÚLTIMO TESTE HIDROSTÁTICO]]="","",VLOOKUP(MONTH(Tabela2[[#This Row],[DATA DO ÚLTIMO TESTE HIDROSTÁTICO]]),editar!$F$2:$G$13,2,0))</f>
        <v/>
      </c>
      <c r="X83" s="54" t="str">
        <f>IF(Tabela2[[#This Row],[DATA DO ÚLTIMO TESTE HIDROSTÁTICO]]="","",YEAR(Tabela2[[#This Row],[DATA DO ÚLTIMO TESTE HIDROSTÁTICO]]))</f>
        <v/>
      </c>
      <c r="Y83" s="101" t="str">
        <f>IFERROR(IF(Tabela2[[#This Row],[DATA DA RECARGA]]="","",Tabela2[[#This Row],[VALIDADE          (em meses)]]*30)+5,"")</f>
        <v/>
      </c>
      <c r="Z83" s="101" t="str">
        <f>IF(Tabela2[[#This Row],[DATA DA RECARGA]]="","","P")</f>
        <v/>
      </c>
      <c r="AA83" s="71"/>
      <c r="AB83" s="97" t="str">
        <f ca="1">IFERROR(G83-editar!$C$1,"")</f>
        <v/>
      </c>
      <c r="AC83" s="97" t="str">
        <f t="shared" ca="1" si="1"/>
        <v/>
      </c>
      <c r="AD83" s="74"/>
      <c r="AE83" s="74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</row>
    <row r="84" spans="1:57" ht="20.100000000000001" customHeight="1" x14ac:dyDescent="0.25">
      <c r="A84" s="29" t="str">
        <f>IF(Tabela2[[#This Row],[LOCAL DO EXTINTOR]]="","",Tabela2[[#This Row],[CONTROL1]])</f>
        <v/>
      </c>
      <c r="B84" s="133"/>
      <c r="C84" s="33"/>
      <c r="D84" s="34"/>
      <c r="E84" s="35"/>
      <c r="F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" s="81" t="str">
        <f ca="1">IFERROR(IF(Tabela2[[#This Row],[VALIDADE DA RECARGA]]="SELECIONE VALIDADE","",Tabela2[[#This Row],[DATA VENC REC]]),"")</f>
        <v/>
      </c>
      <c r="H84" s="76"/>
      <c r="I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" s="87" t="str">
        <f>IF(Tabela2[[#This Row],[DATA DO ÚLTIMO TESTE HIDROSTÁTICO]]="","",Tabela2[[#This Row],[DATA DO ÚLTIMO TESTE HIDROSTÁTICO]]+editar!$C$15)</f>
        <v/>
      </c>
      <c r="K84" s="105"/>
      <c r="L84" s="140"/>
      <c r="M84" s="48">
        <v>77</v>
      </c>
      <c r="N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" s="49" t="str">
        <f>IF(Tabela2[[#This Row],[DATA DA RECARGA]]="","",Tabela2[[#This Row],[DATA DA RECARGA]]+Tabela2[[#This Row],[val]])</f>
        <v/>
      </c>
      <c r="P84" s="48" t="str">
        <f>IF(Tabela2[[#This Row],[DATA VENC REC]]="","",VLOOKUP(MONTH(Tabela2[[#This Row],[DATA VENC REC]]),editar!$F$2:$G$13,2,0))</f>
        <v/>
      </c>
      <c r="Q84" s="48" t="str">
        <f>IF(Tabela2[[#This Row],[DATA VENC REC]]="","",YEAR(Tabela2[[#This Row],[DATA VENC REC]]))</f>
        <v/>
      </c>
      <c r="R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" s="54" t="str">
        <f>IF(Tabela2[[#This Row],[DATA DO PRÓXIMO TESTE HIDROSTÁTICO]]="","",VLOOKUP(MONTH(Tabela2[[#This Row],[DATA DO PRÓXIMO TESTE HIDROSTÁTICO]]),editar!$F$2:$G$13,2,0))</f>
        <v/>
      </c>
      <c r="T84" s="54" t="str">
        <f>IF(Tabela2[[#This Row],[DATA DO PRÓXIMO TESTE HIDROSTÁTICO]]="","",YEAR(Tabela2[[#This Row],[DATA DO PRÓXIMO TESTE HIDROSTÁTICO]]))</f>
        <v/>
      </c>
      <c r="U84" s="54" t="str">
        <f>IF(Tabela2[[#This Row],[DATA DA RECARGA]]="","",VLOOKUP(MONTH(Tabela2[[#This Row],[DATA DA RECARGA]]),editar!$F$2:$G$13,2,0))</f>
        <v/>
      </c>
      <c r="V84" s="54" t="str">
        <f>IF(Tabela2[[#This Row],[DATA DA RECARGA]]="","",YEAR(Tabela2[[#This Row],[DATA DA RECARGA]]))</f>
        <v/>
      </c>
      <c r="W84" s="54" t="str">
        <f>IF(Tabela2[[#This Row],[DATA DO ÚLTIMO TESTE HIDROSTÁTICO]]="","",VLOOKUP(MONTH(Tabela2[[#This Row],[DATA DO ÚLTIMO TESTE HIDROSTÁTICO]]),editar!$F$2:$G$13,2,0))</f>
        <v/>
      </c>
      <c r="X84" s="54" t="str">
        <f>IF(Tabela2[[#This Row],[DATA DO ÚLTIMO TESTE HIDROSTÁTICO]]="","",YEAR(Tabela2[[#This Row],[DATA DO ÚLTIMO TESTE HIDROSTÁTICO]]))</f>
        <v/>
      </c>
      <c r="Y84" s="101" t="str">
        <f>IFERROR(IF(Tabela2[[#This Row],[DATA DA RECARGA]]="","",Tabela2[[#This Row],[VALIDADE          (em meses)]]*30)+5,"")</f>
        <v/>
      </c>
      <c r="Z84" s="101" t="str">
        <f>IF(Tabela2[[#This Row],[DATA DA RECARGA]]="","","P")</f>
        <v/>
      </c>
      <c r="AA84" s="71"/>
      <c r="AB84" s="97" t="str">
        <f ca="1">IFERROR(G84-editar!$C$1,"")</f>
        <v/>
      </c>
      <c r="AC84" s="97" t="str">
        <f t="shared" ca="1" si="1"/>
        <v/>
      </c>
      <c r="AD84" s="74"/>
      <c r="AE84" s="74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</row>
    <row r="85" spans="1:57" ht="20.100000000000001" customHeight="1" x14ac:dyDescent="0.25">
      <c r="A85" s="29" t="str">
        <f>IF(Tabela2[[#This Row],[LOCAL DO EXTINTOR]]="","",Tabela2[[#This Row],[CONTROL1]])</f>
        <v/>
      </c>
      <c r="B85" s="133"/>
      <c r="C85" s="33"/>
      <c r="D85" s="34"/>
      <c r="E85" s="35"/>
      <c r="F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" s="81" t="str">
        <f ca="1">IFERROR(IF(Tabela2[[#This Row],[VALIDADE DA RECARGA]]="SELECIONE VALIDADE","",Tabela2[[#This Row],[DATA VENC REC]]),"")</f>
        <v/>
      </c>
      <c r="H85" s="76"/>
      <c r="I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" s="87" t="str">
        <f>IF(Tabela2[[#This Row],[DATA DO ÚLTIMO TESTE HIDROSTÁTICO]]="","",Tabela2[[#This Row],[DATA DO ÚLTIMO TESTE HIDROSTÁTICO]]+editar!$C$15)</f>
        <v/>
      </c>
      <c r="K85" s="105"/>
      <c r="L85" s="140"/>
      <c r="M85" s="48">
        <v>78</v>
      </c>
      <c r="N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" s="49" t="str">
        <f>IF(Tabela2[[#This Row],[DATA DA RECARGA]]="","",Tabela2[[#This Row],[DATA DA RECARGA]]+Tabela2[[#This Row],[val]])</f>
        <v/>
      </c>
      <c r="P85" s="48" t="str">
        <f>IF(Tabela2[[#This Row],[DATA VENC REC]]="","",VLOOKUP(MONTH(Tabela2[[#This Row],[DATA VENC REC]]),editar!$F$2:$G$13,2,0))</f>
        <v/>
      </c>
      <c r="Q85" s="48" t="str">
        <f>IF(Tabela2[[#This Row],[DATA VENC REC]]="","",YEAR(Tabela2[[#This Row],[DATA VENC REC]]))</f>
        <v/>
      </c>
      <c r="R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" s="54" t="str">
        <f>IF(Tabela2[[#This Row],[DATA DO PRÓXIMO TESTE HIDROSTÁTICO]]="","",VLOOKUP(MONTH(Tabela2[[#This Row],[DATA DO PRÓXIMO TESTE HIDROSTÁTICO]]),editar!$F$2:$G$13,2,0))</f>
        <v/>
      </c>
      <c r="T85" s="54" t="str">
        <f>IF(Tabela2[[#This Row],[DATA DO PRÓXIMO TESTE HIDROSTÁTICO]]="","",YEAR(Tabela2[[#This Row],[DATA DO PRÓXIMO TESTE HIDROSTÁTICO]]))</f>
        <v/>
      </c>
      <c r="U85" s="54" t="str">
        <f>IF(Tabela2[[#This Row],[DATA DA RECARGA]]="","",VLOOKUP(MONTH(Tabela2[[#This Row],[DATA DA RECARGA]]),editar!$F$2:$G$13,2,0))</f>
        <v/>
      </c>
      <c r="V85" s="54" t="str">
        <f>IF(Tabela2[[#This Row],[DATA DA RECARGA]]="","",YEAR(Tabela2[[#This Row],[DATA DA RECARGA]]))</f>
        <v/>
      </c>
      <c r="W85" s="54" t="str">
        <f>IF(Tabela2[[#This Row],[DATA DO ÚLTIMO TESTE HIDROSTÁTICO]]="","",VLOOKUP(MONTH(Tabela2[[#This Row],[DATA DO ÚLTIMO TESTE HIDROSTÁTICO]]),editar!$F$2:$G$13,2,0))</f>
        <v/>
      </c>
      <c r="X85" s="54" t="str">
        <f>IF(Tabela2[[#This Row],[DATA DO ÚLTIMO TESTE HIDROSTÁTICO]]="","",YEAR(Tabela2[[#This Row],[DATA DO ÚLTIMO TESTE HIDROSTÁTICO]]))</f>
        <v/>
      </c>
      <c r="Y85" s="101" t="str">
        <f>IFERROR(IF(Tabela2[[#This Row],[DATA DA RECARGA]]="","",Tabela2[[#This Row],[VALIDADE          (em meses)]]*30)+5,"")</f>
        <v/>
      </c>
      <c r="Z85" s="101" t="str">
        <f>IF(Tabela2[[#This Row],[DATA DA RECARGA]]="","","P")</f>
        <v/>
      </c>
      <c r="AA85" s="71"/>
      <c r="AB85" s="97" t="str">
        <f ca="1">IFERROR(G85-editar!$C$1,"")</f>
        <v/>
      </c>
      <c r="AC85" s="97" t="str">
        <f t="shared" ca="1" si="1"/>
        <v/>
      </c>
      <c r="AD85" s="74"/>
      <c r="AE85" s="74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</row>
    <row r="86" spans="1:57" ht="20.100000000000001" customHeight="1" x14ac:dyDescent="0.25">
      <c r="A86" s="29" t="str">
        <f>IF(Tabela2[[#This Row],[LOCAL DO EXTINTOR]]="","",Tabela2[[#This Row],[CONTROL1]])</f>
        <v/>
      </c>
      <c r="B86" s="133"/>
      <c r="C86" s="33"/>
      <c r="D86" s="34"/>
      <c r="E86" s="35"/>
      <c r="F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" s="81" t="str">
        <f ca="1">IFERROR(IF(Tabela2[[#This Row],[VALIDADE DA RECARGA]]="SELECIONE VALIDADE","",Tabela2[[#This Row],[DATA VENC REC]]),"")</f>
        <v/>
      </c>
      <c r="H86" s="76"/>
      <c r="I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" s="87" t="str">
        <f>IF(Tabela2[[#This Row],[DATA DO ÚLTIMO TESTE HIDROSTÁTICO]]="","",Tabela2[[#This Row],[DATA DO ÚLTIMO TESTE HIDROSTÁTICO]]+editar!$C$15)</f>
        <v/>
      </c>
      <c r="K86" s="105"/>
      <c r="L86" s="140"/>
      <c r="M86" s="48">
        <v>79</v>
      </c>
      <c r="N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" s="49" t="str">
        <f>IF(Tabela2[[#This Row],[DATA DA RECARGA]]="","",Tabela2[[#This Row],[DATA DA RECARGA]]+Tabela2[[#This Row],[val]])</f>
        <v/>
      </c>
      <c r="P86" s="48" t="str">
        <f>IF(Tabela2[[#This Row],[DATA VENC REC]]="","",VLOOKUP(MONTH(Tabela2[[#This Row],[DATA VENC REC]]),editar!$F$2:$G$13,2,0))</f>
        <v/>
      </c>
      <c r="Q86" s="48" t="str">
        <f>IF(Tabela2[[#This Row],[DATA VENC REC]]="","",YEAR(Tabela2[[#This Row],[DATA VENC REC]]))</f>
        <v/>
      </c>
      <c r="R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" s="54" t="str">
        <f>IF(Tabela2[[#This Row],[DATA DO PRÓXIMO TESTE HIDROSTÁTICO]]="","",VLOOKUP(MONTH(Tabela2[[#This Row],[DATA DO PRÓXIMO TESTE HIDROSTÁTICO]]),editar!$F$2:$G$13,2,0))</f>
        <v/>
      </c>
      <c r="T86" s="54" t="str">
        <f>IF(Tabela2[[#This Row],[DATA DO PRÓXIMO TESTE HIDROSTÁTICO]]="","",YEAR(Tabela2[[#This Row],[DATA DO PRÓXIMO TESTE HIDROSTÁTICO]]))</f>
        <v/>
      </c>
      <c r="U86" s="54" t="str">
        <f>IF(Tabela2[[#This Row],[DATA DA RECARGA]]="","",VLOOKUP(MONTH(Tabela2[[#This Row],[DATA DA RECARGA]]),editar!$F$2:$G$13,2,0))</f>
        <v/>
      </c>
      <c r="V86" s="54" t="str">
        <f>IF(Tabela2[[#This Row],[DATA DA RECARGA]]="","",YEAR(Tabela2[[#This Row],[DATA DA RECARGA]]))</f>
        <v/>
      </c>
      <c r="W86" s="54" t="str">
        <f>IF(Tabela2[[#This Row],[DATA DO ÚLTIMO TESTE HIDROSTÁTICO]]="","",VLOOKUP(MONTH(Tabela2[[#This Row],[DATA DO ÚLTIMO TESTE HIDROSTÁTICO]]),editar!$F$2:$G$13,2,0))</f>
        <v/>
      </c>
      <c r="X86" s="54" t="str">
        <f>IF(Tabela2[[#This Row],[DATA DO ÚLTIMO TESTE HIDROSTÁTICO]]="","",YEAR(Tabela2[[#This Row],[DATA DO ÚLTIMO TESTE HIDROSTÁTICO]]))</f>
        <v/>
      </c>
      <c r="Y86" s="101" t="str">
        <f>IFERROR(IF(Tabela2[[#This Row],[DATA DA RECARGA]]="","",Tabela2[[#This Row],[VALIDADE          (em meses)]]*30)+5,"")</f>
        <v/>
      </c>
      <c r="Z86" s="101" t="str">
        <f>IF(Tabela2[[#This Row],[DATA DA RECARGA]]="","","P")</f>
        <v/>
      </c>
      <c r="AA86" s="71"/>
      <c r="AB86" s="97" t="str">
        <f ca="1">IFERROR(G86-editar!$C$1,"")</f>
        <v/>
      </c>
      <c r="AC86" s="97" t="str">
        <f t="shared" ca="1" si="1"/>
        <v/>
      </c>
      <c r="AD86" s="74"/>
      <c r="AE86" s="74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</row>
    <row r="87" spans="1:57" ht="20.100000000000001" customHeight="1" x14ac:dyDescent="0.25">
      <c r="A87" s="29" t="str">
        <f>IF(Tabela2[[#This Row],[LOCAL DO EXTINTOR]]="","",Tabela2[[#This Row],[CONTROL1]])</f>
        <v/>
      </c>
      <c r="B87" s="133"/>
      <c r="C87" s="33"/>
      <c r="D87" s="34"/>
      <c r="E87" s="35"/>
      <c r="F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" s="81" t="str">
        <f ca="1">IFERROR(IF(Tabela2[[#This Row],[VALIDADE DA RECARGA]]="SELECIONE VALIDADE","",Tabela2[[#This Row],[DATA VENC REC]]),"")</f>
        <v/>
      </c>
      <c r="H87" s="76"/>
      <c r="I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" s="87" t="str">
        <f>IF(Tabela2[[#This Row],[DATA DO ÚLTIMO TESTE HIDROSTÁTICO]]="","",Tabela2[[#This Row],[DATA DO ÚLTIMO TESTE HIDROSTÁTICO]]+editar!$C$15)</f>
        <v/>
      </c>
      <c r="K87" s="105"/>
      <c r="L87" s="140"/>
      <c r="M87" s="48">
        <v>80</v>
      </c>
      <c r="N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" s="49" t="str">
        <f>IF(Tabela2[[#This Row],[DATA DA RECARGA]]="","",Tabela2[[#This Row],[DATA DA RECARGA]]+Tabela2[[#This Row],[val]])</f>
        <v/>
      </c>
      <c r="P87" s="48" t="str">
        <f>IF(Tabela2[[#This Row],[DATA VENC REC]]="","",VLOOKUP(MONTH(Tabela2[[#This Row],[DATA VENC REC]]),editar!$F$2:$G$13,2,0))</f>
        <v/>
      </c>
      <c r="Q87" s="48" t="str">
        <f>IF(Tabela2[[#This Row],[DATA VENC REC]]="","",YEAR(Tabela2[[#This Row],[DATA VENC REC]]))</f>
        <v/>
      </c>
      <c r="R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" s="54" t="str">
        <f>IF(Tabela2[[#This Row],[DATA DO PRÓXIMO TESTE HIDROSTÁTICO]]="","",VLOOKUP(MONTH(Tabela2[[#This Row],[DATA DO PRÓXIMO TESTE HIDROSTÁTICO]]),editar!$F$2:$G$13,2,0))</f>
        <v/>
      </c>
      <c r="T87" s="54" t="str">
        <f>IF(Tabela2[[#This Row],[DATA DO PRÓXIMO TESTE HIDROSTÁTICO]]="","",YEAR(Tabela2[[#This Row],[DATA DO PRÓXIMO TESTE HIDROSTÁTICO]]))</f>
        <v/>
      </c>
      <c r="U87" s="54" t="str">
        <f>IF(Tabela2[[#This Row],[DATA DA RECARGA]]="","",VLOOKUP(MONTH(Tabela2[[#This Row],[DATA DA RECARGA]]),editar!$F$2:$G$13,2,0))</f>
        <v/>
      </c>
      <c r="V87" s="54" t="str">
        <f>IF(Tabela2[[#This Row],[DATA DA RECARGA]]="","",YEAR(Tabela2[[#This Row],[DATA DA RECARGA]]))</f>
        <v/>
      </c>
      <c r="W87" s="54" t="str">
        <f>IF(Tabela2[[#This Row],[DATA DO ÚLTIMO TESTE HIDROSTÁTICO]]="","",VLOOKUP(MONTH(Tabela2[[#This Row],[DATA DO ÚLTIMO TESTE HIDROSTÁTICO]]),editar!$F$2:$G$13,2,0))</f>
        <v/>
      </c>
      <c r="X87" s="54" t="str">
        <f>IF(Tabela2[[#This Row],[DATA DO ÚLTIMO TESTE HIDROSTÁTICO]]="","",YEAR(Tabela2[[#This Row],[DATA DO ÚLTIMO TESTE HIDROSTÁTICO]]))</f>
        <v/>
      </c>
      <c r="Y87" s="101" t="str">
        <f>IFERROR(IF(Tabela2[[#This Row],[DATA DA RECARGA]]="","",Tabela2[[#This Row],[VALIDADE          (em meses)]]*30)+5,"")</f>
        <v/>
      </c>
      <c r="Z87" s="101" t="str">
        <f>IF(Tabela2[[#This Row],[DATA DA RECARGA]]="","","P")</f>
        <v/>
      </c>
      <c r="AA87" s="71"/>
      <c r="AB87" s="97" t="str">
        <f ca="1">IFERROR(G87-editar!$C$1,"")</f>
        <v/>
      </c>
      <c r="AC87" s="97" t="str">
        <f t="shared" ca="1" si="1"/>
        <v/>
      </c>
      <c r="AD87" s="74"/>
      <c r="AE87" s="74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</row>
    <row r="88" spans="1:57" ht="20.100000000000001" customHeight="1" x14ac:dyDescent="0.25">
      <c r="A88" s="29" t="str">
        <f>IF(Tabela2[[#This Row],[LOCAL DO EXTINTOR]]="","",Tabela2[[#This Row],[CONTROL1]])</f>
        <v/>
      </c>
      <c r="B88" s="133"/>
      <c r="C88" s="33"/>
      <c r="D88" s="34"/>
      <c r="E88" s="35"/>
      <c r="F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" s="81" t="str">
        <f ca="1">IFERROR(IF(Tabela2[[#This Row],[VALIDADE DA RECARGA]]="SELECIONE VALIDADE","",Tabela2[[#This Row],[DATA VENC REC]]),"")</f>
        <v/>
      </c>
      <c r="H88" s="76"/>
      <c r="I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" s="87" t="str">
        <f>IF(Tabela2[[#This Row],[DATA DO ÚLTIMO TESTE HIDROSTÁTICO]]="","",Tabela2[[#This Row],[DATA DO ÚLTIMO TESTE HIDROSTÁTICO]]+editar!$C$15)</f>
        <v/>
      </c>
      <c r="K88" s="105"/>
      <c r="L88" s="140"/>
      <c r="M88" s="48">
        <v>81</v>
      </c>
      <c r="N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" s="49" t="str">
        <f>IF(Tabela2[[#This Row],[DATA DA RECARGA]]="","",Tabela2[[#This Row],[DATA DA RECARGA]]+Tabela2[[#This Row],[val]])</f>
        <v/>
      </c>
      <c r="P88" s="48" t="str">
        <f>IF(Tabela2[[#This Row],[DATA VENC REC]]="","",VLOOKUP(MONTH(Tabela2[[#This Row],[DATA VENC REC]]),editar!$F$2:$G$13,2,0))</f>
        <v/>
      </c>
      <c r="Q88" s="48" t="str">
        <f>IF(Tabela2[[#This Row],[DATA VENC REC]]="","",YEAR(Tabela2[[#This Row],[DATA VENC REC]]))</f>
        <v/>
      </c>
      <c r="R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" s="54" t="str">
        <f>IF(Tabela2[[#This Row],[DATA DO PRÓXIMO TESTE HIDROSTÁTICO]]="","",VLOOKUP(MONTH(Tabela2[[#This Row],[DATA DO PRÓXIMO TESTE HIDROSTÁTICO]]),editar!$F$2:$G$13,2,0))</f>
        <v/>
      </c>
      <c r="T88" s="54" t="str">
        <f>IF(Tabela2[[#This Row],[DATA DO PRÓXIMO TESTE HIDROSTÁTICO]]="","",YEAR(Tabela2[[#This Row],[DATA DO PRÓXIMO TESTE HIDROSTÁTICO]]))</f>
        <v/>
      </c>
      <c r="U88" s="54" t="str">
        <f>IF(Tabela2[[#This Row],[DATA DA RECARGA]]="","",VLOOKUP(MONTH(Tabela2[[#This Row],[DATA DA RECARGA]]),editar!$F$2:$G$13,2,0))</f>
        <v/>
      </c>
      <c r="V88" s="54" t="str">
        <f>IF(Tabela2[[#This Row],[DATA DA RECARGA]]="","",YEAR(Tabela2[[#This Row],[DATA DA RECARGA]]))</f>
        <v/>
      </c>
      <c r="W88" s="54" t="str">
        <f>IF(Tabela2[[#This Row],[DATA DO ÚLTIMO TESTE HIDROSTÁTICO]]="","",VLOOKUP(MONTH(Tabela2[[#This Row],[DATA DO ÚLTIMO TESTE HIDROSTÁTICO]]),editar!$F$2:$G$13,2,0))</f>
        <v/>
      </c>
      <c r="X88" s="54" t="str">
        <f>IF(Tabela2[[#This Row],[DATA DO ÚLTIMO TESTE HIDROSTÁTICO]]="","",YEAR(Tabela2[[#This Row],[DATA DO ÚLTIMO TESTE HIDROSTÁTICO]]))</f>
        <v/>
      </c>
      <c r="Y88" s="101" t="str">
        <f>IFERROR(IF(Tabela2[[#This Row],[DATA DA RECARGA]]="","",Tabela2[[#This Row],[VALIDADE          (em meses)]]*30)+5,"")</f>
        <v/>
      </c>
      <c r="Z88" s="101" t="str">
        <f>IF(Tabela2[[#This Row],[DATA DA RECARGA]]="","","P")</f>
        <v/>
      </c>
      <c r="AA88" s="71"/>
      <c r="AB88" s="97" t="str">
        <f ca="1">IFERROR(G88-editar!$C$1,"")</f>
        <v/>
      </c>
      <c r="AC88" s="97" t="str">
        <f t="shared" ca="1" si="1"/>
        <v/>
      </c>
      <c r="AD88" s="74"/>
      <c r="AE88" s="74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</row>
    <row r="89" spans="1:57" ht="20.100000000000001" customHeight="1" x14ac:dyDescent="0.25">
      <c r="A89" s="29" t="str">
        <f>IF(Tabela2[[#This Row],[LOCAL DO EXTINTOR]]="","",Tabela2[[#This Row],[CONTROL1]])</f>
        <v/>
      </c>
      <c r="B89" s="133"/>
      <c r="C89" s="33"/>
      <c r="D89" s="34"/>
      <c r="E89" s="35"/>
      <c r="F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" s="81" t="str">
        <f ca="1">IFERROR(IF(Tabela2[[#This Row],[VALIDADE DA RECARGA]]="SELECIONE VALIDADE","",Tabela2[[#This Row],[DATA VENC REC]]),"")</f>
        <v/>
      </c>
      <c r="H89" s="76"/>
      <c r="I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" s="87" t="str">
        <f>IF(Tabela2[[#This Row],[DATA DO ÚLTIMO TESTE HIDROSTÁTICO]]="","",Tabela2[[#This Row],[DATA DO ÚLTIMO TESTE HIDROSTÁTICO]]+editar!$C$15)</f>
        <v/>
      </c>
      <c r="K89" s="105"/>
      <c r="L89" s="140"/>
      <c r="M89" s="48">
        <v>82</v>
      </c>
      <c r="N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" s="49" t="str">
        <f>IF(Tabela2[[#This Row],[DATA DA RECARGA]]="","",Tabela2[[#This Row],[DATA DA RECARGA]]+Tabela2[[#This Row],[val]])</f>
        <v/>
      </c>
      <c r="P89" s="48" t="str">
        <f>IF(Tabela2[[#This Row],[DATA VENC REC]]="","",VLOOKUP(MONTH(Tabela2[[#This Row],[DATA VENC REC]]),editar!$F$2:$G$13,2,0))</f>
        <v/>
      </c>
      <c r="Q89" s="48" t="str">
        <f>IF(Tabela2[[#This Row],[DATA VENC REC]]="","",YEAR(Tabela2[[#This Row],[DATA VENC REC]]))</f>
        <v/>
      </c>
      <c r="R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" s="54" t="str">
        <f>IF(Tabela2[[#This Row],[DATA DO PRÓXIMO TESTE HIDROSTÁTICO]]="","",VLOOKUP(MONTH(Tabela2[[#This Row],[DATA DO PRÓXIMO TESTE HIDROSTÁTICO]]),editar!$F$2:$G$13,2,0))</f>
        <v/>
      </c>
      <c r="T89" s="54" t="str">
        <f>IF(Tabela2[[#This Row],[DATA DO PRÓXIMO TESTE HIDROSTÁTICO]]="","",YEAR(Tabela2[[#This Row],[DATA DO PRÓXIMO TESTE HIDROSTÁTICO]]))</f>
        <v/>
      </c>
      <c r="U89" s="54" t="str">
        <f>IF(Tabela2[[#This Row],[DATA DA RECARGA]]="","",VLOOKUP(MONTH(Tabela2[[#This Row],[DATA DA RECARGA]]),editar!$F$2:$G$13,2,0))</f>
        <v/>
      </c>
      <c r="V89" s="54" t="str">
        <f>IF(Tabela2[[#This Row],[DATA DA RECARGA]]="","",YEAR(Tabela2[[#This Row],[DATA DA RECARGA]]))</f>
        <v/>
      </c>
      <c r="W89" s="54" t="str">
        <f>IF(Tabela2[[#This Row],[DATA DO ÚLTIMO TESTE HIDROSTÁTICO]]="","",VLOOKUP(MONTH(Tabela2[[#This Row],[DATA DO ÚLTIMO TESTE HIDROSTÁTICO]]),editar!$F$2:$G$13,2,0))</f>
        <v/>
      </c>
      <c r="X89" s="54" t="str">
        <f>IF(Tabela2[[#This Row],[DATA DO ÚLTIMO TESTE HIDROSTÁTICO]]="","",YEAR(Tabela2[[#This Row],[DATA DO ÚLTIMO TESTE HIDROSTÁTICO]]))</f>
        <v/>
      </c>
      <c r="Y89" s="101" t="str">
        <f>IFERROR(IF(Tabela2[[#This Row],[DATA DA RECARGA]]="","",Tabela2[[#This Row],[VALIDADE          (em meses)]]*30)+5,"")</f>
        <v/>
      </c>
      <c r="Z89" s="101" t="str">
        <f>IF(Tabela2[[#This Row],[DATA DA RECARGA]]="","","P")</f>
        <v/>
      </c>
      <c r="AA89" s="71"/>
      <c r="AB89" s="97" t="str">
        <f ca="1">IFERROR(G89-editar!$C$1,"")</f>
        <v/>
      </c>
      <c r="AC89" s="97" t="str">
        <f t="shared" ca="1" si="1"/>
        <v/>
      </c>
      <c r="AD89" s="74"/>
      <c r="AE89" s="74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</row>
    <row r="90" spans="1:57" ht="20.100000000000001" customHeight="1" x14ac:dyDescent="0.25">
      <c r="A90" s="29" t="str">
        <f>IF(Tabela2[[#This Row],[LOCAL DO EXTINTOR]]="","",Tabela2[[#This Row],[CONTROL1]])</f>
        <v/>
      </c>
      <c r="B90" s="133"/>
      <c r="C90" s="33"/>
      <c r="D90" s="34"/>
      <c r="E90" s="35"/>
      <c r="F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" s="81" t="str">
        <f ca="1">IFERROR(IF(Tabela2[[#This Row],[VALIDADE DA RECARGA]]="SELECIONE VALIDADE","",Tabela2[[#This Row],[DATA VENC REC]]),"")</f>
        <v/>
      </c>
      <c r="H90" s="76"/>
      <c r="I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" s="87" t="str">
        <f>IF(Tabela2[[#This Row],[DATA DO ÚLTIMO TESTE HIDROSTÁTICO]]="","",Tabela2[[#This Row],[DATA DO ÚLTIMO TESTE HIDROSTÁTICO]]+editar!$C$15)</f>
        <v/>
      </c>
      <c r="K90" s="105"/>
      <c r="L90" s="140"/>
      <c r="M90" s="48">
        <v>83</v>
      </c>
      <c r="N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" s="49" t="str">
        <f>IF(Tabela2[[#This Row],[DATA DA RECARGA]]="","",Tabela2[[#This Row],[DATA DA RECARGA]]+Tabela2[[#This Row],[val]])</f>
        <v/>
      </c>
      <c r="P90" s="48" t="str">
        <f>IF(Tabela2[[#This Row],[DATA VENC REC]]="","",VLOOKUP(MONTH(Tabela2[[#This Row],[DATA VENC REC]]),editar!$F$2:$G$13,2,0))</f>
        <v/>
      </c>
      <c r="Q90" s="48" t="str">
        <f>IF(Tabela2[[#This Row],[DATA VENC REC]]="","",YEAR(Tabela2[[#This Row],[DATA VENC REC]]))</f>
        <v/>
      </c>
      <c r="R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" s="54" t="str">
        <f>IF(Tabela2[[#This Row],[DATA DO PRÓXIMO TESTE HIDROSTÁTICO]]="","",VLOOKUP(MONTH(Tabela2[[#This Row],[DATA DO PRÓXIMO TESTE HIDROSTÁTICO]]),editar!$F$2:$G$13,2,0))</f>
        <v/>
      </c>
      <c r="T90" s="54" t="str">
        <f>IF(Tabela2[[#This Row],[DATA DO PRÓXIMO TESTE HIDROSTÁTICO]]="","",YEAR(Tabela2[[#This Row],[DATA DO PRÓXIMO TESTE HIDROSTÁTICO]]))</f>
        <v/>
      </c>
      <c r="U90" s="54" t="str">
        <f>IF(Tabela2[[#This Row],[DATA DA RECARGA]]="","",VLOOKUP(MONTH(Tabela2[[#This Row],[DATA DA RECARGA]]),editar!$F$2:$G$13,2,0))</f>
        <v/>
      </c>
      <c r="V90" s="54" t="str">
        <f>IF(Tabela2[[#This Row],[DATA DA RECARGA]]="","",YEAR(Tabela2[[#This Row],[DATA DA RECARGA]]))</f>
        <v/>
      </c>
      <c r="W90" s="54" t="str">
        <f>IF(Tabela2[[#This Row],[DATA DO ÚLTIMO TESTE HIDROSTÁTICO]]="","",VLOOKUP(MONTH(Tabela2[[#This Row],[DATA DO ÚLTIMO TESTE HIDROSTÁTICO]]),editar!$F$2:$G$13,2,0))</f>
        <v/>
      </c>
      <c r="X90" s="54" t="str">
        <f>IF(Tabela2[[#This Row],[DATA DO ÚLTIMO TESTE HIDROSTÁTICO]]="","",YEAR(Tabela2[[#This Row],[DATA DO ÚLTIMO TESTE HIDROSTÁTICO]]))</f>
        <v/>
      </c>
      <c r="Y90" s="101" t="str">
        <f>IFERROR(IF(Tabela2[[#This Row],[DATA DA RECARGA]]="","",Tabela2[[#This Row],[VALIDADE          (em meses)]]*30)+5,"")</f>
        <v/>
      </c>
      <c r="Z90" s="101" t="str">
        <f>IF(Tabela2[[#This Row],[DATA DA RECARGA]]="","","P")</f>
        <v/>
      </c>
      <c r="AA90" s="71"/>
      <c r="AB90" s="97" t="str">
        <f ca="1">IFERROR(G90-editar!$C$1,"")</f>
        <v/>
      </c>
      <c r="AC90" s="97" t="str">
        <f t="shared" ca="1" si="1"/>
        <v/>
      </c>
      <c r="AD90" s="74"/>
      <c r="AE90" s="74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</row>
    <row r="91" spans="1:57" ht="20.100000000000001" customHeight="1" x14ac:dyDescent="0.25">
      <c r="A91" s="29" t="str">
        <f>IF(Tabela2[[#This Row],[LOCAL DO EXTINTOR]]="","",Tabela2[[#This Row],[CONTROL1]])</f>
        <v/>
      </c>
      <c r="B91" s="133"/>
      <c r="C91" s="33"/>
      <c r="D91" s="34"/>
      <c r="E91" s="35"/>
      <c r="F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" s="81" t="str">
        <f ca="1">IFERROR(IF(Tabela2[[#This Row],[VALIDADE DA RECARGA]]="SELECIONE VALIDADE","",Tabela2[[#This Row],[DATA VENC REC]]),"")</f>
        <v/>
      </c>
      <c r="H91" s="76"/>
      <c r="I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" s="87" t="str">
        <f>IF(Tabela2[[#This Row],[DATA DO ÚLTIMO TESTE HIDROSTÁTICO]]="","",Tabela2[[#This Row],[DATA DO ÚLTIMO TESTE HIDROSTÁTICO]]+editar!$C$15)</f>
        <v/>
      </c>
      <c r="K91" s="105"/>
      <c r="L91" s="140"/>
      <c r="M91" s="48">
        <v>84</v>
      </c>
      <c r="N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" s="49" t="str">
        <f>IF(Tabela2[[#This Row],[DATA DA RECARGA]]="","",Tabela2[[#This Row],[DATA DA RECARGA]]+Tabela2[[#This Row],[val]])</f>
        <v/>
      </c>
      <c r="P91" s="48" t="str">
        <f>IF(Tabela2[[#This Row],[DATA VENC REC]]="","",VLOOKUP(MONTH(Tabela2[[#This Row],[DATA VENC REC]]),editar!$F$2:$G$13,2,0))</f>
        <v/>
      </c>
      <c r="Q91" s="48" t="str">
        <f>IF(Tabela2[[#This Row],[DATA VENC REC]]="","",YEAR(Tabela2[[#This Row],[DATA VENC REC]]))</f>
        <v/>
      </c>
      <c r="R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" s="54" t="str">
        <f>IF(Tabela2[[#This Row],[DATA DO PRÓXIMO TESTE HIDROSTÁTICO]]="","",VLOOKUP(MONTH(Tabela2[[#This Row],[DATA DO PRÓXIMO TESTE HIDROSTÁTICO]]),editar!$F$2:$G$13,2,0))</f>
        <v/>
      </c>
      <c r="T91" s="54" t="str">
        <f>IF(Tabela2[[#This Row],[DATA DO PRÓXIMO TESTE HIDROSTÁTICO]]="","",YEAR(Tabela2[[#This Row],[DATA DO PRÓXIMO TESTE HIDROSTÁTICO]]))</f>
        <v/>
      </c>
      <c r="U91" s="54" t="str">
        <f>IF(Tabela2[[#This Row],[DATA DA RECARGA]]="","",VLOOKUP(MONTH(Tabela2[[#This Row],[DATA DA RECARGA]]),editar!$F$2:$G$13,2,0))</f>
        <v/>
      </c>
      <c r="V91" s="54" t="str">
        <f>IF(Tabela2[[#This Row],[DATA DA RECARGA]]="","",YEAR(Tabela2[[#This Row],[DATA DA RECARGA]]))</f>
        <v/>
      </c>
      <c r="W91" s="54" t="str">
        <f>IF(Tabela2[[#This Row],[DATA DO ÚLTIMO TESTE HIDROSTÁTICO]]="","",VLOOKUP(MONTH(Tabela2[[#This Row],[DATA DO ÚLTIMO TESTE HIDROSTÁTICO]]),editar!$F$2:$G$13,2,0))</f>
        <v/>
      </c>
      <c r="X91" s="54" t="str">
        <f>IF(Tabela2[[#This Row],[DATA DO ÚLTIMO TESTE HIDROSTÁTICO]]="","",YEAR(Tabela2[[#This Row],[DATA DO ÚLTIMO TESTE HIDROSTÁTICO]]))</f>
        <v/>
      </c>
      <c r="Y91" s="101" t="str">
        <f>IFERROR(IF(Tabela2[[#This Row],[DATA DA RECARGA]]="","",Tabela2[[#This Row],[VALIDADE          (em meses)]]*30)+5,"")</f>
        <v/>
      </c>
      <c r="Z91" s="101" t="str">
        <f>IF(Tabela2[[#This Row],[DATA DA RECARGA]]="","","P")</f>
        <v/>
      </c>
      <c r="AA91" s="71"/>
      <c r="AB91" s="97" t="str">
        <f ca="1">IFERROR(G91-editar!$C$1,"")</f>
        <v/>
      </c>
      <c r="AC91" s="97" t="str">
        <f t="shared" ca="1" si="1"/>
        <v/>
      </c>
      <c r="AD91" s="74"/>
      <c r="AE91" s="74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</row>
    <row r="92" spans="1:57" ht="20.100000000000001" customHeight="1" x14ac:dyDescent="0.25">
      <c r="A92" s="29" t="str">
        <f>IF(Tabela2[[#This Row],[LOCAL DO EXTINTOR]]="","",Tabela2[[#This Row],[CONTROL1]])</f>
        <v/>
      </c>
      <c r="B92" s="133"/>
      <c r="C92" s="33"/>
      <c r="D92" s="34"/>
      <c r="E92" s="35"/>
      <c r="F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" s="81" t="str">
        <f ca="1">IFERROR(IF(Tabela2[[#This Row],[VALIDADE DA RECARGA]]="SELECIONE VALIDADE","",Tabela2[[#This Row],[DATA VENC REC]]),"")</f>
        <v/>
      </c>
      <c r="H92" s="76"/>
      <c r="I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" s="87" t="str">
        <f>IF(Tabela2[[#This Row],[DATA DO ÚLTIMO TESTE HIDROSTÁTICO]]="","",Tabela2[[#This Row],[DATA DO ÚLTIMO TESTE HIDROSTÁTICO]]+editar!$C$15)</f>
        <v/>
      </c>
      <c r="K92" s="105"/>
      <c r="L92" s="140"/>
      <c r="M92" s="48">
        <v>85</v>
      </c>
      <c r="N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" s="49" t="str">
        <f>IF(Tabela2[[#This Row],[DATA DA RECARGA]]="","",Tabela2[[#This Row],[DATA DA RECARGA]]+Tabela2[[#This Row],[val]])</f>
        <v/>
      </c>
      <c r="P92" s="48" t="str">
        <f>IF(Tabela2[[#This Row],[DATA VENC REC]]="","",VLOOKUP(MONTH(Tabela2[[#This Row],[DATA VENC REC]]),editar!$F$2:$G$13,2,0))</f>
        <v/>
      </c>
      <c r="Q92" s="48" t="str">
        <f>IF(Tabela2[[#This Row],[DATA VENC REC]]="","",YEAR(Tabela2[[#This Row],[DATA VENC REC]]))</f>
        <v/>
      </c>
      <c r="R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" s="54" t="str">
        <f>IF(Tabela2[[#This Row],[DATA DO PRÓXIMO TESTE HIDROSTÁTICO]]="","",VLOOKUP(MONTH(Tabela2[[#This Row],[DATA DO PRÓXIMO TESTE HIDROSTÁTICO]]),editar!$F$2:$G$13,2,0))</f>
        <v/>
      </c>
      <c r="T92" s="54" t="str">
        <f>IF(Tabela2[[#This Row],[DATA DO PRÓXIMO TESTE HIDROSTÁTICO]]="","",YEAR(Tabela2[[#This Row],[DATA DO PRÓXIMO TESTE HIDROSTÁTICO]]))</f>
        <v/>
      </c>
      <c r="U92" s="54" t="str">
        <f>IF(Tabela2[[#This Row],[DATA DA RECARGA]]="","",VLOOKUP(MONTH(Tabela2[[#This Row],[DATA DA RECARGA]]),editar!$F$2:$G$13,2,0))</f>
        <v/>
      </c>
      <c r="V92" s="54" t="str">
        <f>IF(Tabela2[[#This Row],[DATA DA RECARGA]]="","",YEAR(Tabela2[[#This Row],[DATA DA RECARGA]]))</f>
        <v/>
      </c>
      <c r="W92" s="54" t="str">
        <f>IF(Tabela2[[#This Row],[DATA DO ÚLTIMO TESTE HIDROSTÁTICO]]="","",VLOOKUP(MONTH(Tabela2[[#This Row],[DATA DO ÚLTIMO TESTE HIDROSTÁTICO]]),editar!$F$2:$G$13,2,0))</f>
        <v/>
      </c>
      <c r="X92" s="54" t="str">
        <f>IF(Tabela2[[#This Row],[DATA DO ÚLTIMO TESTE HIDROSTÁTICO]]="","",YEAR(Tabela2[[#This Row],[DATA DO ÚLTIMO TESTE HIDROSTÁTICO]]))</f>
        <v/>
      </c>
      <c r="Y92" s="101" t="str">
        <f>IFERROR(IF(Tabela2[[#This Row],[DATA DA RECARGA]]="","",Tabela2[[#This Row],[VALIDADE          (em meses)]]*30)+5,"")</f>
        <v/>
      </c>
      <c r="Z92" s="101" t="str">
        <f>IF(Tabela2[[#This Row],[DATA DA RECARGA]]="","","P")</f>
        <v/>
      </c>
      <c r="AA92" s="71"/>
      <c r="AB92" s="97" t="str">
        <f ca="1">IFERROR(G92-editar!$C$1,"")</f>
        <v/>
      </c>
      <c r="AC92" s="97" t="str">
        <f t="shared" ca="1" si="1"/>
        <v/>
      </c>
      <c r="AD92" s="74"/>
      <c r="AE92" s="74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</row>
    <row r="93" spans="1:57" ht="20.100000000000001" customHeight="1" x14ac:dyDescent="0.25">
      <c r="A93" s="29" t="str">
        <f>IF(Tabela2[[#This Row],[LOCAL DO EXTINTOR]]="","",Tabela2[[#This Row],[CONTROL1]])</f>
        <v/>
      </c>
      <c r="B93" s="133"/>
      <c r="C93" s="33"/>
      <c r="D93" s="34"/>
      <c r="E93" s="35"/>
      <c r="F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" s="81" t="str">
        <f ca="1">IFERROR(IF(Tabela2[[#This Row],[VALIDADE DA RECARGA]]="SELECIONE VALIDADE","",Tabela2[[#This Row],[DATA VENC REC]]),"")</f>
        <v/>
      </c>
      <c r="H93" s="76"/>
      <c r="I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" s="87" t="str">
        <f>IF(Tabela2[[#This Row],[DATA DO ÚLTIMO TESTE HIDROSTÁTICO]]="","",Tabela2[[#This Row],[DATA DO ÚLTIMO TESTE HIDROSTÁTICO]]+editar!$C$15)</f>
        <v/>
      </c>
      <c r="K93" s="105"/>
      <c r="L93" s="140"/>
      <c r="M93" s="48">
        <v>86</v>
      </c>
      <c r="N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" s="49" t="str">
        <f>IF(Tabela2[[#This Row],[DATA DA RECARGA]]="","",Tabela2[[#This Row],[DATA DA RECARGA]]+Tabela2[[#This Row],[val]])</f>
        <v/>
      </c>
      <c r="P93" s="48" t="str">
        <f>IF(Tabela2[[#This Row],[DATA VENC REC]]="","",VLOOKUP(MONTH(Tabela2[[#This Row],[DATA VENC REC]]),editar!$F$2:$G$13,2,0))</f>
        <v/>
      </c>
      <c r="Q93" s="48" t="str">
        <f>IF(Tabela2[[#This Row],[DATA VENC REC]]="","",YEAR(Tabela2[[#This Row],[DATA VENC REC]]))</f>
        <v/>
      </c>
      <c r="R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" s="54" t="str">
        <f>IF(Tabela2[[#This Row],[DATA DO PRÓXIMO TESTE HIDROSTÁTICO]]="","",VLOOKUP(MONTH(Tabela2[[#This Row],[DATA DO PRÓXIMO TESTE HIDROSTÁTICO]]),editar!$F$2:$G$13,2,0))</f>
        <v/>
      </c>
      <c r="T93" s="54" t="str">
        <f>IF(Tabela2[[#This Row],[DATA DO PRÓXIMO TESTE HIDROSTÁTICO]]="","",YEAR(Tabela2[[#This Row],[DATA DO PRÓXIMO TESTE HIDROSTÁTICO]]))</f>
        <v/>
      </c>
      <c r="U93" s="54" t="str">
        <f>IF(Tabela2[[#This Row],[DATA DA RECARGA]]="","",VLOOKUP(MONTH(Tabela2[[#This Row],[DATA DA RECARGA]]),editar!$F$2:$G$13,2,0))</f>
        <v/>
      </c>
      <c r="V93" s="54" t="str">
        <f>IF(Tabela2[[#This Row],[DATA DA RECARGA]]="","",YEAR(Tabela2[[#This Row],[DATA DA RECARGA]]))</f>
        <v/>
      </c>
      <c r="W93" s="54" t="str">
        <f>IF(Tabela2[[#This Row],[DATA DO ÚLTIMO TESTE HIDROSTÁTICO]]="","",VLOOKUP(MONTH(Tabela2[[#This Row],[DATA DO ÚLTIMO TESTE HIDROSTÁTICO]]),editar!$F$2:$G$13,2,0))</f>
        <v/>
      </c>
      <c r="X93" s="54" t="str">
        <f>IF(Tabela2[[#This Row],[DATA DO ÚLTIMO TESTE HIDROSTÁTICO]]="","",YEAR(Tabela2[[#This Row],[DATA DO ÚLTIMO TESTE HIDROSTÁTICO]]))</f>
        <v/>
      </c>
      <c r="Y93" s="101" t="str">
        <f>IFERROR(IF(Tabela2[[#This Row],[DATA DA RECARGA]]="","",Tabela2[[#This Row],[VALIDADE          (em meses)]]*30)+5,"")</f>
        <v/>
      </c>
      <c r="Z93" s="101" t="str">
        <f>IF(Tabela2[[#This Row],[DATA DA RECARGA]]="","","P")</f>
        <v/>
      </c>
      <c r="AA93" s="71"/>
      <c r="AB93" s="97" t="str">
        <f ca="1">IFERROR(G93-editar!$C$1,"")</f>
        <v/>
      </c>
      <c r="AC93" s="97" t="str">
        <f t="shared" ca="1" si="1"/>
        <v/>
      </c>
      <c r="AD93" s="74"/>
      <c r="AE93" s="74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</row>
    <row r="94" spans="1:57" ht="20.100000000000001" customHeight="1" x14ac:dyDescent="0.25">
      <c r="A94" s="29" t="str">
        <f>IF(Tabela2[[#This Row],[LOCAL DO EXTINTOR]]="","",Tabela2[[#This Row],[CONTROL1]])</f>
        <v/>
      </c>
      <c r="B94" s="133"/>
      <c r="C94" s="33"/>
      <c r="D94" s="34"/>
      <c r="E94" s="35"/>
      <c r="F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" s="81" t="str">
        <f ca="1">IFERROR(IF(Tabela2[[#This Row],[VALIDADE DA RECARGA]]="SELECIONE VALIDADE","",Tabela2[[#This Row],[DATA VENC REC]]),"")</f>
        <v/>
      </c>
      <c r="H94" s="76"/>
      <c r="I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" s="87" t="str">
        <f>IF(Tabela2[[#This Row],[DATA DO ÚLTIMO TESTE HIDROSTÁTICO]]="","",Tabela2[[#This Row],[DATA DO ÚLTIMO TESTE HIDROSTÁTICO]]+editar!$C$15)</f>
        <v/>
      </c>
      <c r="K94" s="105"/>
      <c r="L94" s="140"/>
      <c r="M94" s="48">
        <v>87</v>
      </c>
      <c r="N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" s="49" t="str">
        <f>IF(Tabela2[[#This Row],[DATA DA RECARGA]]="","",Tabela2[[#This Row],[DATA DA RECARGA]]+Tabela2[[#This Row],[val]])</f>
        <v/>
      </c>
      <c r="P94" s="48" t="str">
        <f>IF(Tabela2[[#This Row],[DATA VENC REC]]="","",VLOOKUP(MONTH(Tabela2[[#This Row],[DATA VENC REC]]),editar!$F$2:$G$13,2,0))</f>
        <v/>
      </c>
      <c r="Q94" s="48" t="str">
        <f>IF(Tabela2[[#This Row],[DATA VENC REC]]="","",YEAR(Tabela2[[#This Row],[DATA VENC REC]]))</f>
        <v/>
      </c>
      <c r="R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" s="54" t="str">
        <f>IF(Tabela2[[#This Row],[DATA DO PRÓXIMO TESTE HIDROSTÁTICO]]="","",VLOOKUP(MONTH(Tabela2[[#This Row],[DATA DO PRÓXIMO TESTE HIDROSTÁTICO]]),editar!$F$2:$G$13,2,0))</f>
        <v/>
      </c>
      <c r="T94" s="54" t="str">
        <f>IF(Tabela2[[#This Row],[DATA DO PRÓXIMO TESTE HIDROSTÁTICO]]="","",YEAR(Tabela2[[#This Row],[DATA DO PRÓXIMO TESTE HIDROSTÁTICO]]))</f>
        <v/>
      </c>
      <c r="U94" s="54" t="str">
        <f>IF(Tabela2[[#This Row],[DATA DA RECARGA]]="","",VLOOKUP(MONTH(Tabela2[[#This Row],[DATA DA RECARGA]]),editar!$F$2:$G$13,2,0))</f>
        <v/>
      </c>
      <c r="V94" s="54" t="str">
        <f>IF(Tabela2[[#This Row],[DATA DA RECARGA]]="","",YEAR(Tabela2[[#This Row],[DATA DA RECARGA]]))</f>
        <v/>
      </c>
      <c r="W94" s="54" t="str">
        <f>IF(Tabela2[[#This Row],[DATA DO ÚLTIMO TESTE HIDROSTÁTICO]]="","",VLOOKUP(MONTH(Tabela2[[#This Row],[DATA DO ÚLTIMO TESTE HIDROSTÁTICO]]),editar!$F$2:$G$13,2,0))</f>
        <v/>
      </c>
      <c r="X94" s="54" t="str">
        <f>IF(Tabela2[[#This Row],[DATA DO ÚLTIMO TESTE HIDROSTÁTICO]]="","",YEAR(Tabela2[[#This Row],[DATA DO ÚLTIMO TESTE HIDROSTÁTICO]]))</f>
        <v/>
      </c>
      <c r="Y94" s="101" t="str">
        <f>IFERROR(IF(Tabela2[[#This Row],[DATA DA RECARGA]]="","",Tabela2[[#This Row],[VALIDADE          (em meses)]]*30)+5,"")</f>
        <v/>
      </c>
      <c r="Z94" s="101" t="str">
        <f>IF(Tabela2[[#This Row],[DATA DA RECARGA]]="","","P")</f>
        <v/>
      </c>
      <c r="AA94" s="71"/>
      <c r="AB94" s="97" t="str">
        <f ca="1">IFERROR(G94-editar!$C$1,"")</f>
        <v/>
      </c>
      <c r="AC94" s="97" t="str">
        <f t="shared" ca="1" si="1"/>
        <v/>
      </c>
      <c r="AD94" s="74"/>
      <c r="AE94" s="74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</row>
    <row r="95" spans="1:57" ht="20.100000000000001" customHeight="1" x14ac:dyDescent="0.25">
      <c r="A95" s="29" t="str">
        <f>IF(Tabela2[[#This Row],[LOCAL DO EXTINTOR]]="","",Tabela2[[#This Row],[CONTROL1]])</f>
        <v/>
      </c>
      <c r="B95" s="133"/>
      <c r="C95" s="33"/>
      <c r="D95" s="34"/>
      <c r="E95" s="35"/>
      <c r="F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" s="81" t="str">
        <f ca="1">IFERROR(IF(Tabela2[[#This Row],[VALIDADE DA RECARGA]]="SELECIONE VALIDADE","",Tabela2[[#This Row],[DATA VENC REC]]),"")</f>
        <v/>
      </c>
      <c r="H95" s="76"/>
      <c r="I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" s="87" t="str">
        <f>IF(Tabela2[[#This Row],[DATA DO ÚLTIMO TESTE HIDROSTÁTICO]]="","",Tabela2[[#This Row],[DATA DO ÚLTIMO TESTE HIDROSTÁTICO]]+editar!$C$15)</f>
        <v/>
      </c>
      <c r="K95" s="105"/>
      <c r="L95" s="140"/>
      <c r="M95" s="48">
        <v>88</v>
      </c>
      <c r="N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" s="49" t="str">
        <f>IF(Tabela2[[#This Row],[DATA DA RECARGA]]="","",Tabela2[[#This Row],[DATA DA RECARGA]]+Tabela2[[#This Row],[val]])</f>
        <v/>
      </c>
      <c r="P95" s="48" t="str">
        <f>IF(Tabela2[[#This Row],[DATA VENC REC]]="","",VLOOKUP(MONTH(Tabela2[[#This Row],[DATA VENC REC]]),editar!$F$2:$G$13,2,0))</f>
        <v/>
      </c>
      <c r="Q95" s="48" t="str">
        <f>IF(Tabela2[[#This Row],[DATA VENC REC]]="","",YEAR(Tabela2[[#This Row],[DATA VENC REC]]))</f>
        <v/>
      </c>
      <c r="R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" s="54" t="str">
        <f>IF(Tabela2[[#This Row],[DATA DO PRÓXIMO TESTE HIDROSTÁTICO]]="","",VLOOKUP(MONTH(Tabela2[[#This Row],[DATA DO PRÓXIMO TESTE HIDROSTÁTICO]]),editar!$F$2:$G$13,2,0))</f>
        <v/>
      </c>
      <c r="T95" s="54" t="str">
        <f>IF(Tabela2[[#This Row],[DATA DO PRÓXIMO TESTE HIDROSTÁTICO]]="","",YEAR(Tabela2[[#This Row],[DATA DO PRÓXIMO TESTE HIDROSTÁTICO]]))</f>
        <v/>
      </c>
      <c r="U95" s="54" t="str">
        <f>IF(Tabela2[[#This Row],[DATA DA RECARGA]]="","",VLOOKUP(MONTH(Tabela2[[#This Row],[DATA DA RECARGA]]),editar!$F$2:$G$13,2,0))</f>
        <v/>
      </c>
      <c r="V95" s="54" t="str">
        <f>IF(Tabela2[[#This Row],[DATA DA RECARGA]]="","",YEAR(Tabela2[[#This Row],[DATA DA RECARGA]]))</f>
        <v/>
      </c>
      <c r="W95" s="54" t="str">
        <f>IF(Tabela2[[#This Row],[DATA DO ÚLTIMO TESTE HIDROSTÁTICO]]="","",VLOOKUP(MONTH(Tabela2[[#This Row],[DATA DO ÚLTIMO TESTE HIDROSTÁTICO]]),editar!$F$2:$G$13,2,0))</f>
        <v/>
      </c>
      <c r="X95" s="54" t="str">
        <f>IF(Tabela2[[#This Row],[DATA DO ÚLTIMO TESTE HIDROSTÁTICO]]="","",YEAR(Tabela2[[#This Row],[DATA DO ÚLTIMO TESTE HIDROSTÁTICO]]))</f>
        <v/>
      </c>
      <c r="Y95" s="101" t="str">
        <f>IFERROR(IF(Tabela2[[#This Row],[DATA DA RECARGA]]="","",Tabela2[[#This Row],[VALIDADE          (em meses)]]*30)+5,"")</f>
        <v/>
      </c>
      <c r="Z95" s="101" t="str">
        <f>IF(Tabela2[[#This Row],[DATA DA RECARGA]]="","","P")</f>
        <v/>
      </c>
      <c r="AA95" s="71"/>
      <c r="AB95" s="97" t="str">
        <f ca="1">IFERROR(G95-editar!$C$1,"")</f>
        <v/>
      </c>
      <c r="AC95" s="97" t="str">
        <f t="shared" ca="1" si="1"/>
        <v/>
      </c>
      <c r="AD95" s="74"/>
      <c r="AE95" s="74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</row>
    <row r="96" spans="1:57" ht="20.100000000000001" customHeight="1" x14ac:dyDescent="0.25">
      <c r="A96" s="29" t="str">
        <f>IF(Tabela2[[#This Row],[LOCAL DO EXTINTOR]]="","",Tabela2[[#This Row],[CONTROL1]])</f>
        <v/>
      </c>
      <c r="B96" s="133"/>
      <c r="C96" s="33"/>
      <c r="D96" s="34"/>
      <c r="E96" s="35"/>
      <c r="F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" s="81" t="str">
        <f ca="1">IFERROR(IF(Tabela2[[#This Row],[VALIDADE DA RECARGA]]="SELECIONE VALIDADE","",Tabela2[[#This Row],[DATA VENC REC]]),"")</f>
        <v/>
      </c>
      <c r="H96" s="76"/>
      <c r="I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" s="87" t="str">
        <f>IF(Tabela2[[#This Row],[DATA DO ÚLTIMO TESTE HIDROSTÁTICO]]="","",Tabela2[[#This Row],[DATA DO ÚLTIMO TESTE HIDROSTÁTICO]]+editar!$C$15)</f>
        <v/>
      </c>
      <c r="K96" s="105"/>
      <c r="L96" s="140"/>
      <c r="M96" s="48">
        <v>89</v>
      </c>
      <c r="N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" s="49" t="str">
        <f>IF(Tabela2[[#This Row],[DATA DA RECARGA]]="","",Tabela2[[#This Row],[DATA DA RECARGA]]+Tabela2[[#This Row],[val]])</f>
        <v/>
      </c>
      <c r="P96" s="48" t="str">
        <f>IF(Tabela2[[#This Row],[DATA VENC REC]]="","",VLOOKUP(MONTH(Tabela2[[#This Row],[DATA VENC REC]]),editar!$F$2:$G$13,2,0))</f>
        <v/>
      </c>
      <c r="Q96" s="48" t="str">
        <f>IF(Tabela2[[#This Row],[DATA VENC REC]]="","",YEAR(Tabela2[[#This Row],[DATA VENC REC]]))</f>
        <v/>
      </c>
      <c r="R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" s="54" t="str">
        <f>IF(Tabela2[[#This Row],[DATA DO PRÓXIMO TESTE HIDROSTÁTICO]]="","",VLOOKUP(MONTH(Tabela2[[#This Row],[DATA DO PRÓXIMO TESTE HIDROSTÁTICO]]),editar!$F$2:$G$13,2,0))</f>
        <v/>
      </c>
      <c r="T96" s="54" t="str">
        <f>IF(Tabela2[[#This Row],[DATA DO PRÓXIMO TESTE HIDROSTÁTICO]]="","",YEAR(Tabela2[[#This Row],[DATA DO PRÓXIMO TESTE HIDROSTÁTICO]]))</f>
        <v/>
      </c>
      <c r="U96" s="54" t="str">
        <f>IF(Tabela2[[#This Row],[DATA DA RECARGA]]="","",VLOOKUP(MONTH(Tabela2[[#This Row],[DATA DA RECARGA]]),editar!$F$2:$G$13,2,0))</f>
        <v/>
      </c>
      <c r="V96" s="54" t="str">
        <f>IF(Tabela2[[#This Row],[DATA DA RECARGA]]="","",YEAR(Tabela2[[#This Row],[DATA DA RECARGA]]))</f>
        <v/>
      </c>
      <c r="W96" s="54" t="str">
        <f>IF(Tabela2[[#This Row],[DATA DO ÚLTIMO TESTE HIDROSTÁTICO]]="","",VLOOKUP(MONTH(Tabela2[[#This Row],[DATA DO ÚLTIMO TESTE HIDROSTÁTICO]]),editar!$F$2:$G$13,2,0))</f>
        <v/>
      </c>
      <c r="X96" s="54" t="str">
        <f>IF(Tabela2[[#This Row],[DATA DO ÚLTIMO TESTE HIDROSTÁTICO]]="","",YEAR(Tabela2[[#This Row],[DATA DO ÚLTIMO TESTE HIDROSTÁTICO]]))</f>
        <v/>
      </c>
      <c r="Y96" s="101" t="str">
        <f>IFERROR(IF(Tabela2[[#This Row],[DATA DA RECARGA]]="","",Tabela2[[#This Row],[VALIDADE          (em meses)]]*30)+5,"")</f>
        <v/>
      </c>
      <c r="Z96" s="101" t="str">
        <f>IF(Tabela2[[#This Row],[DATA DA RECARGA]]="","","P")</f>
        <v/>
      </c>
      <c r="AA96" s="71"/>
      <c r="AB96" s="97" t="str">
        <f ca="1">IFERROR(G96-editar!$C$1,"")</f>
        <v/>
      </c>
      <c r="AC96" s="97" t="str">
        <f t="shared" ca="1" si="1"/>
        <v/>
      </c>
      <c r="AD96" s="74"/>
      <c r="AE96" s="74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</row>
    <row r="97" spans="1:57" ht="20.100000000000001" customHeight="1" x14ac:dyDescent="0.25">
      <c r="A97" s="29" t="str">
        <f>IF(Tabela2[[#This Row],[LOCAL DO EXTINTOR]]="","",Tabela2[[#This Row],[CONTROL1]])</f>
        <v/>
      </c>
      <c r="B97" s="133"/>
      <c r="C97" s="33"/>
      <c r="D97" s="34"/>
      <c r="E97" s="35"/>
      <c r="F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" s="81" t="str">
        <f ca="1">IFERROR(IF(Tabela2[[#This Row],[VALIDADE DA RECARGA]]="SELECIONE VALIDADE","",Tabela2[[#This Row],[DATA VENC REC]]),"")</f>
        <v/>
      </c>
      <c r="H97" s="76"/>
      <c r="I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" s="87" t="str">
        <f>IF(Tabela2[[#This Row],[DATA DO ÚLTIMO TESTE HIDROSTÁTICO]]="","",Tabela2[[#This Row],[DATA DO ÚLTIMO TESTE HIDROSTÁTICO]]+editar!$C$15)</f>
        <v/>
      </c>
      <c r="K97" s="105"/>
      <c r="L97" s="140"/>
      <c r="M97" s="48">
        <v>90</v>
      </c>
      <c r="N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" s="49" t="str">
        <f>IF(Tabela2[[#This Row],[DATA DA RECARGA]]="","",Tabela2[[#This Row],[DATA DA RECARGA]]+Tabela2[[#This Row],[val]])</f>
        <v/>
      </c>
      <c r="P97" s="48" t="str">
        <f>IF(Tabela2[[#This Row],[DATA VENC REC]]="","",VLOOKUP(MONTH(Tabela2[[#This Row],[DATA VENC REC]]),editar!$F$2:$G$13,2,0))</f>
        <v/>
      </c>
      <c r="Q97" s="48" t="str">
        <f>IF(Tabela2[[#This Row],[DATA VENC REC]]="","",YEAR(Tabela2[[#This Row],[DATA VENC REC]]))</f>
        <v/>
      </c>
      <c r="R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" s="54" t="str">
        <f>IF(Tabela2[[#This Row],[DATA DO PRÓXIMO TESTE HIDROSTÁTICO]]="","",VLOOKUP(MONTH(Tabela2[[#This Row],[DATA DO PRÓXIMO TESTE HIDROSTÁTICO]]),editar!$F$2:$G$13,2,0))</f>
        <v/>
      </c>
      <c r="T97" s="54" t="str">
        <f>IF(Tabela2[[#This Row],[DATA DO PRÓXIMO TESTE HIDROSTÁTICO]]="","",YEAR(Tabela2[[#This Row],[DATA DO PRÓXIMO TESTE HIDROSTÁTICO]]))</f>
        <v/>
      </c>
      <c r="U97" s="54" t="str">
        <f>IF(Tabela2[[#This Row],[DATA DA RECARGA]]="","",VLOOKUP(MONTH(Tabela2[[#This Row],[DATA DA RECARGA]]),editar!$F$2:$G$13,2,0))</f>
        <v/>
      </c>
      <c r="V97" s="54" t="str">
        <f>IF(Tabela2[[#This Row],[DATA DA RECARGA]]="","",YEAR(Tabela2[[#This Row],[DATA DA RECARGA]]))</f>
        <v/>
      </c>
      <c r="W97" s="54" t="str">
        <f>IF(Tabela2[[#This Row],[DATA DO ÚLTIMO TESTE HIDROSTÁTICO]]="","",VLOOKUP(MONTH(Tabela2[[#This Row],[DATA DO ÚLTIMO TESTE HIDROSTÁTICO]]),editar!$F$2:$G$13,2,0))</f>
        <v/>
      </c>
      <c r="X97" s="54" t="str">
        <f>IF(Tabela2[[#This Row],[DATA DO ÚLTIMO TESTE HIDROSTÁTICO]]="","",YEAR(Tabela2[[#This Row],[DATA DO ÚLTIMO TESTE HIDROSTÁTICO]]))</f>
        <v/>
      </c>
      <c r="Y97" s="101" t="str">
        <f>IFERROR(IF(Tabela2[[#This Row],[DATA DA RECARGA]]="","",Tabela2[[#This Row],[VALIDADE          (em meses)]]*30)+5,"")</f>
        <v/>
      </c>
      <c r="Z97" s="101" t="str">
        <f>IF(Tabela2[[#This Row],[DATA DA RECARGA]]="","","P")</f>
        <v/>
      </c>
      <c r="AA97" s="71"/>
      <c r="AB97" s="97" t="str">
        <f ca="1">IFERROR(G97-editar!$C$1,"")</f>
        <v/>
      </c>
      <c r="AC97" s="97" t="str">
        <f t="shared" ca="1" si="1"/>
        <v/>
      </c>
      <c r="AD97" s="74"/>
      <c r="AE97" s="74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</row>
    <row r="98" spans="1:57" ht="20.100000000000001" customHeight="1" x14ac:dyDescent="0.25">
      <c r="A98" s="29" t="str">
        <f>IF(Tabela2[[#This Row],[LOCAL DO EXTINTOR]]="","",Tabela2[[#This Row],[CONTROL1]])</f>
        <v/>
      </c>
      <c r="B98" s="133"/>
      <c r="C98" s="33"/>
      <c r="D98" s="34"/>
      <c r="E98" s="35"/>
      <c r="F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" s="81" t="str">
        <f ca="1">IFERROR(IF(Tabela2[[#This Row],[VALIDADE DA RECARGA]]="SELECIONE VALIDADE","",Tabela2[[#This Row],[DATA VENC REC]]),"")</f>
        <v/>
      </c>
      <c r="H98" s="76"/>
      <c r="I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" s="87" t="str">
        <f>IF(Tabela2[[#This Row],[DATA DO ÚLTIMO TESTE HIDROSTÁTICO]]="","",Tabela2[[#This Row],[DATA DO ÚLTIMO TESTE HIDROSTÁTICO]]+editar!$C$15)</f>
        <v/>
      </c>
      <c r="K98" s="105"/>
      <c r="L98" s="140"/>
      <c r="M98" s="48">
        <v>91</v>
      </c>
      <c r="N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" s="49" t="str">
        <f>IF(Tabela2[[#This Row],[DATA DA RECARGA]]="","",Tabela2[[#This Row],[DATA DA RECARGA]]+Tabela2[[#This Row],[val]])</f>
        <v/>
      </c>
      <c r="P98" s="48" t="str">
        <f>IF(Tabela2[[#This Row],[DATA VENC REC]]="","",VLOOKUP(MONTH(Tabela2[[#This Row],[DATA VENC REC]]),editar!$F$2:$G$13,2,0))</f>
        <v/>
      </c>
      <c r="Q98" s="48" t="str">
        <f>IF(Tabela2[[#This Row],[DATA VENC REC]]="","",YEAR(Tabela2[[#This Row],[DATA VENC REC]]))</f>
        <v/>
      </c>
      <c r="R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" s="54" t="str">
        <f>IF(Tabela2[[#This Row],[DATA DO PRÓXIMO TESTE HIDROSTÁTICO]]="","",VLOOKUP(MONTH(Tabela2[[#This Row],[DATA DO PRÓXIMO TESTE HIDROSTÁTICO]]),editar!$F$2:$G$13,2,0))</f>
        <v/>
      </c>
      <c r="T98" s="54" t="str">
        <f>IF(Tabela2[[#This Row],[DATA DO PRÓXIMO TESTE HIDROSTÁTICO]]="","",YEAR(Tabela2[[#This Row],[DATA DO PRÓXIMO TESTE HIDROSTÁTICO]]))</f>
        <v/>
      </c>
      <c r="U98" s="54" t="str">
        <f>IF(Tabela2[[#This Row],[DATA DA RECARGA]]="","",VLOOKUP(MONTH(Tabela2[[#This Row],[DATA DA RECARGA]]),editar!$F$2:$G$13,2,0))</f>
        <v/>
      </c>
      <c r="V98" s="54" t="str">
        <f>IF(Tabela2[[#This Row],[DATA DA RECARGA]]="","",YEAR(Tabela2[[#This Row],[DATA DA RECARGA]]))</f>
        <v/>
      </c>
      <c r="W98" s="54" t="str">
        <f>IF(Tabela2[[#This Row],[DATA DO ÚLTIMO TESTE HIDROSTÁTICO]]="","",VLOOKUP(MONTH(Tabela2[[#This Row],[DATA DO ÚLTIMO TESTE HIDROSTÁTICO]]),editar!$F$2:$G$13,2,0))</f>
        <v/>
      </c>
      <c r="X98" s="54" t="str">
        <f>IF(Tabela2[[#This Row],[DATA DO ÚLTIMO TESTE HIDROSTÁTICO]]="","",YEAR(Tabela2[[#This Row],[DATA DO ÚLTIMO TESTE HIDROSTÁTICO]]))</f>
        <v/>
      </c>
      <c r="Y98" s="101" t="str">
        <f>IFERROR(IF(Tabela2[[#This Row],[DATA DA RECARGA]]="","",Tabela2[[#This Row],[VALIDADE          (em meses)]]*30)+5,"")</f>
        <v/>
      </c>
      <c r="Z98" s="101" t="str">
        <f>IF(Tabela2[[#This Row],[DATA DA RECARGA]]="","","P")</f>
        <v/>
      </c>
      <c r="AA98" s="71"/>
      <c r="AB98" s="97" t="str">
        <f ca="1">IFERROR(G98-editar!$C$1,"")</f>
        <v/>
      </c>
      <c r="AC98" s="97" t="str">
        <f t="shared" ca="1" si="1"/>
        <v/>
      </c>
      <c r="AD98" s="74"/>
      <c r="AE98" s="74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</row>
    <row r="99" spans="1:57" ht="20.100000000000001" customHeight="1" x14ac:dyDescent="0.25">
      <c r="A99" s="29" t="str">
        <f>IF(Tabela2[[#This Row],[LOCAL DO EXTINTOR]]="","",Tabela2[[#This Row],[CONTROL1]])</f>
        <v/>
      </c>
      <c r="B99" s="133"/>
      <c r="C99" s="33"/>
      <c r="D99" s="34"/>
      <c r="E99" s="35"/>
      <c r="F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" s="81" t="str">
        <f ca="1">IFERROR(IF(Tabela2[[#This Row],[VALIDADE DA RECARGA]]="SELECIONE VALIDADE","",Tabela2[[#This Row],[DATA VENC REC]]),"")</f>
        <v/>
      </c>
      <c r="H99" s="76"/>
      <c r="I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" s="87" t="str">
        <f>IF(Tabela2[[#This Row],[DATA DO ÚLTIMO TESTE HIDROSTÁTICO]]="","",Tabela2[[#This Row],[DATA DO ÚLTIMO TESTE HIDROSTÁTICO]]+editar!$C$15)</f>
        <v/>
      </c>
      <c r="K99" s="105"/>
      <c r="L99" s="140"/>
      <c r="M99" s="48">
        <v>92</v>
      </c>
      <c r="N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" s="49" t="str">
        <f>IF(Tabela2[[#This Row],[DATA DA RECARGA]]="","",Tabela2[[#This Row],[DATA DA RECARGA]]+Tabela2[[#This Row],[val]])</f>
        <v/>
      </c>
      <c r="P99" s="48" t="str">
        <f>IF(Tabela2[[#This Row],[DATA VENC REC]]="","",VLOOKUP(MONTH(Tabela2[[#This Row],[DATA VENC REC]]),editar!$F$2:$G$13,2,0))</f>
        <v/>
      </c>
      <c r="Q99" s="48" t="str">
        <f>IF(Tabela2[[#This Row],[DATA VENC REC]]="","",YEAR(Tabela2[[#This Row],[DATA VENC REC]]))</f>
        <v/>
      </c>
      <c r="R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" s="54" t="str">
        <f>IF(Tabela2[[#This Row],[DATA DO PRÓXIMO TESTE HIDROSTÁTICO]]="","",VLOOKUP(MONTH(Tabela2[[#This Row],[DATA DO PRÓXIMO TESTE HIDROSTÁTICO]]),editar!$F$2:$G$13,2,0))</f>
        <v/>
      </c>
      <c r="T99" s="54" t="str">
        <f>IF(Tabela2[[#This Row],[DATA DO PRÓXIMO TESTE HIDROSTÁTICO]]="","",YEAR(Tabela2[[#This Row],[DATA DO PRÓXIMO TESTE HIDROSTÁTICO]]))</f>
        <v/>
      </c>
      <c r="U99" s="54" t="str">
        <f>IF(Tabela2[[#This Row],[DATA DA RECARGA]]="","",VLOOKUP(MONTH(Tabela2[[#This Row],[DATA DA RECARGA]]),editar!$F$2:$G$13,2,0))</f>
        <v/>
      </c>
      <c r="V99" s="54" t="str">
        <f>IF(Tabela2[[#This Row],[DATA DA RECARGA]]="","",YEAR(Tabela2[[#This Row],[DATA DA RECARGA]]))</f>
        <v/>
      </c>
      <c r="W99" s="54" t="str">
        <f>IF(Tabela2[[#This Row],[DATA DO ÚLTIMO TESTE HIDROSTÁTICO]]="","",VLOOKUP(MONTH(Tabela2[[#This Row],[DATA DO ÚLTIMO TESTE HIDROSTÁTICO]]),editar!$F$2:$G$13,2,0))</f>
        <v/>
      </c>
      <c r="X99" s="54" t="str">
        <f>IF(Tabela2[[#This Row],[DATA DO ÚLTIMO TESTE HIDROSTÁTICO]]="","",YEAR(Tabela2[[#This Row],[DATA DO ÚLTIMO TESTE HIDROSTÁTICO]]))</f>
        <v/>
      </c>
      <c r="Y99" s="101" t="str">
        <f>IFERROR(IF(Tabela2[[#This Row],[DATA DA RECARGA]]="","",Tabela2[[#This Row],[VALIDADE          (em meses)]]*30)+5,"")</f>
        <v/>
      </c>
      <c r="Z99" s="101" t="str">
        <f>IF(Tabela2[[#This Row],[DATA DA RECARGA]]="","","P")</f>
        <v/>
      </c>
      <c r="AA99" s="71"/>
      <c r="AB99" s="97" t="str">
        <f ca="1">IFERROR(G99-editar!$C$1,"")</f>
        <v/>
      </c>
      <c r="AC99" s="97" t="str">
        <f t="shared" ca="1" si="1"/>
        <v/>
      </c>
      <c r="AD99" s="74"/>
      <c r="AE99" s="74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</row>
    <row r="100" spans="1:57" ht="20.100000000000001" customHeight="1" x14ac:dyDescent="0.25">
      <c r="A100" s="29" t="str">
        <f>IF(Tabela2[[#This Row],[LOCAL DO EXTINTOR]]="","",Tabela2[[#This Row],[CONTROL1]])</f>
        <v/>
      </c>
      <c r="B100" s="133"/>
      <c r="C100" s="33"/>
      <c r="D100" s="34"/>
      <c r="E100" s="35"/>
      <c r="F1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" s="81" t="str">
        <f ca="1">IFERROR(IF(Tabela2[[#This Row],[VALIDADE DA RECARGA]]="SELECIONE VALIDADE","",Tabela2[[#This Row],[DATA VENC REC]]),"")</f>
        <v/>
      </c>
      <c r="H100" s="76"/>
      <c r="I1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" s="87" t="str">
        <f>IF(Tabela2[[#This Row],[DATA DO ÚLTIMO TESTE HIDROSTÁTICO]]="","",Tabela2[[#This Row],[DATA DO ÚLTIMO TESTE HIDROSTÁTICO]]+editar!$C$15)</f>
        <v/>
      </c>
      <c r="K100" s="105"/>
      <c r="L100" s="140"/>
      <c r="M100" s="48">
        <v>93</v>
      </c>
      <c r="N1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" s="49" t="str">
        <f>IF(Tabela2[[#This Row],[DATA DA RECARGA]]="","",Tabela2[[#This Row],[DATA DA RECARGA]]+Tabela2[[#This Row],[val]])</f>
        <v/>
      </c>
      <c r="P100" s="48" t="str">
        <f>IF(Tabela2[[#This Row],[DATA VENC REC]]="","",VLOOKUP(MONTH(Tabela2[[#This Row],[DATA VENC REC]]),editar!$F$2:$G$13,2,0))</f>
        <v/>
      </c>
      <c r="Q100" s="48" t="str">
        <f>IF(Tabela2[[#This Row],[DATA VENC REC]]="","",YEAR(Tabela2[[#This Row],[DATA VENC REC]]))</f>
        <v/>
      </c>
      <c r="R1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" s="54" t="str">
        <f>IF(Tabela2[[#This Row],[DATA DO PRÓXIMO TESTE HIDROSTÁTICO]]="","",VLOOKUP(MONTH(Tabela2[[#This Row],[DATA DO PRÓXIMO TESTE HIDROSTÁTICO]]),editar!$F$2:$G$13,2,0))</f>
        <v/>
      </c>
      <c r="T100" s="54" t="str">
        <f>IF(Tabela2[[#This Row],[DATA DO PRÓXIMO TESTE HIDROSTÁTICO]]="","",YEAR(Tabela2[[#This Row],[DATA DO PRÓXIMO TESTE HIDROSTÁTICO]]))</f>
        <v/>
      </c>
      <c r="U100" s="54" t="str">
        <f>IF(Tabela2[[#This Row],[DATA DA RECARGA]]="","",VLOOKUP(MONTH(Tabela2[[#This Row],[DATA DA RECARGA]]),editar!$F$2:$G$13,2,0))</f>
        <v/>
      </c>
      <c r="V100" s="54" t="str">
        <f>IF(Tabela2[[#This Row],[DATA DA RECARGA]]="","",YEAR(Tabela2[[#This Row],[DATA DA RECARGA]]))</f>
        <v/>
      </c>
      <c r="W100" s="54" t="str">
        <f>IF(Tabela2[[#This Row],[DATA DO ÚLTIMO TESTE HIDROSTÁTICO]]="","",VLOOKUP(MONTH(Tabela2[[#This Row],[DATA DO ÚLTIMO TESTE HIDROSTÁTICO]]),editar!$F$2:$G$13,2,0))</f>
        <v/>
      </c>
      <c r="X100" s="54" t="str">
        <f>IF(Tabela2[[#This Row],[DATA DO ÚLTIMO TESTE HIDROSTÁTICO]]="","",YEAR(Tabela2[[#This Row],[DATA DO ÚLTIMO TESTE HIDROSTÁTICO]]))</f>
        <v/>
      </c>
      <c r="Y100" s="101" t="str">
        <f>IFERROR(IF(Tabela2[[#This Row],[DATA DA RECARGA]]="","",Tabela2[[#This Row],[VALIDADE          (em meses)]]*30)+5,"")</f>
        <v/>
      </c>
      <c r="Z100" s="101" t="str">
        <f>IF(Tabela2[[#This Row],[DATA DA RECARGA]]="","","P")</f>
        <v/>
      </c>
      <c r="AA100" s="71"/>
      <c r="AB100" s="97" t="str">
        <f ca="1">IFERROR(G100-editar!$C$1,"")</f>
        <v/>
      </c>
      <c r="AC100" s="97" t="str">
        <f t="shared" ca="1" si="1"/>
        <v/>
      </c>
      <c r="AD100" s="74"/>
      <c r="AE100" s="74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</row>
    <row r="101" spans="1:57" ht="20.100000000000001" customHeight="1" x14ac:dyDescent="0.25">
      <c r="A101" s="29" t="str">
        <f>IF(Tabela2[[#This Row],[LOCAL DO EXTINTOR]]="","",Tabela2[[#This Row],[CONTROL1]])</f>
        <v/>
      </c>
      <c r="B101" s="133"/>
      <c r="C101" s="33"/>
      <c r="D101" s="34"/>
      <c r="E101" s="35"/>
      <c r="F1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1" s="81" t="str">
        <f ca="1">IFERROR(IF(Tabela2[[#This Row],[VALIDADE DA RECARGA]]="SELECIONE VALIDADE","",Tabela2[[#This Row],[DATA VENC REC]]),"")</f>
        <v/>
      </c>
      <c r="H101" s="76"/>
      <c r="I1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1" s="87" t="str">
        <f>IF(Tabela2[[#This Row],[DATA DO ÚLTIMO TESTE HIDROSTÁTICO]]="","",Tabela2[[#This Row],[DATA DO ÚLTIMO TESTE HIDROSTÁTICO]]+editar!$C$15)</f>
        <v/>
      </c>
      <c r="K101" s="105"/>
      <c r="L101" s="140"/>
      <c r="M101" s="48">
        <v>94</v>
      </c>
      <c r="N1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1" s="49" t="str">
        <f>IF(Tabela2[[#This Row],[DATA DA RECARGA]]="","",Tabela2[[#This Row],[DATA DA RECARGA]]+Tabela2[[#This Row],[val]])</f>
        <v/>
      </c>
      <c r="P101" s="48" t="str">
        <f>IF(Tabela2[[#This Row],[DATA VENC REC]]="","",VLOOKUP(MONTH(Tabela2[[#This Row],[DATA VENC REC]]),editar!$F$2:$G$13,2,0))</f>
        <v/>
      </c>
      <c r="Q101" s="48" t="str">
        <f>IF(Tabela2[[#This Row],[DATA VENC REC]]="","",YEAR(Tabela2[[#This Row],[DATA VENC REC]]))</f>
        <v/>
      </c>
      <c r="R1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1" s="54" t="str">
        <f>IF(Tabela2[[#This Row],[DATA DO PRÓXIMO TESTE HIDROSTÁTICO]]="","",VLOOKUP(MONTH(Tabela2[[#This Row],[DATA DO PRÓXIMO TESTE HIDROSTÁTICO]]),editar!$F$2:$G$13,2,0))</f>
        <v/>
      </c>
      <c r="T101" s="54" t="str">
        <f>IF(Tabela2[[#This Row],[DATA DO PRÓXIMO TESTE HIDROSTÁTICO]]="","",YEAR(Tabela2[[#This Row],[DATA DO PRÓXIMO TESTE HIDROSTÁTICO]]))</f>
        <v/>
      </c>
      <c r="U101" s="54" t="str">
        <f>IF(Tabela2[[#This Row],[DATA DA RECARGA]]="","",VLOOKUP(MONTH(Tabela2[[#This Row],[DATA DA RECARGA]]),editar!$F$2:$G$13,2,0))</f>
        <v/>
      </c>
      <c r="V101" s="54" t="str">
        <f>IF(Tabela2[[#This Row],[DATA DA RECARGA]]="","",YEAR(Tabela2[[#This Row],[DATA DA RECARGA]]))</f>
        <v/>
      </c>
      <c r="W101" s="54" t="str">
        <f>IF(Tabela2[[#This Row],[DATA DO ÚLTIMO TESTE HIDROSTÁTICO]]="","",VLOOKUP(MONTH(Tabela2[[#This Row],[DATA DO ÚLTIMO TESTE HIDROSTÁTICO]]),editar!$F$2:$G$13,2,0))</f>
        <v/>
      </c>
      <c r="X101" s="54" t="str">
        <f>IF(Tabela2[[#This Row],[DATA DO ÚLTIMO TESTE HIDROSTÁTICO]]="","",YEAR(Tabela2[[#This Row],[DATA DO ÚLTIMO TESTE HIDROSTÁTICO]]))</f>
        <v/>
      </c>
      <c r="Y101" s="101" t="str">
        <f>IFERROR(IF(Tabela2[[#This Row],[DATA DA RECARGA]]="","",Tabela2[[#This Row],[VALIDADE          (em meses)]]*30)+5,"")</f>
        <v/>
      </c>
      <c r="Z101" s="101" t="str">
        <f>IF(Tabela2[[#This Row],[DATA DA RECARGA]]="","","P")</f>
        <v/>
      </c>
      <c r="AA101" s="71"/>
      <c r="AB101" s="97" t="str">
        <f ca="1">IFERROR(G101-editar!$C$1,"")</f>
        <v/>
      </c>
      <c r="AC101" s="97" t="str">
        <f t="shared" ca="1" si="1"/>
        <v/>
      </c>
      <c r="AD101" s="74"/>
      <c r="AE101" s="74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</row>
    <row r="102" spans="1:57" ht="20.100000000000001" customHeight="1" x14ac:dyDescent="0.25">
      <c r="A102" s="29" t="str">
        <f>IF(Tabela2[[#This Row],[LOCAL DO EXTINTOR]]="","",Tabela2[[#This Row],[CONTROL1]])</f>
        <v/>
      </c>
      <c r="B102" s="133"/>
      <c r="C102" s="33"/>
      <c r="D102" s="34"/>
      <c r="E102" s="35"/>
      <c r="F1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2" s="81" t="str">
        <f ca="1">IFERROR(IF(Tabela2[[#This Row],[VALIDADE DA RECARGA]]="SELECIONE VALIDADE","",Tabela2[[#This Row],[DATA VENC REC]]),"")</f>
        <v/>
      </c>
      <c r="H102" s="76"/>
      <c r="I1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2" s="87" t="str">
        <f>IF(Tabela2[[#This Row],[DATA DO ÚLTIMO TESTE HIDROSTÁTICO]]="","",Tabela2[[#This Row],[DATA DO ÚLTIMO TESTE HIDROSTÁTICO]]+editar!$C$15)</f>
        <v/>
      </c>
      <c r="K102" s="105"/>
      <c r="L102" s="140"/>
      <c r="M102" s="48">
        <v>95</v>
      </c>
      <c r="N1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2" s="49" t="str">
        <f>IF(Tabela2[[#This Row],[DATA DA RECARGA]]="","",Tabela2[[#This Row],[DATA DA RECARGA]]+Tabela2[[#This Row],[val]])</f>
        <v/>
      </c>
      <c r="P102" s="48" t="str">
        <f>IF(Tabela2[[#This Row],[DATA VENC REC]]="","",VLOOKUP(MONTH(Tabela2[[#This Row],[DATA VENC REC]]),editar!$F$2:$G$13,2,0))</f>
        <v/>
      </c>
      <c r="Q102" s="48" t="str">
        <f>IF(Tabela2[[#This Row],[DATA VENC REC]]="","",YEAR(Tabela2[[#This Row],[DATA VENC REC]]))</f>
        <v/>
      </c>
      <c r="R1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2" s="54" t="str">
        <f>IF(Tabela2[[#This Row],[DATA DO PRÓXIMO TESTE HIDROSTÁTICO]]="","",VLOOKUP(MONTH(Tabela2[[#This Row],[DATA DO PRÓXIMO TESTE HIDROSTÁTICO]]),editar!$F$2:$G$13,2,0))</f>
        <v/>
      </c>
      <c r="T102" s="54" t="str">
        <f>IF(Tabela2[[#This Row],[DATA DO PRÓXIMO TESTE HIDROSTÁTICO]]="","",YEAR(Tabela2[[#This Row],[DATA DO PRÓXIMO TESTE HIDROSTÁTICO]]))</f>
        <v/>
      </c>
      <c r="U102" s="54" t="str">
        <f>IF(Tabela2[[#This Row],[DATA DA RECARGA]]="","",VLOOKUP(MONTH(Tabela2[[#This Row],[DATA DA RECARGA]]),editar!$F$2:$G$13,2,0))</f>
        <v/>
      </c>
      <c r="V102" s="54" t="str">
        <f>IF(Tabela2[[#This Row],[DATA DA RECARGA]]="","",YEAR(Tabela2[[#This Row],[DATA DA RECARGA]]))</f>
        <v/>
      </c>
      <c r="W102" s="54" t="str">
        <f>IF(Tabela2[[#This Row],[DATA DO ÚLTIMO TESTE HIDROSTÁTICO]]="","",VLOOKUP(MONTH(Tabela2[[#This Row],[DATA DO ÚLTIMO TESTE HIDROSTÁTICO]]),editar!$F$2:$G$13,2,0))</f>
        <v/>
      </c>
      <c r="X102" s="54" t="str">
        <f>IF(Tabela2[[#This Row],[DATA DO ÚLTIMO TESTE HIDROSTÁTICO]]="","",YEAR(Tabela2[[#This Row],[DATA DO ÚLTIMO TESTE HIDROSTÁTICO]]))</f>
        <v/>
      </c>
      <c r="Y102" s="101" t="str">
        <f>IFERROR(IF(Tabela2[[#This Row],[DATA DA RECARGA]]="","",Tabela2[[#This Row],[VALIDADE          (em meses)]]*30)+5,"")</f>
        <v/>
      </c>
      <c r="Z102" s="101" t="str">
        <f>IF(Tabela2[[#This Row],[DATA DA RECARGA]]="","","P")</f>
        <v/>
      </c>
      <c r="AA102" s="71"/>
      <c r="AB102" s="97" t="str">
        <f ca="1">IFERROR(G102-editar!$C$1,"")</f>
        <v/>
      </c>
      <c r="AC102" s="97" t="str">
        <f t="shared" ca="1" si="1"/>
        <v/>
      </c>
      <c r="AD102" s="74"/>
      <c r="AE102" s="74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</row>
    <row r="103" spans="1:57" ht="20.100000000000001" customHeight="1" x14ac:dyDescent="0.25">
      <c r="A103" s="29" t="str">
        <f>IF(Tabela2[[#This Row],[LOCAL DO EXTINTOR]]="","",Tabela2[[#This Row],[CONTROL1]])</f>
        <v/>
      </c>
      <c r="B103" s="133"/>
      <c r="C103" s="33"/>
      <c r="D103" s="34"/>
      <c r="E103" s="35"/>
      <c r="F1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3" s="81" t="str">
        <f ca="1">IFERROR(IF(Tabela2[[#This Row],[VALIDADE DA RECARGA]]="SELECIONE VALIDADE","",Tabela2[[#This Row],[DATA VENC REC]]),"")</f>
        <v/>
      </c>
      <c r="H103" s="76"/>
      <c r="I1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3" s="87" t="str">
        <f>IF(Tabela2[[#This Row],[DATA DO ÚLTIMO TESTE HIDROSTÁTICO]]="","",Tabela2[[#This Row],[DATA DO ÚLTIMO TESTE HIDROSTÁTICO]]+editar!$C$15)</f>
        <v/>
      </c>
      <c r="K103" s="105"/>
      <c r="L103" s="140"/>
      <c r="M103" s="48">
        <v>96</v>
      </c>
      <c r="N1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3" s="49" t="str">
        <f>IF(Tabela2[[#This Row],[DATA DA RECARGA]]="","",Tabela2[[#This Row],[DATA DA RECARGA]]+Tabela2[[#This Row],[val]])</f>
        <v/>
      </c>
      <c r="P103" s="48" t="str">
        <f>IF(Tabela2[[#This Row],[DATA VENC REC]]="","",VLOOKUP(MONTH(Tabela2[[#This Row],[DATA VENC REC]]),editar!$F$2:$G$13,2,0))</f>
        <v/>
      </c>
      <c r="Q103" s="48" t="str">
        <f>IF(Tabela2[[#This Row],[DATA VENC REC]]="","",YEAR(Tabela2[[#This Row],[DATA VENC REC]]))</f>
        <v/>
      </c>
      <c r="R1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3" s="54" t="str">
        <f>IF(Tabela2[[#This Row],[DATA DO PRÓXIMO TESTE HIDROSTÁTICO]]="","",VLOOKUP(MONTH(Tabela2[[#This Row],[DATA DO PRÓXIMO TESTE HIDROSTÁTICO]]),editar!$F$2:$G$13,2,0))</f>
        <v/>
      </c>
      <c r="T103" s="54" t="str">
        <f>IF(Tabela2[[#This Row],[DATA DO PRÓXIMO TESTE HIDROSTÁTICO]]="","",YEAR(Tabela2[[#This Row],[DATA DO PRÓXIMO TESTE HIDROSTÁTICO]]))</f>
        <v/>
      </c>
      <c r="U103" s="54" t="str">
        <f>IF(Tabela2[[#This Row],[DATA DA RECARGA]]="","",VLOOKUP(MONTH(Tabela2[[#This Row],[DATA DA RECARGA]]),editar!$F$2:$G$13,2,0))</f>
        <v/>
      </c>
      <c r="V103" s="54" t="str">
        <f>IF(Tabela2[[#This Row],[DATA DA RECARGA]]="","",YEAR(Tabela2[[#This Row],[DATA DA RECARGA]]))</f>
        <v/>
      </c>
      <c r="W103" s="54" t="str">
        <f>IF(Tabela2[[#This Row],[DATA DO ÚLTIMO TESTE HIDROSTÁTICO]]="","",VLOOKUP(MONTH(Tabela2[[#This Row],[DATA DO ÚLTIMO TESTE HIDROSTÁTICO]]),editar!$F$2:$G$13,2,0))</f>
        <v/>
      </c>
      <c r="X103" s="54" t="str">
        <f>IF(Tabela2[[#This Row],[DATA DO ÚLTIMO TESTE HIDROSTÁTICO]]="","",YEAR(Tabela2[[#This Row],[DATA DO ÚLTIMO TESTE HIDROSTÁTICO]]))</f>
        <v/>
      </c>
      <c r="Y103" s="101" t="str">
        <f>IFERROR(IF(Tabela2[[#This Row],[DATA DA RECARGA]]="","",Tabela2[[#This Row],[VALIDADE          (em meses)]]*30)+5,"")</f>
        <v/>
      </c>
      <c r="Z103" s="101" t="str">
        <f>IF(Tabela2[[#This Row],[DATA DA RECARGA]]="","","P")</f>
        <v/>
      </c>
      <c r="AA103" s="71"/>
      <c r="AB103" s="97" t="str">
        <f ca="1">IFERROR(G103-editar!$C$1,"")</f>
        <v/>
      </c>
      <c r="AC103" s="97" t="str">
        <f t="shared" ca="1" si="1"/>
        <v/>
      </c>
      <c r="AD103" s="74"/>
      <c r="AE103" s="74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</row>
    <row r="104" spans="1:57" ht="20.100000000000001" customHeight="1" x14ac:dyDescent="0.25">
      <c r="A104" s="29" t="str">
        <f>IF(Tabela2[[#This Row],[LOCAL DO EXTINTOR]]="","",Tabela2[[#This Row],[CONTROL1]])</f>
        <v/>
      </c>
      <c r="B104" s="133"/>
      <c r="C104" s="33"/>
      <c r="D104" s="34"/>
      <c r="E104" s="35"/>
      <c r="F1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4" s="81" t="str">
        <f ca="1">IFERROR(IF(Tabela2[[#This Row],[VALIDADE DA RECARGA]]="SELECIONE VALIDADE","",Tabela2[[#This Row],[DATA VENC REC]]),"")</f>
        <v/>
      </c>
      <c r="H104" s="76"/>
      <c r="I1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4" s="87" t="str">
        <f>IF(Tabela2[[#This Row],[DATA DO ÚLTIMO TESTE HIDROSTÁTICO]]="","",Tabela2[[#This Row],[DATA DO ÚLTIMO TESTE HIDROSTÁTICO]]+editar!$C$15)</f>
        <v/>
      </c>
      <c r="K104" s="105"/>
      <c r="L104" s="140"/>
      <c r="M104" s="48">
        <v>97</v>
      </c>
      <c r="N1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4" s="49" t="str">
        <f>IF(Tabela2[[#This Row],[DATA DA RECARGA]]="","",Tabela2[[#This Row],[DATA DA RECARGA]]+Tabela2[[#This Row],[val]])</f>
        <v/>
      </c>
      <c r="P104" s="48" t="str">
        <f>IF(Tabela2[[#This Row],[DATA VENC REC]]="","",VLOOKUP(MONTH(Tabela2[[#This Row],[DATA VENC REC]]),editar!$F$2:$G$13,2,0))</f>
        <v/>
      </c>
      <c r="Q104" s="48" t="str">
        <f>IF(Tabela2[[#This Row],[DATA VENC REC]]="","",YEAR(Tabela2[[#This Row],[DATA VENC REC]]))</f>
        <v/>
      </c>
      <c r="R1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4" s="54" t="str">
        <f>IF(Tabela2[[#This Row],[DATA DO PRÓXIMO TESTE HIDROSTÁTICO]]="","",VLOOKUP(MONTH(Tabela2[[#This Row],[DATA DO PRÓXIMO TESTE HIDROSTÁTICO]]),editar!$F$2:$G$13,2,0))</f>
        <v/>
      </c>
      <c r="T104" s="54" t="str">
        <f>IF(Tabela2[[#This Row],[DATA DO PRÓXIMO TESTE HIDROSTÁTICO]]="","",YEAR(Tabela2[[#This Row],[DATA DO PRÓXIMO TESTE HIDROSTÁTICO]]))</f>
        <v/>
      </c>
      <c r="U104" s="54" t="str">
        <f>IF(Tabela2[[#This Row],[DATA DA RECARGA]]="","",VLOOKUP(MONTH(Tabela2[[#This Row],[DATA DA RECARGA]]),editar!$F$2:$G$13,2,0))</f>
        <v/>
      </c>
      <c r="V104" s="54" t="str">
        <f>IF(Tabela2[[#This Row],[DATA DA RECARGA]]="","",YEAR(Tabela2[[#This Row],[DATA DA RECARGA]]))</f>
        <v/>
      </c>
      <c r="W104" s="54" t="str">
        <f>IF(Tabela2[[#This Row],[DATA DO ÚLTIMO TESTE HIDROSTÁTICO]]="","",VLOOKUP(MONTH(Tabela2[[#This Row],[DATA DO ÚLTIMO TESTE HIDROSTÁTICO]]),editar!$F$2:$G$13,2,0))</f>
        <v/>
      </c>
      <c r="X104" s="54" t="str">
        <f>IF(Tabela2[[#This Row],[DATA DO ÚLTIMO TESTE HIDROSTÁTICO]]="","",YEAR(Tabela2[[#This Row],[DATA DO ÚLTIMO TESTE HIDROSTÁTICO]]))</f>
        <v/>
      </c>
      <c r="Y104" s="101" t="str">
        <f>IFERROR(IF(Tabela2[[#This Row],[DATA DA RECARGA]]="","",Tabela2[[#This Row],[VALIDADE          (em meses)]]*30)+5,"")</f>
        <v/>
      </c>
      <c r="Z104" s="101" t="str">
        <f>IF(Tabela2[[#This Row],[DATA DA RECARGA]]="","","P")</f>
        <v/>
      </c>
      <c r="AA104" s="71"/>
      <c r="AB104" s="97" t="str">
        <f ca="1">IFERROR(G104-editar!$C$1,"")</f>
        <v/>
      </c>
      <c r="AC104" s="97" t="str">
        <f t="shared" ca="1" si="1"/>
        <v/>
      </c>
      <c r="AD104" s="74"/>
      <c r="AE104" s="74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</row>
    <row r="105" spans="1:57" ht="20.100000000000001" customHeight="1" x14ac:dyDescent="0.25">
      <c r="A105" s="29" t="str">
        <f>IF(Tabela2[[#This Row],[LOCAL DO EXTINTOR]]="","",Tabela2[[#This Row],[CONTROL1]])</f>
        <v/>
      </c>
      <c r="B105" s="133"/>
      <c r="C105" s="33"/>
      <c r="D105" s="34"/>
      <c r="E105" s="35"/>
      <c r="F1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5" s="81" t="str">
        <f ca="1">IFERROR(IF(Tabela2[[#This Row],[VALIDADE DA RECARGA]]="SELECIONE VALIDADE","",Tabela2[[#This Row],[DATA VENC REC]]),"")</f>
        <v/>
      </c>
      <c r="H105" s="76"/>
      <c r="I1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5" s="87" t="str">
        <f>IF(Tabela2[[#This Row],[DATA DO ÚLTIMO TESTE HIDROSTÁTICO]]="","",Tabela2[[#This Row],[DATA DO ÚLTIMO TESTE HIDROSTÁTICO]]+editar!$C$15)</f>
        <v/>
      </c>
      <c r="K105" s="105"/>
      <c r="L105" s="140"/>
      <c r="M105" s="48">
        <v>98</v>
      </c>
      <c r="N1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5" s="49" t="str">
        <f>IF(Tabela2[[#This Row],[DATA DA RECARGA]]="","",Tabela2[[#This Row],[DATA DA RECARGA]]+Tabela2[[#This Row],[val]])</f>
        <v/>
      </c>
      <c r="P105" s="48" t="str">
        <f>IF(Tabela2[[#This Row],[DATA VENC REC]]="","",VLOOKUP(MONTH(Tabela2[[#This Row],[DATA VENC REC]]),editar!$F$2:$G$13,2,0))</f>
        <v/>
      </c>
      <c r="Q105" s="48" t="str">
        <f>IF(Tabela2[[#This Row],[DATA VENC REC]]="","",YEAR(Tabela2[[#This Row],[DATA VENC REC]]))</f>
        <v/>
      </c>
      <c r="R1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5" s="54" t="str">
        <f>IF(Tabela2[[#This Row],[DATA DO PRÓXIMO TESTE HIDROSTÁTICO]]="","",VLOOKUP(MONTH(Tabela2[[#This Row],[DATA DO PRÓXIMO TESTE HIDROSTÁTICO]]),editar!$F$2:$G$13,2,0))</f>
        <v/>
      </c>
      <c r="T105" s="54" t="str">
        <f>IF(Tabela2[[#This Row],[DATA DO PRÓXIMO TESTE HIDROSTÁTICO]]="","",YEAR(Tabela2[[#This Row],[DATA DO PRÓXIMO TESTE HIDROSTÁTICO]]))</f>
        <v/>
      </c>
      <c r="U105" s="54" t="str">
        <f>IF(Tabela2[[#This Row],[DATA DA RECARGA]]="","",VLOOKUP(MONTH(Tabela2[[#This Row],[DATA DA RECARGA]]),editar!$F$2:$G$13,2,0))</f>
        <v/>
      </c>
      <c r="V105" s="54" t="str">
        <f>IF(Tabela2[[#This Row],[DATA DA RECARGA]]="","",YEAR(Tabela2[[#This Row],[DATA DA RECARGA]]))</f>
        <v/>
      </c>
      <c r="W105" s="54" t="str">
        <f>IF(Tabela2[[#This Row],[DATA DO ÚLTIMO TESTE HIDROSTÁTICO]]="","",VLOOKUP(MONTH(Tabela2[[#This Row],[DATA DO ÚLTIMO TESTE HIDROSTÁTICO]]),editar!$F$2:$G$13,2,0))</f>
        <v/>
      </c>
      <c r="X105" s="54" t="str">
        <f>IF(Tabela2[[#This Row],[DATA DO ÚLTIMO TESTE HIDROSTÁTICO]]="","",YEAR(Tabela2[[#This Row],[DATA DO ÚLTIMO TESTE HIDROSTÁTICO]]))</f>
        <v/>
      </c>
      <c r="Y105" s="101" t="str">
        <f>IFERROR(IF(Tabela2[[#This Row],[DATA DA RECARGA]]="","",Tabela2[[#This Row],[VALIDADE          (em meses)]]*30)+5,"")</f>
        <v/>
      </c>
      <c r="Z105" s="101" t="str">
        <f>IF(Tabela2[[#This Row],[DATA DA RECARGA]]="","","P")</f>
        <v/>
      </c>
      <c r="AA105" s="71"/>
      <c r="AB105" s="97" t="str">
        <f ca="1">IFERROR(G105-editar!$C$1,"")</f>
        <v/>
      </c>
      <c r="AC105" s="97" t="str">
        <f t="shared" ca="1" si="1"/>
        <v/>
      </c>
      <c r="AD105" s="74"/>
      <c r="AE105" s="74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</row>
    <row r="106" spans="1:57" ht="20.100000000000001" customHeight="1" x14ac:dyDescent="0.25">
      <c r="A106" s="29" t="str">
        <f>IF(Tabela2[[#This Row],[LOCAL DO EXTINTOR]]="","",Tabela2[[#This Row],[CONTROL1]])</f>
        <v/>
      </c>
      <c r="B106" s="133"/>
      <c r="C106" s="33"/>
      <c r="D106" s="34"/>
      <c r="E106" s="35"/>
      <c r="F1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6" s="81" t="str">
        <f ca="1">IFERROR(IF(Tabela2[[#This Row],[VALIDADE DA RECARGA]]="SELECIONE VALIDADE","",Tabela2[[#This Row],[DATA VENC REC]]),"")</f>
        <v/>
      </c>
      <c r="H106" s="76"/>
      <c r="I1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6" s="87" t="str">
        <f>IF(Tabela2[[#This Row],[DATA DO ÚLTIMO TESTE HIDROSTÁTICO]]="","",Tabela2[[#This Row],[DATA DO ÚLTIMO TESTE HIDROSTÁTICO]]+editar!$C$15)</f>
        <v/>
      </c>
      <c r="K106" s="105"/>
      <c r="L106" s="140"/>
      <c r="M106" s="48">
        <v>99</v>
      </c>
      <c r="N1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6" s="49" t="str">
        <f>IF(Tabela2[[#This Row],[DATA DA RECARGA]]="","",Tabela2[[#This Row],[DATA DA RECARGA]]+Tabela2[[#This Row],[val]])</f>
        <v/>
      </c>
      <c r="P106" s="48" t="str">
        <f>IF(Tabela2[[#This Row],[DATA VENC REC]]="","",VLOOKUP(MONTH(Tabela2[[#This Row],[DATA VENC REC]]),editar!$F$2:$G$13,2,0))</f>
        <v/>
      </c>
      <c r="Q106" s="48" t="str">
        <f>IF(Tabela2[[#This Row],[DATA VENC REC]]="","",YEAR(Tabela2[[#This Row],[DATA VENC REC]]))</f>
        <v/>
      </c>
      <c r="R1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6" s="54" t="str">
        <f>IF(Tabela2[[#This Row],[DATA DO PRÓXIMO TESTE HIDROSTÁTICO]]="","",VLOOKUP(MONTH(Tabela2[[#This Row],[DATA DO PRÓXIMO TESTE HIDROSTÁTICO]]),editar!$F$2:$G$13,2,0))</f>
        <v/>
      </c>
      <c r="T106" s="54" t="str">
        <f>IF(Tabela2[[#This Row],[DATA DO PRÓXIMO TESTE HIDROSTÁTICO]]="","",YEAR(Tabela2[[#This Row],[DATA DO PRÓXIMO TESTE HIDROSTÁTICO]]))</f>
        <v/>
      </c>
      <c r="U106" s="54" t="str">
        <f>IF(Tabela2[[#This Row],[DATA DA RECARGA]]="","",VLOOKUP(MONTH(Tabela2[[#This Row],[DATA DA RECARGA]]),editar!$F$2:$G$13,2,0))</f>
        <v/>
      </c>
      <c r="V106" s="54" t="str">
        <f>IF(Tabela2[[#This Row],[DATA DA RECARGA]]="","",YEAR(Tabela2[[#This Row],[DATA DA RECARGA]]))</f>
        <v/>
      </c>
      <c r="W106" s="54" t="str">
        <f>IF(Tabela2[[#This Row],[DATA DO ÚLTIMO TESTE HIDROSTÁTICO]]="","",VLOOKUP(MONTH(Tabela2[[#This Row],[DATA DO ÚLTIMO TESTE HIDROSTÁTICO]]),editar!$F$2:$G$13,2,0))</f>
        <v/>
      </c>
      <c r="X106" s="54" t="str">
        <f>IF(Tabela2[[#This Row],[DATA DO ÚLTIMO TESTE HIDROSTÁTICO]]="","",YEAR(Tabela2[[#This Row],[DATA DO ÚLTIMO TESTE HIDROSTÁTICO]]))</f>
        <v/>
      </c>
      <c r="Y106" s="101" t="str">
        <f>IFERROR(IF(Tabela2[[#This Row],[DATA DA RECARGA]]="","",Tabela2[[#This Row],[VALIDADE          (em meses)]]*30)+5,"")</f>
        <v/>
      </c>
      <c r="Z106" s="101" t="str">
        <f>IF(Tabela2[[#This Row],[DATA DA RECARGA]]="","","P")</f>
        <v/>
      </c>
      <c r="AA106" s="71"/>
      <c r="AB106" s="97" t="str">
        <f ca="1">IFERROR(G106-editar!$C$1,"")</f>
        <v/>
      </c>
      <c r="AC106" s="97" t="str">
        <f t="shared" ca="1" si="1"/>
        <v/>
      </c>
      <c r="AD106" s="74"/>
      <c r="AE106" s="74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</row>
    <row r="107" spans="1:57" ht="20.100000000000001" customHeight="1" x14ac:dyDescent="0.25">
      <c r="A107" s="29" t="str">
        <f>IF(Tabela2[[#This Row],[LOCAL DO EXTINTOR]]="","",Tabela2[[#This Row],[CONTROL1]])</f>
        <v/>
      </c>
      <c r="B107" s="133"/>
      <c r="C107" s="33"/>
      <c r="D107" s="34"/>
      <c r="E107" s="35"/>
      <c r="F1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7" s="81" t="str">
        <f ca="1">IFERROR(IF(Tabela2[[#This Row],[VALIDADE DA RECARGA]]="SELECIONE VALIDADE","",Tabela2[[#This Row],[DATA VENC REC]]),"")</f>
        <v/>
      </c>
      <c r="H107" s="76"/>
      <c r="I1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7" s="87" t="str">
        <f>IF(Tabela2[[#This Row],[DATA DO ÚLTIMO TESTE HIDROSTÁTICO]]="","",Tabela2[[#This Row],[DATA DO ÚLTIMO TESTE HIDROSTÁTICO]]+editar!$C$15)</f>
        <v/>
      </c>
      <c r="K107" s="105"/>
      <c r="L107" s="140"/>
      <c r="M107" s="48">
        <v>100</v>
      </c>
      <c r="N1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7" s="49" t="str">
        <f>IF(Tabela2[[#This Row],[DATA DA RECARGA]]="","",Tabela2[[#This Row],[DATA DA RECARGA]]+Tabela2[[#This Row],[val]])</f>
        <v/>
      </c>
      <c r="P107" s="48" t="str">
        <f>IF(Tabela2[[#This Row],[DATA VENC REC]]="","",VLOOKUP(MONTH(Tabela2[[#This Row],[DATA VENC REC]]),editar!$F$2:$G$13,2,0))</f>
        <v/>
      </c>
      <c r="Q107" s="48" t="str">
        <f>IF(Tabela2[[#This Row],[DATA VENC REC]]="","",YEAR(Tabela2[[#This Row],[DATA VENC REC]]))</f>
        <v/>
      </c>
      <c r="R1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7" s="54" t="str">
        <f>IF(Tabela2[[#This Row],[DATA DO PRÓXIMO TESTE HIDROSTÁTICO]]="","",VLOOKUP(MONTH(Tabela2[[#This Row],[DATA DO PRÓXIMO TESTE HIDROSTÁTICO]]),editar!$F$2:$G$13,2,0))</f>
        <v/>
      </c>
      <c r="T107" s="54" t="str">
        <f>IF(Tabela2[[#This Row],[DATA DO PRÓXIMO TESTE HIDROSTÁTICO]]="","",YEAR(Tabela2[[#This Row],[DATA DO PRÓXIMO TESTE HIDROSTÁTICO]]))</f>
        <v/>
      </c>
      <c r="U107" s="54" t="str">
        <f>IF(Tabela2[[#This Row],[DATA DA RECARGA]]="","",VLOOKUP(MONTH(Tabela2[[#This Row],[DATA DA RECARGA]]),editar!$F$2:$G$13,2,0))</f>
        <v/>
      </c>
      <c r="V107" s="54" t="str">
        <f>IF(Tabela2[[#This Row],[DATA DA RECARGA]]="","",YEAR(Tabela2[[#This Row],[DATA DA RECARGA]]))</f>
        <v/>
      </c>
      <c r="W107" s="54" t="str">
        <f>IF(Tabela2[[#This Row],[DATA DO ÚLTIMO TESTE HIDROSTÁTICO]]="","",VLOOKUP(MONTH(Tabela2[[#This Row],[DATA DO ÚLTIMO TESTE HIDROSTÁTICO]]),editar!$F$2:$G$13,2,0))</f>
        <v/>
      </c>
      <c r="X107" s="54" t="str">
        <f>IF(Tabela2[[#This Row],[DATA DO ÚLTIMO TESTE HIDROSTÁTICO]]="","",YEAR(Tabela2[[#This Row],[DATA DO ÚLTIMO TESTE HIDROSTÁTICO]]))</f>
        <v/>
      </c>
      <c r="Y107" s="101" t="str">
        <f>IFERROR(IF(Tabela2[[#This Row],[DATA DA RECARGA]]="","",Tabela2[[#This Row],[VALIDADE          (em meses)]]*30)+5,"")</f>
        <v/>
      </c>
      <c r="Z107" s="101" t="str">
        <f>IF(Tabela2[[#This Row],[DATA DA RECARGA]]="","","P")</f>
        <v/>
      </c>
      <c r="AA107" s="71"/>
      <c r="AB107" s="97" t="str">
        <f ca="1">IFERROR(G107-editar!$C$1,"")</f>
        <v/>
      </c>
      <c r="AC107" s="97" t="str">
        <f t="shared" ca="1" si="1"/>
        <v/>
      </c>
      <c r="AD107" s="74"/>
      <c r="AE107" s="74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</row>
    <row r="108" spans="1:57" ht="20.100000000000001" customHeight="1" x14ac:dyDescent="0.25">
      <c r="A108" s="29" t="str">
        <f>IF(Tabela2[[#This Row],[LOCAL DO EXTINTOR]]="","",Tabela2[[#This Row],[CONTROL1]])</f>
        <v/>
      </c>
      <c r="B108" s="133"/>
      <c r="C108" s="33"/>
      <c r="D108" s="34"/>
      <c r="E108" s="35"/>
      <c r="F1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8" s="81" t="str">
        <f ca="1">IFERROR(IF(Tabela2[[#This Row],[VALIDADE DA RECARGA]]="SELECIONE VALIDADE","",Tabela2[[#This Row],[DATA VENC REC]]),"")</f>
        <v/>
      </c>
      <c r="H108" s="76"/>
      <c r="I1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8" s="87" t="str">
        <f>IF(Tabela2[[#This Row],[DATA DO ÚLTIMO TESTE HIDROSTÁTICO]]="","",Tabela2[[#This Row],[DATA DO ÚLTIMO TESTE HIDROSTÁTICO]]+editar!$C$15)</f>
        <v/>
      </c>
      <c r="K108" s="105"/>
      <c r="L108" s="140"/>
      <c r="M108" s="48">
        <v>101</v>
      </c>
      <c r="N1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8" s="49" t="str">
        <f>IF(Tabela2[[#This Row],[DATA DA RECARGA]]="","",Tabela2[[#This Row],[DATA DA RECARGA]]+Tabela2[[#This Row],[val]])</f>
        <v/>
      </c>
      <c r="P108" s="48" t="str">
        <f>IF(Tabela2[[#This Row],[DATA VENC REC]]="","",VLOOKUP(MONTH(Tabela2[[#This Row],[DATA VENC REC]]),editar!$F$2:$G$13,2,0))</f>
        <v/>
      </c>
      <c r="Q108" s="48" t="str">
        <f>IF(Tabela2[[#This Row],[DATA VENC REC]]="","",YEAR(Tabela2[[#This Row],[DATA VENC REC]]))</f>
        <v/>
      </c>
      <c r="R1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8" s="54" t="str">
        <f>IF(Tabela2[[#This Row],[DATA DO PRÓXIMO TESTE HIDROSTÁTICO]]="","",VLOOKUP(MONTH(Tabela2[[#This Row],[DATA DO PRÓXIMO TESTE HIDROSTÁTICO]]),editar!$F$2:$G$13,2,0))</f>
        <v/>
      </c>
      <c r="T108" s="54" t="str">
        <f>IF(Tabela2[[#This Row],[DATA DO PRÓXIMO TESTE HIDROSTÁTICO]]="","",YEAR(Tabela2[[#This Row],[DATA DO PRÓXIMO TESTE HIDROSTÁTICO]]))</f>
        <v/>
      </c>
      <c r="U108" s="54" t="str">
        <f>IF(Tabela2[[#This Row],[DATA DA RECARGA]]="","",VLOOKUP(MONTH(Tabela2[[#This Row],[DATA DA RECARGA]]),editar!$F$2:$G$13,2,0))</f>
        <v/>
      </c>
      <c r="V108" s="54" t="str">
        <f>IF(Tabela2[[#This Row],[DATA DA RECARGA]]="","",YEAR(Tabela2[[#This Row],[DATA DA RECARGA]]))</f>
        <v/>
      </c>
      <c r="W108" s="54" t="str">
        <f>IF(Tabela2[[#This Row],[DATA DO ÚLTIMO TESTE HIDROSTÁTICO]]="","",VLOOKUP(MONTH(Tabela2[[#This Row],[DATA DO ÚLTIMO TESTE HIDROSTÁTICO]]),editar!$F$2:$G$13,2,0))</f>
        <v/>
      </c>
      <c r="X108" s="54" t="str">
        <f>IF(Tabela2[[#This Row],[DATA DO ÚLTIMO TESTE HIDROSTÁTICO]]="","",YEAR(Tabela2[[#This Row],[DATA DO ÚLTIMO TESTE HIDROSTÁTICO]]))</f>
        <v/>
      </c>
      <c r="Y108" s="101" t="str">
        <f>IFERROR(IF(Tabela2[[#This Row],[DATA DA RECARGA]]="","",Tabela2[[#This Row],[VALIDADE          (em meses)]]*30)+5,"")</f>
        <v/>
      </c>
      <c r="Z108" s="101" t="str">
        <f>IF(Tabela2[[#This Row],[DATA DA RECARGA]]="","","P")</f>
        <v/>
      </c>
      <c r="AA108" s="71"/>
      <c r="AB108" s="97" t="str">
        <f ca="1">IFERROR(G108-editar!$C$1,"")</f>
        <v/>
      </c>
      <c r="AC108" s="97" t="str">
        <f t="shared" ca="1" si="1"/>
        <v/>
      </c>
      <c r="AD108" s="74"/>
      <c r="AE108" s="74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</row>
    <row r="109" spans="1:57" ht="20.100000000000001" customHeight="1" x14ac:dyDescent="0.25">
      <c r="A109" s="29" t="str">
        <f>IF(Tabela2[[#This Row],[LOCAL DO EXTINTOR]]="","",Tabela2[[#This Row],[CONTROL1]])</f>
        <v/>
      </c>
      <c r="B109" s="133"/>
      <c r="C109" s="33"/>
      <c r="D109" s="34"/>
      <c r="E109" s="35"/>
      <c r="F1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9" s="81" t="str">
        <f ca="1">IFERROR(IF(Tabela2[[#This Row],[VALIDADE DA RECARGA]]="SELECIONE VALIDADE","",Tabela2[[#This Row],[DATA VENC REC]]),"")</f>
        <v/>
      </c>
      <c r="H109" s="76"/>
      <c r="I1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9" s="87" t="str">
        <f>IF(Tabela2[[#This Row],[DATA DO ÚLTIMO TESTE HIDROSTÁTICO]]="","",Tabela2[[#This Row],[DATA DO ÚLTIMO TESTE HIDROSTÁTICO]]+editar!$C$15)</f>
        <v/>
      </c>
      <c r="K109" s="105"/>
      <c r="L109" s="140"/>
      <c r="M109" s="48">
        <v>102</v>
      </c>
      <c r="N1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9" s="49" t="str">
        <f>IF(Tabela2[[#This Row],[DATA DA RECARGA]]="","",Tabela2[[#This Row],[DATA DA RECARGA]]+Tabela2[[#This Row],[val]])</f>
        <v/>
      </c>
      <c r="P109" s="48" t="str">
        <f>IF(Tabela2[[#This Row],[DATA VENC REC]]="","",VLOOKUP(MONTH(Tabela2[[#This Row],[DATA VENC REC]]),editar!$F$2:$G$13,2,0))</f>
        <v/>
      </c>
      <c r="Q109" s="48" t="str">
        <f>IF(Tabela2[[#This Row],[DATA VENC REC]]="","",YEAR(Tabela2[[#This Row],[DATA VENC REC]]))</f>
        <v/>
      </c>
      <c r="R1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9" s="54" t="str">
        <f>IF(Tabela2[[#This Row],[DATA DO PRÓXIMO TESTE HIDROSTÁTICO]]="","",VLOOKUP(MONTH(Tabela2[[#This Row],[DATA DO PRÓXIMO TESTE HIDROSTÁTICO]]),editar!$F$2:$G$13,2,0))</f>
        <v/>
      </c>
      <c r="T109" s="54" t="str">
        <f>IF(Tabela2[[#This Row],[DATA DO PRÓXIMO TESTE HIDROSTÁTICO]]="","",YEAR(Tabela2[[#This Row],[DATA DO PRÓXIMO TESTE HIDROSTÁTICO]]))</f>
        <v/>
      </c>
      <c r="U109" s="54" t="str">
        <f>IF(Tabela2[[#This Row],[DATA DA RECARGA]]="","",VLOOKUP(MONTH(Tabela2[[#This Row],[DATA DA RECARGA]]),editar!$F$2:$G$13,2,0))</f>
        <v/>
      </c>
      <c r="V109" s="54" t="str">
        <f>IF(Tabela2[[#This Row],[DATA DA RECARGA]]="","",YEAR(Tabela2[[#This Row],[DATA DA RECARGA]]))</f>
        <v/>
      </c>
      <c r="W109" s="54" t="str">
        <f>IF(Tabela2[[#This Row],[DATA DO ÚLTIMO TESTE HIDROSTÁTICO]]="","",VLOOKUP(MONTH(Tabela2[[#This Row],[DATA DO ÚLTIMO TESTE HIDROSTÁTICO]]),editar!$F$2:$G$13,2,0))</f>
        <v/>
      </c>
      <c r="X109" s="54" t="str">
        <f>IF(Tabela2[[#This Row],[DATA DO ÚLTIMO TESTE HIDROSTÁTICO]]="","",YEAR(Tabela2[[#This Row],[DATA DO ÚLTIMO TESTE HIDROSTÁTICO]]))</f>
        <v/>
      </c>
      <c r="Y109" s="101" t="str">
        <f>IFERROR(IF(Tabela2[[#This Row],[DATA DA RECARGA]]="","",Tabela2[[#This Row],[VALIDADE          (em meses)]]*30)+5,"")</f>
        <v/>
      </c>
      <c r="Z109" s="101" t="str">
        <f>IF(Tabela2[[#This Row],[DATA DA RECARGA]]="","","P")</f>
        <v/>
      </c>
      <c r="AA109" s="71"/>
      <c r="AB109" s="97" t="str">
        <f ca="1">IFERROR(G109-editar!$C$1,"")</f>
        <v/>
      </c>
      <c r="AC109" s="97" t="str">
        <f t="shared" ca="1" si="1"/>
        <v/>
      </c>
      <c r="AD109" s="74"/>
      <c r="AE109" s="74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</row>
    <row r="110" spans="1:57" ht="20.100000000000001" customHeight="1" x14ac:dyDescent="0.25">
      <c r="A110" s="29" t="str">
        <f>IF(Tabela2[[#This Row],[LOCAL DO EXTINTOR]]="","",Tabela2[[#This Row],[CONTROL1]])</f>
        <v/>
      </c>
      <c r="B110" s="133"/>
      <c r="C110" s="33"/>
      <c r="D110" s="34"/>
      <c r="E110" s="35"/>
      <c r="F1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0" s="81" t="str">
        <f ca="1">IFERROR(IF(Tabela2[[#This Row],[VALIDADE DA RECARGA]]="SELECIONE VALIDADE","",Tabela2[[#This Row],[DATA VENC REC]]),"")</f>
        <v/>
      </c>
      <c r="H110" s="76"/>
      <c r="I1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0" s="87" t="str">
        <f>IF(Tabela2[[#This Row],[DATA DO ÚLTIMO TESTE HIDROSTÁTICO]]="","",Tabela2[[#This Row],[DATA DO ÚLTIMO TESTE HIDROSTÁTICO]]+editar!$C$15)</f>
        <v/>
      </c>
      <c r="K110" s="105"/>
      <c r="L110" s="140"/>
      <c r="M110" s="48">
        <v>103</v>
      </c>
      <c r="N1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0" s="49" t="str">
        <f>IF(Tabela2[[#This Row],[DATA DA RECARGA]]="","",Tabela2[[#This Row],[DATA DA RECARGA]]+Tabela2[[#This Row],[val]])</f>
        <v/>
      </c>
      <c r="P110" s="48" t="str">
        <f>IF(Tabela2[[#This Row],[DATA VENC REC]]="","",VLOOKUP(MONTH(Tabela2[[#This Row],[DATA VENC REC]]),editar!$F$2:$G$13,2,0))</f>
        <v/>
      </c>
      <c r="Q110" s="48" t="str">
        <f>IF(Tabela2[[#This Row],[DATA VENC REC]]="","",YEAR(Tabela2[[#This Row],[DATA VENC REC]]))</f>
        <v/>
      </c>
      <c r="R1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0" s="54" t="str">
        <f>IF(Tabela2[[#This Row],[DATA DO PRÓXIMO TESTE HIDROSTÁTICO]]="","",VLOOKUP(MONTH(Tabela2[[#This Row],[DATA DO PRÓXIMO TESTE HIDROSTÁTICO]]),editar!$F$2:$G$13,2,0))</f>
        <v/>
      </c>
      <c r="T110" s="54" t="str">
        <f>IF(Tabela2[[#This Row],[DATA DO PRÓXIMO TESTE HIDROSTÁTICO]]="","",YEAR(Tabela2[[#This Row],[DATA DO PRÓXIMO TESTE HIDROSTÁTICO]]))</f>
        <v/>
      </c>
      <c r="U110" s="54" t="str">
        <f>IF(Tabela2[[#This Row],[DATA DA RECARGA]]="","",VLOOKUP(MONTH(Tabela2[[#This Row],[DATA DA RECARGA]]),editar!$F$2:$G$13,2,0))</f>
        <v/>
      </c>
      <c r="V110" s="54" t="str">
        <f>IF(Tabela2[[#This Row],[DATA DA RECARGA]]="","",YEAR(Tabela2[[#This Row],[DATA DA RECARGA]]))</f>
        <v/>
      </c>
      <c r="W110" s="54" t="str">
        <f>IF(Tabela2[[#This Row],[DATA DO ÚLTIMO TESTE HIDROSTÁTICO]]="","",VLOOKUP(MONTH(Tabela2[[#This Row],[DATA DO ÚLTIMO TESTE HIDROSTÁTICO]]),editar!$F$2:$G$13,2,0))</f>
        <v/>
      </c>
      <c r="X110" s="54" t="str">
        <f>IF(Tabela2[[#This Row],[DATA DO ÚLTIMO TESTE HIDROSTÁTICO]]="","",YEAR(Tabela2[[#This Row],[DATA DO ÚLTIMO TESTE HIDROSTÁTICO]]))</f>
        <v/>
      </c>
      <c r="Y110" s="101" t="str">
        <f>IFERROR(IF(Tabela2[[#This Row],[DATA DA RECARGA]]="","",Tabela2[[#This Row],[VALIDADE          (em meses)]]*30)+5,"")</f>
        <v/>
      </c>
      <c r="Z110" s="101" t="str">
        <f>IF(Tabela2[[#This Row],[DATA DA RECARGA]]="","","P")</f>
        <v/>
      </c>
      <c r="AA110" s="71"/>
      <c r="AB110" s="97" t="str">
        <f ca="1">IFERROR(G110-editar!$C$1,"")</f>
        <v/>
      </c>
      <c r="AC110" s="97" t="str">
        <f t="shared" ca="1" si="1"/>
        <v/>
      </c>
      <c r="AD110" s="74"/>
      <c r="AE110" s="74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</row>
    <row r="111" spans="1:57" ht="20.100000000000001" customHeight="1" x14ac:dyDescent="0.25">
      <c r="A111" s="29" t="str">
        <f>IF(Tabela2[[#This Row],[LOCAL DO EXTINTOR]]="","",Tabela2[[#This Row],[CONTROL1]])</f>
        <v/>
      </c>
      <c r="B111" s="133"/>
      <c r="C111" s="33"/>
      <c r="D111" s="34"/>
      <c r="E111" s="35"/>
      <c r="F1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1" s="81" t="str">
        <f ca="1">IFERROR(IF(Tabela2[[#This Row],[VALIDADE DA RECARGA]]="SELECIONE VALIDADE","",Tabela2[[#This Row],[DATA VENC REC]]),"")</f>
        <v/>
      </c>
      <c r="H111" s="76"/>
      <c r="I1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1" s="87" t="str">
        <f>IF(Tabela2[[#This Row],[DATA DO ÚLTIMO TESTE HIDROSTÁTICO]]="","",Tabela2[[#This Row],[DATA DO ÚLTIMO TESTE HIDROSTÁTICO]]+editar!$C$15)</f>
        <v/>
      </c>
      <c r="K111" s="105"/>
      <c r="L111" s="140"/>
      <c r="M111" s="48">
        <v>104</v>
      </c>
      <c r="N1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1" s="49" t="str">
        <f>IF(Tabela2[[#This Row],[DATA DA RECARGA]]="","",Tabela2[[#This Row],[DATA DA RECARGA]]+Tabela2[[#This Row],[val]])</f>
        <v/>
      </c>
      <c r="P111" s="48" t="str">
        <f>IF(Tabela2[[#This Row],[DATA VENC REC]]="","",VLOOKUP(MONTH(Tabela2[[#This Row],[DATA VENC REC]]),editar!$F$2:$G$13,2,0))</f>
        <v/>
      </c>
      <c r="Q111" s="48" t="str">
        <f>IF(Tabela2[[#This Row],[DATA VENC REC]]="","",YEAR(Tabela2[[#This Row],[DATA VENC REC]]))</f>
        <v/>
      </c>
      <c r="R1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1" s="54" t="str">
        <f>IF(Tabela2[[#This Row],[DATA DO PRÓXIMO TESTE HIDROSTÁTICO]]="","",VLOOKUP(MONTH(Tabela2[[#This Row],[DATA DO PRÓXIMO TESTE HIDROSTÁTICO]]),editar!$F$2:$G$13,2,0))</f>
        <v/>
      </c>
      <c r="T111" s="54" t="str">
        <f>IF(Tabela2[[#This Row],[DATA DO PRÓXIMO TESTE HIDROSTÁTICO]]="","",YEAR(Tabela2[[#This Row],[DATA DO PRÓXIMO TESTE HIDROSTÁTICO]]))</f>
        <v/>
      </c>
      <c r="U111" s="54" t="str">
        <f>IF(Tabela2[[#This Row],[DATA DA RECARGA]]="","",VLOOKUP(MONTH(Tabela2[[#This Row],[DATA DA RECARGA]]),editar!$F$2:$G$13,2,0))</f>
        <v/>
      </c>
      <c r="V111" s="54" t="str">
        <f>IF(Tabela2[[#This Row],[DATA DA RECARGA]]="","",YEAR(Tabela2[[#This Row],[DATA DA RECARGA]]))</f>
        <v/>
      </c>
      <c r="W111" s="54" t="str">
        <f>IF(Tabela2[[#This Row],[DATA DO ÚLTIMO TESTE HIDROSTÁTICO]]="","",VLOOKUP(MONTH(Tabela2[[#This Row],[DATA DO ÚLTIMO TESTE HIDROSTÁTICO]]),editar!$F$2:$G$13,2,0))</f>
        <v/>
      </c>
      <c r="X111" s="54" t="str">
        <f>IF(Tabela2[[#This Row],[DATA DO ÚLTIMO TESTE HIDROSTÁTICO]]="","",YEAR(Tabela2[[#This Row],[DATA DO ÚLTIMO TESTE HIDROSTÁTICO]]))</f>
        <v/>
      </c>
      <c r="Y111" s="101" t="str">
        <f>IFERROR(IF(Tabela2[[#This Row],[DATA DA RECARGA]]="","",Tabela2[[#This Row],[VALIDADE          (em meses)]]*30)+5,"")</f>
        <v/>
      </c>
      <c r="Z111" s="101" t="str">
        <f>IF(Tabela2[[#This Row],[DATA DA RECARGA]]="","","P")</f>
        <v/>
      </c>
      <c r="AA111" s="71"/>
      <c r="AB111" s="97" t="str">
        <f ca="1">IFERROR(G111-editar!$C$1,"")</f>
        <v/>
      </c>
      <c r="AC111" s="97" t="str">
        <f t="shared" ca="1" si="1"/>
        <v/>
      </c>
      <c r="AD111" s="74"/>
      <c r="AE111" s="74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</row>
    <row r="112" spans="1:57" ht="20.100000000000001" customHeight="1" x14ac:dyDescent="0.25">
      <c r="A112" s="29" t="str">
        <f>IF(Tabela2[[#This Row],[LOCAL DO EXTINTOR]]="","",Tabela2[[#This Row],[CONTROL1]])</f>
        <v/>
      </c>
      <c r="B112" s="133"/>
      <c r="C112" s="33"/>
      <c r="D112" s="34"/>
      <c r="E112" s="35"/>
      <c r="F1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2" s="81" t="str">
        <f ca="1">IFERROR(IF(Tabela2[[#This Row],[VALIDADE DA RECARGA]]="SELECIONE VALIDADE","",Tabela2[[#This Row],[DATA VENC REC]]),"")</f>
        <v/>
      </c>
      <c r="H112" s="76"/>
      <c r="I1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2" s="87" t="str">
        <f>IF(Tabela2[[#This Row],[DATA DO ÚLTIMO TESTE HIDROSTÁTICO]]="","",Tabela2[[#This Row],[DATA DO ÚLTIMO TESTE HIDROSTÁTICO]]+editar!$C$15)</f>
        <v/>
      </c>
      <c r="K112" s="105"/>
      <c r="L112" s="140"/>
      <c r="M112" s="48">
        <v>105</v>
      </c>
      <c r="N1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2" s="49" t="str">
        <f>IF(Tabela2[[#This Row],[DATA DA RECARGA]]="","",Tabela2[[#This Row],[DATA DA RECARGA]]+Tabela2[[#This Row],[val]])</f>
        <v/>
      </c>
      <c r="P112" s="48" t="str">
        <f>IF(Tabela2[[#This Row],[DATA VENC REC]]="","",VLOOKUP(MONTH(Tabela2[[#This Row],[DATA VENC REC]]),editar!$F$2:$G$13,2,0))</f>
        <v/>
      </c>
      <c r="Q112" s="48" t="str">
        <f>IF(Tabela2[[#This Row],[DATA VENC REC]]="","",YEAR(Tabela2[[#This Row],[DATA VENC REC]]))</f>
        <v/>
      </c>
      <c r="R1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2" s="54" t="str">
        <f>IF(Tabela2[[#This Row],[DATA DO PRÓXIMO TESTE HIDROSTÁTICO]]="","",VLOOKUP(MONTH(Tabela2[[#This Row],[DATA DO PRÓXIMO TESTE HIDROSTÁTICO]]),editar!$F$2:$G$13,2,0))</f>
        <v/>
      </c>
      <c r="T112" s="54" t="str">
        <f>IF(Tabela2[[#This Row],[DATA DO PRÓXIMO TESTE HIDROSTÁTICO]]="","",YEAR(Tabela2[[#This Row],[DATA DO PRÓXIMO TESTE HIDROSTÁTICO]]))</f>
        <v/>
      </c>
      <c r="U112" s="54" t="str">
        <f>IF(Tabela2[[#This Row],[DATA DA RECARGA]]="","",VLOOKUP(MONTH(Tabela2[[#This Row],[DATA DA RECARGA]]),editar!$F$2:$G$13,2,0))</f>
        <v/>
      </c>
      <c r="V112" s="54" t="str">
        <f>IF(Tabela2[[#This Row],[DATA DA RECARGA]]="","",YEAR(Tabela2[[#This Row],[DATA DA RECARGA]]))</f>
        <v/>
      </c>
      <c r="W112" s="54" t="str">
        <f>IF(Tabela2[[#This Row],[DATA DO ÚLTIMO TESTE HIDROSTÁTICO]]="","",VLOOKUP(MONTH(Tabela2[[#This Row],[DATA DO ÚLTIMO TESTE HIDROSTÁTICO]]),editar!$F$2:$G$13,2,0))</f>
        <v/>
      </c>
      <c r="X112" s="54" t="str">
        <f>IF(Tabela2[[#This Row],[DATA DO ÚLTIMO TESTE HIDROSTÁTICO]]="","",YEAR(Tabela2[[#This Row],[DATA DO ÚLTIMO TESTE HIDROSTÁTICO]]))</f>
        <v/>
      </c>
      <c r="Y112" s="101" t="str">
        <f>IFERROR(IF(Tabela2[[#This Row],[DATA DA RECARGA]]="","",Tabela2[[#This Row],[VALIDADE          (em meses)]]*30)+5,"")</f>
        <v/>
      </c>
      <c r="Z112" s="101" t="str">
        <f>IF(Tabela2[[#This Row],[DATA DA RECARGA]]="","","P")</f>
        <v/>
      </c>
      <c r="AA112" s="71"/>
      <c r="AB112" s="97" t="str">
        <f ca="1">IFERROR(G112-editar!$C$1,"")</f>
        <v/>
      </c>
      <c r="AC112" s="97" t="str">
        <f t="shared" ca="1" si="1"/>
        <v/>
      </c>
      <c r="AD112" s="74"/>
      <c r="AE112" s="74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</row>
    <row r="113" spans="1:57" ht="20.100000000000001" customHeight="1" x14ac:dyDescent="0.25">
      <c r="A113" s="29" t="str">
        <f>IF(Tabela2[[#This Row],[LOCAL DO EXTINTOR]]="","",Tabela2[[#This Row],[CONTROL1]])</f>
        <v/>
      </c>
      <c r="B113" s="133"/>
      <c r="C113" s="33"/>
      <c r="D113" s="34"/>
      <c r="E113" s="35"/>
      <c r="F1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3" s="81" t="str">
        <f ca="1">IFERROR(IF(Tabela2[[#This Row],[VALIDADE DA RECARGA]]="SELECIONE VALIDADE","",Tabela2[[#This Row],[DATA VENC REC]]),"")</f>
        <v/>
      </c>
      <c r="H113" s="76"/>
      <c r="I1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3" s="87" t="str">
        <f>IF(Tabela2[[#This Row],[DATA DO ÚLTIMO TESTE HIDROSTÁTICO]]="","",Tabela2[[#This Row],[DATA DO ÚLTIMO TESTE HIDROSTÁTICO]]+editar!$C$15)</f>
        <v/>
      </c>
      <c r="K113" s="105"/>
      <c r="L113" s="140"/>
      <c r="M113" s="48">
        <v>106</v>
      </c>
      <c r="N1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3" s="49" t="str">
        <f>IF(Tabela2[[#This Row],[DATA DA RECARGA]]="","",Tabela2[[#This Row],[DATA DA RECARGA]]+Tabela2[[#This Row],[val]])</f>
        <v/>
      </c>
      <c r="P113" s="48" t="str">
        <f>IF(Tabela2[[#This Row],[DATA VENC REC]]="","",VLOOKUP(MONTH(Tabela2[[#This Row],[DATA VENC REC]]),editar!$F$2:$G$13,2,0))</f>
        <v/>
      </c>
      <c r="Q113" s="48" t="str">
        <f>IF(Tabela2[[#This Row],[DATA VENC REC]]="","",YEAR(Tabela2[[#This Row],[DATA VENC REC]]))</f>
        <v/>
      </c>
      <c r="R1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3" s="54" t="str">
        <f>IF(Tabela2[[#This Row],[DATA DO PRÓXIMO TESTE HIDROSTÁTICO]]="","",VLOOKUP(MONTH(Tabela2[[#This Row],[DATA DO PRÓXIMO TESTE HIDROSTÁTICO]]),editar!$F$2:$G$13,2,0))</f>
        <v/>
      </c>
      <c r="T113" s="54" t="str">
        <f>IF(Tabela2[[#This Row],[DATA DO PRÓXIMO TESTE HIDROSTÁTICO]]="","",YEAR(Tabela2[[#This Row],[DATA DO PRÓXIMO TESTE HIDROSTÁTICO]]))</f>
        <v/>
      </c>
      <c r="U113" s="54" t="str">
        <f>IF(Tabela2[[#This Row],[DATA DA RECARGA]]="","",VLOOKUP(MONTH(Tabela2[[#This Row],[DATA DA RECARGA]]),editar!$F$2:$G$13,2,0))</f>
        <v/>
      </c>
      <c r="V113" s="54" t="str">
        <f>IF(Tabela2[[#This Row],[DATA DA RECARGA]]="","",YEAR(Tabela2[[#This Row],[DATA DA RECARGA]]))</f>
        <v/>
      </c>
      <c r="W113" s="54" t="str">
        <f>IF(Tabela2[[#This Row],[DATA DO ÚLTIMO TESTE HIDROSTÁTICO]]="","",VLOOKUP(MONTH(Tabela2[[#This Row],[DATA DO ÚLTIMO TESTE HIDROSTÁTICO]]),editar!$F$2:$G$13,2,0))</f>
        <v/>
      </c>
      <c r="X113" s="54" t="str">
        <f>IF(Tabela2[[#This Row],[DATA DO ÚLTIMO TESTE HIDROSTÁTICO]]="","",YEAR(Tabela2[[#This Row],[DATA DO ÚLTIMO TESTE HIDROSTÁTICO]]))</f>
        <v/>
      </c>
      <c r="Y113" s="101" t="str">
        <f>IFERROR(IF(Tabela2[[#This Row],[DATA DA RECARGA]]="","",Tabela2[[#This Row],[VALIDADE          (em meses)]]*30)+5,"")</f>
        <v/>
      </c>
      <c r="Z113" s="101" t="str">
        <f>IF(Tabela2[[#This Row],[DATA DA RECARGA]]="","","P")</f>
        <v/>
      </c>
      <c r="AA113" s="71"/>
      <c r="AB113" s="97" t="str">
        <f ca="1">IFERROR(G113-editar!$C$1,"")</f>
        <v/>
      </c>
      <c r="AC113" s="97" t="str">
        <f t="shared" ca="1" si="1"/>
        <v/>
      </c>
      <c r="AD113" s="74"/>
      <c r="AE113" s="74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</row>
    <row r="114" spans="1:57" ht="20.100000000000001" customHeight="1" x14ac:dyDescent="0.25">
      <c r="A114" s="29" t="str">
        <f>IF(Tabela2[[#This Row],[LOCAL DO EXTINTOR]]="","",Tabela2[[#This Row],[CONTROL1]])</f>
        <v/>
      </c>
      <c r="B114" s="133"/>
      <c r="C114" s="33"/>
      <c r="D114" s="34"/>
      <c r="E114" s="35"/>
      <c r="F1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4" s="81" t="str">
        <f ca="1">IFERROR(IF(Tabela2[[#This Row],[VALIDADE DA RECARGA]]="SELECIONE VALIDADE","",Tabela2[[#This Row],[DATA VENC REC]]),"")</f>
        <v/>
      </c>
      <c r="H114" s="76"/>
      <c r="I1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4" s="87" t="str">
        <f>IF(Tabela2[[#This Row],[DATA DO ÚLTIMO TESTE HIDROSTÁTICO]]="","",Tabela2[[#This Row],[DATA DO ÚLTIMO TESTE HIDROSTÁTICO]]+editar!$C$15)</f>
        <v/>
      </c>
      <c r="K114" s="105"/>
      <c r="L114" s="140"/>
      <c r="M114" s="48">
        <v>107</v>
      </c>
      <c r="N1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4" s="49" t="str">
        <f>IF(Tabela2[[#This Row],[DATA DA RECARGA]]="","",Tabela2[[#This Row],[DATA DA RECARGA]]+Tabela2[[#This Row],[val]])</f>
        <v/>
      </c>
      <c r="P114" s="48" t="str">
        <f>IF(Tabela2[[#This Row],[DATA VENC REC]]="","",VLOOKUP(MONTH(Tabela2[[#This Row],[DATA VENC REC]]),editar!$F$2:$G$13,2,0))</f>
        <v/>
      </c>
      <c r="Q114" s="48" t="str">
        <f>IF(Tabela2[[#This Row],[DATA VENC REC]]="","",YEAR(Tabela2[[#This Row],[DATA VENC REC]]))</f>
        <v/>
      </c>
      <c r="R1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4" s="54" t="str">
        <f>IF(Tabela2[[#This Row],[DATA DO PRÓXIMO TESTE HIDROSTÁTICO]]="","",VLOOKUP(MONTH(Tabela2[[#This Row],[DATA DO PRÓXIMO TESTE HIDROSTÁTICO]]),editar!$F$2:$G$13,2,0))</f>
        <v/>
      </c>
      <c r="T114" s="54" t="str">
        <f>IF(Tabela2[[#This Row],[DATA DO PRÓXIMO TESTE HIDROSTÁTICO]]="","",YEAR(Tabela2[[#This Row],[DATA DO PRÓXIMO TESTE HIDROSTÁTICO]]))</f>
        <v/>
      </c>
      <c r="U114" s="54" t="str">
        <f>IF(Tabela2[[#This Row],[DATA DA RECARGA]]="","",VLOOKUP(MONTH(Tabela2[[#This Row],[DATA DA RECARGA]]),editar!$F$2:$G$13,2,0))</f>
        <v/>
      </c>
      <c r="V114" s="54" t="str">
        <f>IF(Tabela2[[#This Row],[DATA DA RECARGA]]="","",YEAR(Tabela2[[#This Row],[DATA DA RECARGA]]))</f>
        <v/>
      </c>
      <c r="W114" s="54" t="str">
        <f>IF(Tabela2[[#This Row],[DATA DO ÚLTIMO TESTE HIDROSTÁTICO]]="","",VLOOKUP(MONTH(Tabela2[[#This Row],[DATA DO ÚLTIMO TESTE HIDROSTÁTICO]]),editar!$F$2:$G$13,2,0))</f>
        <v/>
      </c>
      <c r="X114" s="54" t="str">
        <f>IF(Tabela2[[#This Row],[DATA DO ÚLTIMO TESTE HIDROSTÁTICO]]="","",YEAR(Tabela2[[#This Row],[DATA DO ÚLTIMO TESTE HIDROSTÁTICO]]))</f>
        <v/>
      </c>
      <c r="Y114" s="101" t="str">
        <f>IFERROR(IF(Tabela2[[#This Row],[DATA DA RECARGA]]="","",Tabela2[[#This Row],[VALIDADE          (em meses)]]*30)+5,"")</f>
        <v/>
      </c>
      <c r="Z114" s="101" t="str">
        <f>IF(Tabela2[[#This Row],[DATA DA RECARGA]]="","","P")</f>
        <v/>
      </c>
      <c r="AA114" s="71"/>
      <c r="AB114" s="97" t="str">
        <f ca="1">IFERROR(G114-editar!$C$1,"")</f>
        <v/>
      </c>
      <c r="AC114" s="97" t="str">
        <f t="shared" ca="1" si="1"/>
        <v/>
      </c>
      <c r="AD114" s="74"/>
      <c r="AE114" s="74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</row>
    <row r="115" spans="1:57" ht="20.100000000000001" customHeight="1" x14ac:dyDescent="0.25">
      <c r="A115" s="29" t="str">
        <f>IF(Tabela2[[#This Row],[LOCAL DO EXTINTOR]]="","",Tabela2[[#This Row],[CONTROL1]])</f>
        <v/>
      </c>
      <c r="B115" s="133"/>
      <c r="C115" s="33"/>
      <c r="D115" s="34"/>
      <c r="E115" s="35"/>
      <c r="F1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5" s="81" t="str">
        <f ca="1">IFERROR(IF(Tabela2[[#This Row],[VALIDADE DA RECARGA]]="SELECIONE VALIDADE","",Tabela2[[#This Row],[DATA VENC REC]]),"")</f>
        <v/>
      </c>
      <c r="H115" s="76"/>
      <c r="I1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5" s="87" t="str">
        <f>IF(Tabela2[[#This Row],[DATA DO ÚLTIMO TESTE HIDROSTÁTICO]]="","",Tabela2[[#This Row],[DATA DO ÚLTIMO TESTE HIDROSTÁTICO]]+editar!$C$15)</f>
        <v/>
      </c>
      <c r="K115" s="105"/>
      <c r="L115" s="140"/>
      <c r="M115" s="48">
        <v>108</v>
      </c>
      <c r="N1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5" s="49" t="str">
        <f>IF(Tabela2[[#This Row],[DATA DA RECARGA]]="","",Tabela2[[#This Row],[DATA DA RECARGA]]+Tabela2[[#This Row],[val]])</f>
        <v/>
      </c>
      <c r="P115" s="48" t="str">
        <f>IF(Tabela2[[#This Row],[DATA VENC REC]]="","",VLOOKUP(MONTH(Tabela2[[#This Row],[DATA VENC REC]]),editar!$F$2:$G$13,2,0))</f>
        <v/>
      </c>
      <c r="Q115" s="48" t="str">
        <f>IF(Tabela2[[#This Row],[DATA VENC REC]]="","",YEAR(Tabela2[[#This Row],[DATA VENC REC]]))</f>
        <v/>
      </c>
      <c r="R1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5" s="54" t="str">
        <f>IF(Tabela2[[#This Row],[DATA DO PRÓXIMO TESTE HIDROSTÁTICO]]="","",VLOOKUP(MONTH(Tabela2[[#This Row],[DATA DO PRÓXIMO TESTE HIDROSTÁTICO]]),editar!$F$2:$G$13,2,0))</f>
        <v/>
      </c>
      <c r="T115" s="54" t="str">
        <f>IF(Tabela2[[#This Row],[DATA DO PRÓXIMO TESTE HIDROSTÁTICO]]="","",YEAR(Tabela2[[#This Row],[DATA DO PRÓXIMO TESTE HIDROSTÁTICO]]))</f>
        <v/>
      </c>
      <c r="U115" s="54" t="str">
        <f>IF(Tabela2[[#This Row],[DATA DA RECARGA]]="","",VLOOKUP(MONTH(Tabela2[[#This Row],[DATA DA RECARGA]]),editar!$F$2:$G$13,2,0))</f>
        <v/>
      </c>
      <c r="V115" s="54" t="str">
        <f>IF(Tabela2[[#This Row],[DATA DA RECARGA]]="","",YEAR(Tabela2[[#This Row],[DATA DA RECARGA]]))</f>
        <v/>
      </c>
      <c r="W115" s="54" t="str">
        <f>IF(Tabela2[[#This Row],[DATA DO ÚLTIMO TESTE HIDROSTÁTICO]]="","",VLOOKUP(MONTH(Tabela2[[#This Row],[DATA DO ÚLTIMO TESTE HIDROSTÁTICO]]),editar!$F$2:$G$13,2,0))</f>
        <v/>
      </c>
      <c r="X115" s="54" t="str">
        <f>IF(Tabela2[[#This Row],[DATA DO ÚLTIMO TESTE HIDROSTÁTICO]]="","",YEAR(Tabela2[[#This Row],[DATA DO ÚLTIMO TESTE HIDROSTÁTICO]]))</f>
        <v/>
      </c>
      <c r="Y115" s="101" t="str">
        <f>IFERROR(IF(Tabela2[[#This Row],[DATA DA RECARGA]]="","",Tabela2[[#This Row],[VALIDADE          (em meses)]]*30)+5,"")</f>
        <v/>
      </c>
      <c r="Z115" s="101" t="str">
        <f>IF(Tabela2[[#This Row],[DATA DA RECARGA]]="","","P")</f>
        <v/>
      </c>
      <c r="AA115" s="71"/>
      <c r="AB115" s="97" t="str">
        <f ca="1">IFERROR(G115-editar!$C$1,"")</f>
        <v/>
      </c>
      <c r="AC115" s="97" t="str">
        <f t="shared" ca="1" si="1"/>
        <v/>
      </c>
      <c r="AD115" s="74"/>
      <c r="AE115" s="74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</row>
    <row r="116" spans="1:57" ht="20.100000000000001" customHeight="1" x14ac:dyDescent="0.25">
      <c r="A116" s="29" t="str">
        <f>IF(Tabela2[[#This Row],[LOCAL DO EXTINTOR]]="","",Tabela2[[#This Row],[CONTROL1]])</f>
        <v/>
      </c>
      <c r="B116" s="133"/>
      <c r="C116" s="33"/>
      <c r="D116" s="34"/>
      <c r="E116" s="35"/>
      <c r="F1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6" s="81" t="str">
        <f ca="1">IFERROR(IF(Tabela2[[#This Row],[VALIDADE DA RECARGA]]="SELECIONE VALIDADE","",Tabela2[[#This Row],[DATA VENC REC]]),"")</f>
        <v/>
      </c>
      <c r="H116" s="76"/>
      <c r="I1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6" s="87" t="str">
        <f>IF(Tabela2[[#This Row],[DATA DO ÚLTIMO TESTE HIDROSTÁTICO]]="","",Tabela2[[#This Row],[DATA DO ÚLTIMO TESTE HIDROSTÁTICO]]+editar!$C$15)</f>
        <v/>
      </c>
      <c r="K116" s="105"/>
      <c r="L116" s="140"/>
      <c r="M116" s="48">
        <v>109</v>
      </c>
      <c r="N1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6" s="49" t="str">
        <f>IF(Tabela2[[#This Row],[DATA DA RECARGA]]="","",Tabela2[[#This Row],[DATA DA RECARGA]]+Tabela2[[#This Row],[val]])</f>
        <v/>
      </c>
      <c r="P116" s="48" t="str">
        <f>IF(Tabela2[[#This Row],[DATA VENC REC]]="","",VLOOKUP(MONTH(Tabela2[[#This Row],[DATA VENC REC]]),editar!$F$2:$G$13,2,0))</f>
        <v/>
      </c>
      <c r="Q116" s="48" t="str">
        <f>IF(Tabela2[[#This Row],[DATA VENC REC]]="","",YEAR(Tabela2[[#This Row],[DATA VENC REC]]))</f>
        <v/>
      </c>
      <c r="R1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6" s="54" t="str">
        <f>IF(Tabela2[[#This Row],[DATA DO PRÓXIMO TESTE HIDROSTÁTICO]]="","",VLOOKUP(MONTH(Tabela2[[#This Row],[DATA DO PRÓXIMO TESTE HIDROSTÁTICO]]),editar!$F$2:$G$13,2,0))</f>
        <v/>
      </c>
      <c r="T116" s="54" t="str">
        <f>IF(Tabela2[[#This Row],[DATA DO PRÓXIMO TESTE HIDROSTÁTICO]]="","",YEAR(Tabela2[[#This Row],[DATA DO PRÓXIMO TESTE HIDROSTÁTICO]]))</f>
        <v/>
      </c>
      <c r="U116" s="54" t="str">
        <f>IF(Tabela2[[#This Row],[DATA DA RECARGA]]="","",VLOOKUP(MONTH(Tabela2[[#This Row],[DATA DA RECARGA]]),editar!$F$2:$G$13,2,0))</f>
        <v/>
      </c>
      <c r="V116" s="54" t="str">
        <f>IF(Tabela2[[#This Row],[DATA DA RECARGA]]="","",YEAR(Tabela2[[#This Row],[DATA DA RECARGA]]))</f>
        <v/>
      </c>
      <c r="W116" s="54" t="str">
        <f>IF(Tabela2[[#This Row],[DATA DO ÚLTIMO TESTE HIDROSTÁTICO]]="","",VLOOKUP(MONTH(Tabela2[[#This Row],[DATA DO ÚLTIMO TESTE HIDROSTÁTICO]]),editar!$F$2:$G$13,2,0))</f>
        <v/>
      </c>
      <c r="X116" s="54" t="str">
        <f>IF(Tabela2[[#This Row],[DATA DO ÚLTIMO TESTE HIDROSTÁTICO]]="","",YEAR(Tabela2[[#This Row],[DATA DO ÚLTIMO TESTE HIDROSTÁTICO]]))</f>
        <v/>
      </c>
      <c r="Y116" s="101" t="str">
        <f>IFERROR(IF(Tabela2[[#This Row],[DATA DA RECARGA]]="","",Tabela2[[#This Row],[VALIDADE          (em meses)]]*30)+5,"")</f>
        <v/>
      </c>
      <c r="Z116" s="101" t="str">
        <f>IF(Tabela2[[#This Row],[DATA DA RECARGA]]="","","P")</f>
        <v/>
      </c>
      <c r="AA116" s="71"/>
      <c r="AB116" s="97" t="str">
        <f ca="1">IFERROR(G116-editar!$C$1,"")</f>
        <v/>
      </c>
      <c r="AC116" s="97" t="str">
        <f t="shared" ca="1" si="1"/>
        <v/>
      </c>
      <c r="AD116" s="74"/>
      <c r="AE116" s="74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</row>
    <row r="117" spans="1:57" ht="20.100000000000001" customHeight="1" x14ac:dyDescent="0.25">
      <c r="A117" s="29" t="str">
        <f>IF(Tabela2[[#This Row],[LOCAL DO EXTINTOR]]="","",Tabela2[[#This Row],[CONTROL1]])</f>
        <v/>
      </c>
      <c r="B117" s="133"/>
      <c r="C117" s="33"/>
      <c r="D117" s="34"/>
      <c r="E117" s="35"/>
      <c r="F1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7" s="81" t="str">
        <f ca="1">IFERROR(IF(Tabela2[[#This Row],[VALIDADE DA RECARGA]]="SELECIONE VALIDADE","",Tabela2[[#This Row],[DATA VENC REC]]),"")</f>
        <v/>
      </c>
      <c r="H117" s="76"/>
      <c r="I1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7" s="87" t="str">
        <f>IF(Tabela2[[#This Row],[DATA DO ÚLTIMO TESTE HIDROSTÁTICO]]="","",Tabela2[[#This Row],[DATA DO ÚLTIMO TESTE HIDROSTÁTICO]]+editar!$C$15)</f>
        <v/>
      </c>
      <c r="K117" s="105"/>
      <c r="L117" s="140"/>
      <c r="M117" s="48">
        <v>110</v>
      </c>
      <c r="N1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7" s="49" t="str">
        <f>IF(Tabela2[[#This Row],[DATA DA RECARGA]]="","",Tabela2[[#This Row],[DATA DA RECARGA]]+Tabela2[[#This Row],[val]])</f>
        <v/>
      </c>
      <c r="P117" s="48" t="str">
        <f>IF(Tabela2[[#This Row],[DATA VENC REC]]="","",VLOOKUP(MONTH(Tabela2[[#This Row],[DATA VENC REC]]),editar!$F$2:$G$13,2,0))</f>
        <v/>
      </c>
      <c r="Q117" s="48" t="str">
        <f>IF(Tabela2[[#This Row],[DATA VENC REC]]="","",YEAR(Tabela2[[#This Row],[DATA VENC REC]]))</f>
        <v/>
      </c>
      <c r="R1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7" s="54" t="str">
        <f>IF(Tabela2[[#This Row],[DATA DO PRÓXIMO TESTE HIDROSTÁTICO]]="","",VLOOKUP(MONTH(Tabela2[[#This Row],[DATA DO PRÓXIMO TESTE HIDROSTÁTICO]]),editar!$F$2:$G$13,2,0))</f>
        <v/>
      </c>
      <c r="T117" s="54" t="str">
        <f>IF(Tabela2[[#This Row],[DATA DO PRÓXIMO TESTE HIDROSTÁTICO]]="","",YEAR(Tabela2[[#This Row],[DATA DO PRÓXIMO TESTE HIDROSTÁTICO]]))</f>
        <v/>
      </c>
      <c r="U117" s="54" t="str">
        <f>IF(Tabela2[[#This Row],[DATA DA RECARGA]]="","",VLOOKUP(MONTH(Tabela2[[#This Row],[DATA DA RECARGA]]),editar!$F$2:$G$13,2,0))</f>
        <v/>
      </c>
      <c r="V117" s="54" t="str">
        <f>IF(Tabela2[[#This Row],[DATA DA RECARGA]]="","",YEAR(Tabela2[[#This Row],[DATA DA RECARGA]]))</f>
        <v/>
      </c>
      <c r="W117" s="54" t="str">
        <f>IF(Tabela2[[#This Row],[DATA DO ÚLTIMO TESTE HIDROSTÁTICO]]="","",VLOOKUP(MONTH(Tabela2[[#This Row],[DATA DO ÚLTIMO TESTE HIDROSTÁTICO]]),editar!$F$2:$G$13,2,0))</f>
        <v/>
      </c>
      <c r="X117" s="54" t="str">
        <f>IF(Tabela2[[#This Row],[DATA DO ÚLTIMO TESTE HIDROSTÁTICO]]="","",YEAR(Tabela2[[#This Row],[DATA DO ÚLTIMO TESTE HIDROSTÁTICO]]))</f>
        <v/>
      </c>
      <c r="Y117" s="101" t="str">
        <f>IFERROR(IF(Tabela2[[#This Row],[DATA DA RECARGA]]="","",Tabela2[[#This Row],[VALIDADE          (em meses)]]*30)+5,"")</f>
        <v/>
      </c>
      <c r="Z117" s="101" t="str">
        <f>IF(Tabela2[[#This Row],[DATA DA RECARGA]]="","","P")</f>
        <v/>
      </c>
      <c r="AA117" s="71"/>
      <c r="AB117" s="97" t="str">
        <f ca="1">IFERROR(G117-editar!$C$1,"")</f>
        <v/>
      </c>
      <c r="AC117" s="97" t="str">
        <f t="shared" ca="1" si="1"/>
        <v/>
      </c>
      <c r="AD117" s="74"/>
      <c r="AE117" s="74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</row>
    <row r="118" spans="1:57" ht="20.100000000000001" customHeight="1" x14ac:dyDescent="0.25">
      <c r="A118" s="29" t="str">
        <f>IF(Tabela2[[#This Row],[LOCAL DO EXTINTOR]]="","",Tabela2[[#This Row],[CONTROL1]])</f>
        <v/>
      </c>
      <c r="B118" s="133"/>
      <c r="C118" s="33"/>
      <c r="D118" s="34"/>
      <c r="E118" s="35"/>
      <c r="F1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8" s="81" t="str">
        <f ca="1">IFERROR(IF(Tabela2[[#This Row],[VALIDADE DA RECARGA]]="SELECIONE VALIDADE","",Tabela2[[#This Row],[DATA VENC REC]]),"")</f>
        <v/>
      </c>
      <c r="H118" s="76"/>
      <c r="I1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8" s="87" t="str">
        <f>IF(Tabela2[[#This Row],[DATA DO ÚLTIMO TESTE HIDROSTÁTICO]]="","",Tabela2[[#This Row],[DATA DO ÚLTIMO TESTE HIDROSTÁTICO]]+editar!$C$15)</f>
        <v/>
      </c>
      <c r="K118" s="105"/>
      <c r="L118" s="140"/>
      <c r="M118" s="48">
        <v>111</v>
      </c>
      <c r="N1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8" s="49" t="str">
        <f>IF(Tabela2[[#This Row],[DATA DA RECARGA]]="","",Tabela2[[#This Row],[DATA DA RECARGA]]+Tabela2[[#This Row],[val]])</f>
        <v/>
      </c>
      <c r="P118" s="48" t="str">
        <f>IF(Tabela2[[#This Row],[DATA VENC REC]]="","",VLOOKUP(MONTH(Tabela2[[#This Row],[DATA VENC REC]]),editar!$F$2:$G$13,2,0))</f>
        <v/>
      </c>
      <c r="Q118" s="48" t="str">
        <f>IF(Tabela2[[#This Row],[DATA VENC REC]]="","",YEAR(Tabela2[[#This Row],[DATA VENC REC]]))</f>
        <v/>
      </c>
      <c r="R1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8" s="54" t="str">
        <f>IF(Tabela2[[#This Row],[DATA DO PRÓXIMO TESTE HIDROSTÁTICO]]="","",VLOOKUP(MONTH(Tabela2[[#This Row],[DATA DO PRÓXIMO TESTE HIDROSTÁTICO]]),editar!$F$2:$G$13,2,0))</f>
        <v/>
      </c>
      <c r="T118" s="54" t="str">
        <f>IF(Tabela2[[#This Row],[DATA DO PRÓXIMO TESTE HIDROSTÁTICO]]="","",YEAR(Tabela2[[#This Row],[DATA DO PRÓXIMO TESTE HIDROSTÁTICO]]))</f>
        <v/>
      </c>
      <c r="U118" s="54" t="str">
        <f>IF(Tabela2[[#This Row],[DATA DA RECARGA]]="","",VLOOKUP(MONTH(Tabela2[[#This Row],[DATA DA RECARGA]]),editar!$F$2:$G$13,2,0))</f>
        <v/>
      </c>
      <c r="V118" s="54" t="str">
        <f>IF(Tabela2[[#This Row],[DATA DA RECARGA]]="","",YEAR(Tabela2[[#This Row],[DATA DA RECARGA]]))</f>
        <v/>
      </c>
      <c r="W118" s="54" t="str">
        <f>IF(Tabela2[[#This Row],[DATA DO ÚLTIMO TESTE HIDROSTÁTICO]]="","",VLOOKUP(MONTH(Tabela2[[#This Row],[DATA DO ÚLTIMO TESTE HIDROSTÁTICO]]),editar!$F$2:$G$13,2,0))</f>
        <v/>
      </c>
      <c r="X118" s="54" t="str">
        <f>IF(Tabela2[[#This Row],[DATA DO ÚLTIMO TESTE HIDROSTÁTICO]]="","",YEAR(Tabela2[[#This Row],[DATA DO ÚLTIMO TESTE HIDROSTÁTICO]]))</f>
        <v/>
      </c>
      <c r="Y118" s="101" t="str">
        <f>IFERROR(IF(Tabela2[[#This Row],[DATA DA RECARGA]]="","",Tabela2[[#This Row],[VALIDADE          (em meses)]]*30)+5,"")</f>
        <v/>
      </c>
      <c r="Z118" s="101" t="str">
        <f>IF(Tabela2[[#This Row],[DATA DA RECARGA]]="","","P")</f>
        <v/>
      </c>
      <c r="AA118" s="71"/>
      <c r="AB118" s="97" t="str">
        <f ca="1">IFERROR(G118-editar!$C$1,"")</f>
        <v/>
      </c>
      <c r="AC118" s="97" t="str">
        <f t="shared" ca="1" si="1"/>
        <v/>
      </c>
      <c r="AD118" s="74"/>
      <c r="AE118" s="74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</row>
    <row r="119" spans="1:57" ht="20.100000000000001" customHeight="1" x14ac:dyDescent="0.25">
      <c r="A119" s="29" t="str">
        <f>IF(Tabela2[[#This Row],[LOCAL DO EXTINTOR]]="","",Tabela2[[#This Row],[CONTROL1]])</f>
        <v/>
      </c>
      <c r="B119" s="133"/>
      <c r="C119" s="33"/>
      <c r="D119" s="34"/>
      <c r="E119" s="35"/>
      <c r="F1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19" s="81" t="str">
        <f ca="1">IFERROR(IF(Tabela2[[#This Row],[VALIDADE DA RECARGA]]="SELECIONE VALIDADE","",Tabela2[[#This Row],[DATA VENC REC]]),"")</f>
        <v/>
      </c>
      <c r="H119" s="76"/>
      <c r="I1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19" s="87" t="str">
        <f>IF(Tabela2[[#This Row],[DATA DO ÚLTIMO TESTE HIDROSTÁTICO]]="","",Tabela2[[#This Row],[DATA DO ÚLTIMO TESTE HIDROSTÁTICO]]+editar!$C$15)</f>
        <v/>
      </c>
      <c r="K119" s="105"/>
      <c r="L119" s="140"/>
      <c r="M119" s="48">
        <v>112</v>
      </c>
      <c r="N1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19" s="49" t="str">
        <f>IF(Tabela2[[#This Row],[DATA DA RECARGA]]="","",Tabela2[[#This Row],[DATA DA RECARGA]]+Tabela2[[#This Row],[val]])</f>
        <v/>
      </c>
      <c r="P119" s="48" t="str">
        <f>IF(Tabela2[[#This Row],[DATA VENC REC]]="","",VLOOKUP(MONTH(Tabela2[[#This Row],[DATA VENC REC]]),editar!$F$2:$G$13,2,0))</f>
        <v/>
      </c>
      <c r="Q119" s="48" t="str">
        <f>IF(Tabela2[[#This Row],[DATA VENC REC]]="","",YEAR(Tabela2[[#This Row],[DATA VENC REC]]))</f>
        <v/>
      </c>
      <c r="R1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19" s="54" t="str">
        <f>IF(Tabela2[[#This Row],[DATA DO PRÓXIMO TESTE HIDROSTÁTICO]]="","",VLOOKUP(MONTH(Tabela2[[#This Row],[DATA DO PRÓXIMO TESTE HIDROSTÁTICO]]),editar!$F$2:$G$13,2,0))</f>
        <v/>
      </c>
      <c r="T119" s="54" t="str">
        <f>IF(Tabela2[[#This Row],[DATA DO PRÓXIMO TESTE HIDROSTÁTICO]]="","",YEAR(Tabela2[[#This Row],[DATA DO PRÓXIMO TESTE HIDROSTÁTICO]]))</f>
        <v/>
      </c>
      <c r="U119" s="54" t="str">
        <f>IF(Tabela2[[#This Row],[DATA DA RECARGA]]="","",VLOOKUP(MONTH(Tabela2[[#This Row],[DATA DA RECARGA]]),editar!$F$2:$G$13,2,0))</f>
        <v/>
      </c>
      <c r="V119" s="54" t="str">
        <f>IF(Tabela2[[#This Row],[DATA DA RECARGA]]="","",YEAR(Tabela2[[#This Row],[DATA DA RECARGA]]))</f>
        <v/>
      </c>
      <c r="W119" s="54" t="str">
        <f>IF(Tabela2[[#This Row],[DATA DO ÚLTIMO TESTE HIDROSTÁTICO]]="","",VLOOKUP(MONTH(Tabela2[[#This Row],[DATA DO ÚLTIMO TESTE HIDROSTÁTICO]]),editar!$F$2:$G$13,2,0))</f>
        <v/>
      </c>
      <c r="X119" s="54" t="str">
        <f>IF(Tabela2[[#This Row],[DATA DO ÚLTIMO TESTE HIDROSTÁTICO]]="","",YEAR(Tabela2[[#This Row],[DATA DO ÚLTIMO TESTE HIDROSTÁTICO]]))</f>
        <v/>
      </c>
      <c r="Y119" s="101" t="str">
        <f>IFERROR(IF(Tabela2[[#This Row],[DATA DA RECARGA]]="","",Tabela2[[#This Row],[VALIDADE          (em meses)]]*30)+5,"")</f>
        <v/>
      </c>
      <c r="Z119" s="101" t="str">
        <f>IF(Tabela2[[#This Row],[DATA DA RECARGA]]="","","P")</f>
        <v/>
      </c>
      <c r="AA119" s="71"/>
      <c r="AB119" s="97" t="str">
        <f ca="1">IFERROR(G119-editar!$C$1,"")</f>
        <v/>
      </c>
      <c r="AC119" s="97" t="str">
        <f t="shared" ca="1" si="1"/>
        <v/>
      </c>
      <c r="AD119" s="74"/>
      <c r="AE119" s="74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</row>
    <row r="120" spans="1:57" ht="20.100000000000001" customHeight="1" x14ac:dyDescent="0.25">
      <c r="A120" s="29" t="str">
        <f>IF(Tabela2[[#This Row],[LOCAL DO EXTINTOR]]="","",Tabela2[[#This Row],[CONTROL1]])</f>
        <v/>
      </c>
      <c r="B120" s="133"/>
      <c r="C120" s="33"/>
      <c r="D120" s="34"/>
      <c r="E120" s="35"/>
      <c r="F1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0" s="81" t="str">
        <f ca="1">IFERROR(IF(Tabela2[[#This Row],[VALIDADE DA RECARGA]]="SELECIONE VALIDADE","",Tabela2[[#This Row],[DATA VENC REC]]),"")</f>
        <v/>
      </c>
      <c r="H120" s="76"/>
      <c r="I1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0" s="87" t="str">
        <f>IF(Tabela2[[#This Row],[DATA DO ÚLTIMO TESTE HIDROSTÁTICO]]="","",Tabela2[[#This Row],[DATA DO ÚLTIMO TESTE HIDROSTÁTICO]]+editar!$C$15)</f>
        <v/>
      </c>
      <c r="K120" s="105"/>
      <c r="L120" s="140"/>
      <c r="M120" s="48">
        <v>113</v>
      </c>
      <c r="N1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0" s="49" t="str">
        <f>IF(Tabela2[[#This Row],[DATA DA RECARGA]]="","",Tabela2[[#This Row],[DATA DA RECARGA]]+Tabela2[[#This Row],[val]])</f>
        <v/>
      </c>
      <c r="P120" s="48" t="str">
        <f>IF(Tabela2[[#This Row],[DATA VENC REC]]="","",VLOOKUP(MONTH(Tabela2[[#This Row],[DATA VENC REC]]),editar!$F$2:$G$13,2,0))</f>
        <v/>
      </c>
      <c r="Q120" s="48" t="str">
        <f>IF(Tabela2[[#This Row],[DATA VENC REC]]="","",YEAR(Tabela2[[#This Row],[DATA VENC REC]]))</f>
        <v/>
      </c>
      <c r="R1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0" s="54" t="str">
        <f>IF(Tabela2[[#This Row],[DATA DO PRÓXIMO TESTE HIDROSTÁTICO]]="","",VLOOKUP(MONTH(Tabela2[[#This Row],[DATA DO PRÓXIMO TESTE HIDROSTÁTICO]]),editar!$F$2:$G$13,2,0))</f>
        <v/>
      </c>
      <c r="T120" s="54" t="str">
        <f>IF(Tabela2[[#This Row],[DATA DO PRÓXIMO TESTE HIDROSTÁTICO]]="","",YEAR(Tabela2[[#This Row],[DATA DO PRÓXIMO TESTE HIDROSTÁTICO]]))</f>
        <v/>
      </c>
      <c r="U120" s="54" t="str">
        <f>IF(Tabela2[[#This Row],[DATA DA RECARGA]]="","",VLOOKUP(MONTH(Tabela2[[#This Row],[DATA DA RECARGA]]),editar!$F$2:$G$13,2,0))</f>
        <v/>
      </c>
      <c r="V120" s="54" t="str">
        <f>IF(Tabela2[[#This Row],[DATA DA RECARGA]]="","",YEAR(Tabela2[[#This Row],[DATA DA RECARGA]]))</f>
        <v/>
      </c>
      <c r="W120" s="54" t="str">
        <f>IF(Tabela2[[#This Row],[DATA DO ÚLTIMO TESTE HIDROSTÁTICO]]="","",VLOOKUP(MONTH(Tabela2[[#This Row],[DATA DO ÚLTIMO TESTE HIDROSTÁTICO]]),editar!$F$2:$G$13,2,0))</f>
        <v/>
      </c>
      <c r="X120" s="54" t="str">
        <f>IF(Tabela2[[#This Row],[DATA DO ÚLTIMO TESTE HIDROSTÁTICO]]="","",YEAR(Tabela2[[#This Row],[DATA DO ÚLTIMO TESTE HIDROSTÁTICO]]))</f>
        <v/>
      </c>
      <c r="Y120" s="101" t="str">
        <f>IFERROR(IF(Tabela2[[#This Row],[DATA DA RECARGA]]="","",Tabela2[[#This Row],[VALIDADE          (em meses)]]*30)+5,"")</f>
        <v/>
      </c>
      <c r="Z120" s="101" t="str">
        <f>IF(Tabela2[[#This Row],[DATA DA RECARGA]]="","","P")</f>
        <v/>
      </c>
      <c r="AA120" s="71"/>
      <c r="AB120" s="97" t="str">
        <f ca="1">IFERROR(G120-editar!$C$1,"")</f>
        <v/>
      </c>
      <c r="AC120" s="97" t="str">
        <f t="shared" ca="1" si="1"/>
        <v/>
      </c>
      <c r="AD120" s="74"/>
      <c r="AE120" s="74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</row>
    <row r="121" spans="1:57" ht="20.100000000000001" customHeight="1" x14ac:dyDescent="0.25">
      <c r="A121" s="29" t="str">
        <f>IF(Tabela2[[#This Row],[LOCAL DO EXTINTOR]]="","",Tabela2[[#This Row],[CONTROL1]])</f>
        <v/>
      </c>
      <c r="B121" s="133"/>
      <c r="C121" s="33"/>
      <c r="D121" s="34"/>
      <c r="E121" s="35"/>
      <c r="F1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1" s="81" t="str">
        <f ca="1">IFERROR(IF(Tabela2[[#This Row],[VALIDADE DA RECARGA]]="SELECIONE VALIDADE","",Tabela2[[#This Row],[DATA VENC REC]]),"")</f>
        <v/>
      </c>
      <c r="H121" s="76"/>
      <c r="I1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1" s="87" t="str">
        <f>IF(Tabela2[[#This Row],[DATA DO ÚLTIMO TESTE HIDROSTÁTICO]]="","",Tabela2[[#This Row],[DATA DO ÚLTIMO TESTE HIDROSTÁTICO]]+editar!$C$15)</f>
        <v/>
      </c>
      <c r="K121" s="105"/>
      <c r="L121" s="140"/>
      <c r="M121" s="48">
        <v>114</v>
      </c>
      <c r="N1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1" s="49" t="str">
        <f>IF(Tabela2[[#This Row],[DATA DA RECARGA]]="","",Tabela2[[#This Row],[DATA DA RECARGA]]+Tabela2[[#This Row],[val]])</f>
        <v/>
      </c>
      <c r="P121" s="48" t="str">
        <f>IF(Tabela2[[#This Row],[DATA VENC REC]]="","",VLOOKUP(MONTH(Tabela2[[#This Row],[DATA VENC REC]]),editar!$F$2:$G$13,2,0))</f>
        <v/>
      </c>
      <c r="Q121" s="48" t="str">
        <f>IF(Tabela2[[#This Row],[DATA VENC REC]]="","",YEAR(Tabela2[[#This Row],[DATA VENC REC]]))</f>
        <v/>
      </c>
      <c r="R1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1" s="54" t="str">
        <f>IF(Tabela2[[#This Row],[DATA DO PRÓXIMO TESTE HIDROSTÁTICO]]="","",VLOOKUP(MONTH(Tabela2[[#This Row],[DATA DO PRÓXIMO TESTE HIDROSTÁTICO]]),editar!$F$2:$G$13,2,0))</f>
        <v/>
      </c>
      <c r="T121" s="54" t="str">
        <f>IF(Tabela2[[#This Row],[DATA DO PRÓXIMO TESTE HIDROSTÁTICO]]="","",YEAR(Tabela2[[#This Row],[DATA DO PRÓXIMO TESTE HIDROSTÁTICO]]))</f>
        <v/>
      </c>
      <c r="U121" s="54" t="str">
        <f>IF(Tabela2[[#This Row],[DATA DA RECARGA]]="","",VLOOKUP(MONTH(Tabela2[[#This Row],[DATA DA RECARGA]]),editar!$F$2:$G$13,2,0))</f>
        <v/>
      </c>
      <c r="V121" s="54" t="str">
        <f>IF(Tabela2[[#This Row],[DATA DA RECARGA]]="","",YEAR(Tabela2[[#This Row],[DATA DA RECARGA]]))</f>
        <v/>
      </c>
      <c r="W121" s="54" t="str">
        <f>IF(Tabela2[[#This Row],[DATA DO ÚLTIMO TESTE HIDROSTÁTICO]]="","",VLOOKUP(MONTH(Tabela2[[#This Row],[DATA DO ÚLTIMO TESTE HIDROSTÁTICO]]),editar!$F$2:$G$13,2,0))</f>
        <v/>
      </c>
      <c r="X121" s="54" t="str">
        <f>IF(Tabela2[[#This Row],[DATA DO ÚLTIMO TESTE HIDROSTÁTICO]]="","",YEAR(Tabela2[[#This Row],[DATA DO ÚLTIMO TESTE HIDROSTÁTICO]]))</f>
        <v/>
      </c>
      <c r="Y121" s="101" t="str">
        <f>IFERROR(IF(Tabela2[[#This Row],[DATA DA RECARGA]]="","",Tabela2[[#This Row],[VALIDADE          (em meses)]]*30)+5,"")</f>
        <v/>
      </c>
      <c r="Z121" s="101" t="str">
        <f>IF(Tabela2[[#This Row],[DATA DA RECARGA]]="","","P")</f>
        <v/>
      </c>
      <c r="AA121" s="71"/>
      <c r="AB121" s="97" t="str">
        <f ca="1">IFERROR(G121-editar!$C$1,"")</f>
        <v/>
      </c>
      <c r="AC121" s="97" t="str">
        <f t="shared" ca="1" si="1"/>
        <v/>
      </c>
      <c r="AD121" s="74"/>
      <c r="AE121" s="74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</row>
    <row r="122" spans="1:57" ht="20.100000000000001" customHeight="1" x14ac:dyDescent="0.25">
      <c r="A122" s="29" t="str">
        <f>IF(Tabela2[[#This Row],[LOCAL DO EXTINTOR]]="","",Tabela2[[#This Row],[CONTROL1]])</f>
        <v/>
      </c>
      <c r="B122" s="133"/>
      <c r="C122" s="33"/>
      <c r="D122" s="34"/>
      <c r="E122" s="35"/>
      <c r="F1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2" s="81" t="str">
        <f ca="1">IFERROR(IF(Tabela2[[#This Row],[VALIDADE DA RECARGA]]="SELECIONE VALIDADE","",Tabela2[[#This Row],[DATA VENC REC]]),"")</f>
        <v/>
      </c>
      <c r="H122" s="76"/>
      <c r="I1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2" s="87" t="str">
        <f>IF(Tabela2[[#This Row],[DATA DO ÚLTIMO TESTE HIDROSTÁTICO]]="","",Tabela2[[#This Row],[DATA DO ÚLTIMO TESTE HIDROSTÁTICO]]+editar!$C$15)</f>
        <v/>
      </c>
      <c r="K122" s="105"/>
      <c r="L122" s="140"/>
      <c r="M122" s="48">
        <v>115</v>
      </c>
      <c r="N1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2" s="49" t="str">
        <f>IF(Tabela2[[#This Row],[DATA DA RECARGA]]="","",Tabela2[[#This Row],[DATA DA RECARGA]]+Tabela2[[#This Row],[val]])</f>
        <v/>
      </c>
      <c r="P122" s="48" t="str">
        <f>IF(Tabela2[[#This Row],[DATA VENC REC]]="","",VLOOKUP(MONTH(Tabela2[[#This Row],[DATA VENC REC]]),editar!$F$2:$G$13,2,0))</f>
        <v/>
      </c>
      <c r="Q122" s="48" t="str">
        <f>IF(Tabela2[[#This Row],[DATA VENC REC]]="","",YEAR(Tabela2[[#This Row],[DATA VENC REC]]))</f>
        <v/>
      </c>
      <c r="R1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2" s="54" t="str">
        <f>IF(Tabela2[[#This Row],[DATA DO PRÓXIMO TESTE HIDROSTÁTICO]]="","",VLOOKUP(MONTH(Tabela2[[#This Row],[DATA DO PRÓXIMO TESTE HIDROSTÁTICO]]),editar!$F$2:$G$13,2,0))</f>
        <v/>
      </c>
      <c r="T122" s="54" t="str">
        <f>IF(Tabela2[[#This Row],[DATA DO PRÓXIMO TESTE HIDROSTÁTICO]]="","",YEAR(Tabela2[[#This Row],[DATA DO PRÓXIMO TESTE HIDROSTÁTICO]]))</f>
        <v/>
      </c>
      <c r="U122" s="54" t="str">
        <f>IF(Tabela2[[#This Row],[DATA DA RECARGA]]="","",VLOOKUP(MONTH(Tabela2[[#This Row],[DATA DA RECARGA]]),editar!$F$2:$G$13,2,0))</f>
        <v/>
      </c>
      <c r="V122" s="54" t="str">
        <f>IF(Tabela2[[#This Row],[DATA DA RECARGA]]="","",YEAR(Tabela2[[#This Row],[DATA DA RECARGA]]))</f>
        <v/>
      </c>
      <c r="W122" s="54" t="str">
        <f>IF(Tabela2[[#This Row],[DATA DO ÚLTIMO TESTE HIDROSTÁTICO]]="","",VLOOKUP(MONTH(Tabela2[[#This Row],[DATA DO ÚLTIMO TESTE HIDROSTÁTICO]]),editar!$F$2:$G$13,2,0))</f>
        <v/>
      </c>
      <c r="X122" s="54" t="str">
        <f>IF(Tabela2[[#This Row],[DATA DO ÚLTIMO TESTE HIDROSTÁTICO]]="","",YEAR(Tabela2[[#This Row],[DATA DO ÚLTIMO TESTE HIDROSTÁTICO]]))</f>
        <v/>
      </c>
      <c r="Y122" s="101" t="str">
        <f>IFERROR(IF(Tabela2[[#This Row],[DATA DA RECARGA]]="","",Tabela2[[#This Row],[VALIDADE          (em meses)]]*30)+5,"")</f>
        <v/>
      </c>
      <c r="Z122" s="101" t="str">
        <f>IF(Tabela2[[#This Row],[DATA DA RECARGA]]="","","P")</f>
        <v/>
      </c>
      <c r="AA122" s="71"/>
      <c r="AB122" s="97" t="str">
        <f ca="1">IFERROR(G122-editar!$C$1,"")</f>
        <v/>
      </c>
      <c r="AC122" s="97" t="str">
        <f t="shared" ca="1" si="1"/>
        <v/>
      </c>
      <c r="AD122" s="74"/>
      <c r="AE122" s="74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</row>
    <row r="123" spans="1:57" ht="20.100000000000001" customHeight="1" x14ac:dyDescent="0.25">
      <c r="A123" s="29" t="str">
        <f>IF(Tabela2[[#This Row],[LOCAL DO EXTINTOR]]="","",Tabela2[[#This Row],[CONTROL1]])</f>
        <v/>
      </c>
      <c r="B123" s="133"/>
      <c r="C123" s="33"/>
      <c r="D123" s="34"/>
      <c r="E123" s="35"/>
      <c r="F1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3" s="81" t="str">
        <f ca="1">IFERROR(IF(Tabela2[[#This Row],[VALIDADE DA RECARGA]]="SELECIONE VALIDADE","",Tabela2[[#This Row],[DATA VENC REC]]),"")</f>
        <v/>
      </c>
      <c r="H123" s="76"/>
      <c r="I1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3" s="87" t="str">
        <f>IF(Tabela2[[#This Row],[DATA DO ÚLTIMO TESTE HIDROSTÁTICO]]="","",Tabela2[[#This Row],[DATA DO ÚLTIMO TESTE HIDROSTÁTICO]]+editar!$C$15)</f>
        <v/>
      </c>
      <c r="K123" s="105"/>
      <c r="L123" s="140"/>
      <c r="M123" s="48">
        <v>116</v>
      </c>
      <c r="N1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3" s="49" t="str">
        <f>IF(Tabela2[[#This Row],[DATA DA RECARGA]]="","",Tabela2[[#This Row],[DATA DA RECARGA]]+Tabela2[[#This Row],[val]])</f>
        <v/>
      </c>
      <c r="P123" s="48" t="str">
        <f>IF(Tabela2[[#This Row],[DATA VENC REC]]="","",VLOOKUP(MONTH(Tabela2[[#This Row],[DATA VENC REC]]),editar!$F$2:$G$13,2,0))</f>
        <v/>
      </c>
      <c r="Q123" s="48" t="str">
        <f>IF(Tabela2[[#This Row],[DATA VENC REC]]="","",YEAR(Tabela2[[#This Row],[DATA VENC REC]]))</f>
        <v/>
      </c>
      <c r="R1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3" s="54" t="str">
        <f>IF(Tabela2[[#This Row],[DATA DO PRÓXIMO TESTE HIDROSTÁTICO]]="","",VLOOKUP(MONTH(Tabela2[[#This Row],[DATA DO PRÓXIMO TESTE HIDROSTÁTICO]]),editar!$F$2:$G$13,2,0))</f>
        <v/>
      </c>
      <c r="T123" s="54" t="str">
        <f>IF(Tabela2[[#This Row],[DATA DO PRÓXIMO TESTE HIDROSTÁTICO]]="","",YEAR(Tabela2[[#This Row],[DATA DO PRÓXIMO TESTE HIDROSTÁTICO]]))</f>
        <v/>
      </c>
      <c r="U123" s="54" t="str">
        <f>IF(Tabela2[[#This Row],[DATA DA RECARGA]]="","",VLOOKUP(MONTH(Tabela2[[#This Row],[DATA DA RECARGA]]),editar!$F$2:$G$13,2,0))</f>
        <v/>
      </c>
      <c r="V123" s="54" t="str">
        <f>IF(Tabela2[[#This Row],[DATA DA RECARGA]]="","",YEAR(Tabela2[[#This Row],[DATA DA RECARGA]]))</f>
        <v/>
      </c>
      <c r="W123" s="54" t="str">
        <f>IF(Tabela2[[#This Row],[DATA DO ÚLTIMO TESTE HIDROSTÁTICO]]="","",VLOOKUP(MONTH(Tabela2[[#This Row],[DATA DO ÚLTIMO TESTE HIDROSTÁTICO]]),editar!$F$2:$G$13,2,0))</f>
        <v/>
      </c>
      <c r="X123" s="54" t="str">
        <f>IF(Tabela2[[#This Row],[DATA DO ÚLTIMO TESTE HIDROSTÁTICO]]="","",YEAR(Tabela2[[#This Row],[DATA DO ÚLTIMO TESTE HIDROSTÁTICO]]))</f>
        <v/>
      </c>
      <c r="Y123" s="101" t="str">
        <f>IFERROR(IF(Tabela2[[#This Row],[DATA DA RECARGA]]="","",Tabela2[[#This Row],[VALIDADE          (em meses)]]*30)+5,"")</f>
        <v/>
      </c>
      <c r="Z123" s="101" t="str">
        <f>IF(Tabela2[[#This Row],[DATA DA RECARGA]]="","","P")</f>
        <v/>
      </c>
      <c r="AA123" s="71"/>
      <c r="AB123" s="97" t="str">
        <f ca="1">IFERROR(G123-editar!$C$1,"")</f>
        <v/>
      </c>
      <c r="AC123" s="97" t="str">
        <f t="shared" ca="1" si="1"/>
        <v/>
      </c>
      <c r="AD123" s="74"/>
      <c r="AE123" s="74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</row>
    <row r="124" spans="1:57" ht="20.100000000000001" customHeight="1" x14ac:dyDescent="0.25">
      <c r="A124" s="29" t="str">
        <f>IF(Tabela2[[#This Row],[LOCAL DO EXTINTOR]]="","",Tabela2[[#This Row],[CONTROL1]])</f>
        <v/>
      </c>
      <c r="B124" s="133"/>
      <c r="C124" s="33"/>
      <c r="D124" s="34"/>
      <c r="E124" s="35"/>
      <c r="F1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4" s="81" t="str">
        <f ca="1">IFERROR(IF(Tabela2[[#This Row],[VALIDADE DA RECARGA]]="SELECIONE VALIDADE","",Tabela2[[#This Row],[DATA VENC REC]]),"")</f>
        <v/>
      </c>
      <c r="H124" s="76"/>
      <c r="I1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4" s="87" t="str">
        <f>IF(Tabela2[[#This Row],[DATA DO ÚLTIMO TESTE HIDROSTÁTICO]]="","",Tabela2[[#This Row],[DATA DO ÚLTIMO TESTE HIDROSTÁTICO]]+editar!$C$15)</f>
        <v/>
      </c>
      <c r="K124" s="105"/>
      <c r="L124" s="140"/>
      <c r="M124" s="48">
        <v>117</v>
      </c>
      <c r="N1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4" s="49" t="str">
        <f>IF(Tabela2[[#This Row],[DATA DA RECARGA]]="","",Tabela2[[#This Row],[DATA DA RECARGA]]+Tabela2[[#This Row],[val]])</f>
        <v/>
      </c>
      <c r="P124" s="48" t="str">
        <f>IF(Tabela2[[#This Row],[DATA VENC REC]]="","",VLOOKUP(MONTH(Tabela2[[#This Row],[DATA VENC REC]]),editar!$F$2:$G$13,2,0))</f>
        <v/>
      </c>
      <c r="Q124" s="48" t="str">
        <f>IF(Tabela2[[#This Row],[DATA VENC REC]]="","",YEAR(Tabela2[[#This Row],[DATA VENC REC]]))</f>
        <v/>
      </c>
      <c r="R1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4" s="54" t="str">
        <f>IF(Tabela2[[#This Row],[DATA DO PRÓXIMO TESTE HIDROSTÁTICO]]="","",VLOOKUP(MONTH(Tabela2[[#This Row],[DATA DO PRÓXIMO TESTE HIDROSTÁTICO]]),editar!$F$2:$G$13,2,0))</f>
        <v/>
      </c>
      <c r="T124" s="54" t="str">
        <f>IF(Tabela2[[#This Row],[DATA DO PRÓXIMO TESTE HIDROSTÁTICO]]="","",YEAR(Tabela2[[#This Row],[DATA DO PRÓXIMO TESTE HIDROSTÁTICO]]))</f>
        <v/>
      </c>
      <c r="U124" s="54" t="str">
        <f>IF(Tabela2[[#This Row],[DATA DA RECARGA]]="","",VLOOKUP(MONTH(Tabela2[[#This Row],[DATA DA RECARGA]]),editar!$F$2:$G$13,2,0))</f>
        <v/>
      </c>
      <c r="V124" s="54" t="str">
        <f>IF(Tabela2[[#This Row],[DATA DA RECARGA]]="","",YEAR(Tabela2[[#This Row],[DATA DA RECARGA]]))</f>
        <v/>
      </c>
      <c r="W124" s="54" t="str">
        <f>IF(Tabela2[[#This Row],[DATA DO ÚLTIMO TESTE HIDROSTÁTICO]]="","",VLOOKUP(MONTH(Tabela2[[#This Row],[DATA DO ÚLTIMO TESTE HIDROSTÁTICO]]),editar!$F$2:$G$13,2,0))</f>
        <v/>
      </c>
      <c r="X124" s="54" t="str">
        <f>IF(Tabela2[[#This Row],[DATA DO ÚLTIMO TESTE HIDROSTÁTICO]]="","",YEAR(Tabela2[[#This Row],[DATA DO ÚLTIMO TESTE HIDROSTÁTICO]]))</f>
        <v/>
      </c>
      <c r="Y124" s="101" t="str">
        <f>IFERROR(IF(Tabela2[[#This Row],[DATA DA RECARGA]]="","",Tabela2[[#This Row],[VALIDADE          (em meses)]]*30)+5,"")</f>
        <v/>
      </c>
      <c r="Z124" s="101" t="str">
        <f>IF(Tabela2[[#This Row],[DATA DA RECARGA]]="","","P")</f>
        <v/>
      </c>
      <c r="AA124" s="71"/>
      <c r="AB124" s="97" t="str">
        <f ca="1">IFERROR(G124-editar!$C$1,"")</f>
        <v/>
      </c>
      <c r="AC124" s="97" t="str">
        <f t="shared" ca="1" si="1"/>
        <v/>
      </c>
      <c r="AD124" s="74"/>
      <c r="AE124" s="74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</row>
    <row r="125" spans="1:57" ht="20.100000000000001" customHeight="1" x14ac:dyDescent="0.25">
      <c r="A125" s="29" t="str">
        <f>IF(Tabela2[[#This Row],[LOCAL DO EXTINTOR]]="","",Tabela2[[#This Row],[CONTROL1]])</f>
        <v/>
      </c>
      <c r="B125" s="133"/>
      <c r="C125" s="33"/>
      <c r="D125" s="34"/>
      <c r="E125" s="35"/>
      <c r="F1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5" s="81" t="str">
        <f ca="1">IFERROR(IF(Tabela2[[#This Row],[VALIDADE DA RECARGA]]="SELECIONE VALIDADE","",Tabela2[[#This Row],[DATA VENC REC]]),"")</f>
        <v/>
      </c>
      <c r="H125" s="76"/>
      <c r="I1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5" s="87" t="str">
        <f>IF(Tabela2[[#This Row],[DATA DO ÚLTIMO TESTE HIDROSTÁTICO]]="","",Tabela2[[#This Row],[DATA DO ÚLTIMO TESTE HIDROSTÁTICO]]+editar!$C$15)</f>
        <v/>
      </c>
      <c r="K125" s="105"/>
      <c r="L125" s="140"/>
      <c r="M125" s="48">
        <v>118</v>
      </c>
      <c r="N1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5" s="49" t="str">
        <f>IF(Tabela2[[#This Row],[DATA DA RECARGA]]="","",Tabela2[[#This Row],[DATA DA RECARGA]]+Tabela2[[#This Row],[val]])</f>
        <v/>
      </c>
      <c r="P125" s="48" t="str">
        <f>IF(Tabela2[[#This Row],[DATA VENC REC]]="","",VLOOKUP(MONTH(Tabela2[[#This Row],[DATA VENC REC]]),editar!$F$2:$G$13,2,0))</f>
        <v/>
      </c>
      <c r="Q125" s="48" t="str">
        <f>IF(Tabela2[[#This Row],[DATA VENC REC]]="","",YEAR(Tabela2[[#This Row],[DATA VENC REC]]))</f>
        <v/>
      </c>
      <c r="R1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5" s="54" t="str">
        <f>IF(Tabela2[[#This Row],[DATA DO PRÓXIMO TESTE HIDROSTÁTICO]]="","",VLOOKUP(MONTH(Tabela2[[#This Row],[DATA DO PRÓXIMO TESTE HIDROSTÁTICO]]),editar!$F$2:$G$13,2,0))</f>
        <v/>
      </c>
      <c r="T125" s="54" t="str">
        <f>IF(Tabela2[[#This Row],[DATA DO PRÓXIMO TESTE HIDROSTÁTICO]]="","",YEAR(Tabela2[[#This Row],[DATA DO PRÓXIMO TESTE HIDROSTÁTICO]]))</f>
        <v/>
      </c>
      <c r="U125" s="54" t="str">
        <f>IF(Tabela2[[#This Row],[DATA DA RECARGA]]="","",VLOOKUP(MONTH(Tabela2[[#This Row],[DATA DA RECARGA]]),editar!$F$2:$G$13,2,0))</f>
        <v/>
      </c>
      <c r="V125" s="54" t="str">
        <f>IF(Tabela2[[#This Row],[DATA DA RECARGA]]="","",YEAR(Tabela2[[#This Row],[DATA DA RECARGA]]))</f>
        <v/>
      </c>
      <c r="W125" s="54" t="str">
        <f>IF(Tabela2[[#This Row],[DATA DO ÚLTIMO TESTE HIDROSTÁTICO]]="","",VLOOKUP(MONTH(Tabela2[[#This Row],[DATA DO ÚLTIMO TESTE HIDROSTÁTICO]]),editar!$F$2:$G$13,2,0))</f>
        <v/>
      </c>
      <c r="X125" s="54" t="str">
        <f>IF(Tabela2[[#This Row],[DATA DO ÚLTIMO TESTE HIDROSTÁTICO]]="","",YEAR(Tabela2[[#This Row],[DATA DO ÚLTIMO TESTE HIDROSTÁTICO]]))</f>
        <v/>
      </c>
      <c r="Y125" s="101" t="str">
        <f>IFERROR(IF(Tabela2[[#This Row],[DATA DA RECARGA]]="","",Tabela2[[#This Row],[VALIDADE          (em meses)]]*30)+5,"")</f>
        <v/>
      </c>
      <c r="Z125" s="101" t="str">
        <f>IF(Tabela2[[#This Row],[DATA DA RECARGA]]="","","P")</f>
        <v/>
      </c>
      <c r="AA125" s="71"/>
      <c r="AB125" s="97" t="str">
        <f ca="1">IFERROR(G125-editar!$C$1,"")</f>
        <v/>
      </c>
      <c r="AC125" s="97" t="str">
        <f t="shared" ca="1" si="1"/>
        <v/>
      </c>
      <c r="AD125" s="74"/>
      <c r="AE125" s="74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</row>
    <row r="126" spans="1:57" ht="20.100000000000001" customHeight="1" x14ac:dyDescent="0.25">
      <c r="A126" s="29" t="str">
        <f>IF(Tabela2[[#This Row],[LOCAL DO EXTINTOR]]="","",Tabela2[[#This Row],[CONTROL1]])</f>
        <v/>
      </c>
      <c r="B126" s="133"/>
      <c r="C126" s="33"/>
      <c r="D126" s="34"/>
      <c r="E126" s="35"/>
      <c r="F1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6" s="81" t="str">
        <f ca="1">IFERROR(IF(Tabela2[[#This Row],[VALIDADE DA RECARGA]]="SELECIONE VALIDADE","",Tabela2[[#This Row],[DATA VENC REC]]),"")</f>
        <v/>
      </c>
      <c r="H126" s="76"/>
      <c r="I1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6" s="87" t="str">
        <f>IF(Tabela2[[#This Row],[DATA DO ÚLTIMO TESTE HIDROSTÁTICO]]="","",Tabela2[[#This Row],[DATA DO ÚLTIMO TESTE HIDROSTÁTICO]]+editar!$C$15)</f>
        <v/>
      </c>
      <c r="K126" s="105"/>
      <c r="L126" s="140"/>
      <c r="M126" s="48">
        <v>119</v>
      </c>
      <c r="N1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6" s="49" t="str">
        <f>IF(Tabela2[[#This Row],[DATA DA RECARGA]]="","",Tabela2[[#This Row],[DATA DA RECARGA]]+Tabela2[[#This Row],[val]])</f>
        <v/>
      </c>
      <c r="P126" s="48" t="str">
        <f>IF(Tabela2[[#This Row],[DATA VENC REC]]="","",VLOOKUP(MONTH(Tabela2[[#This Row],[DATA VENC REC]]),editar!$F$2:$G$13,2,0))</f>
        <v/>
      </c>
      <c r="Q126" s="48" t="str">
        <f>IF(Tabela2[[#This Row],[DATA VENC REC]]="","",YEAR(Tabela2[[#This Row],[DATA VENC REC]]))</f>
        <v/>
      </c>
      <c r="R1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6" s="54" t="str">
        <f>IF(Tabela2[[#This Row],[DATA DO PRÓXIMO TESTE HIDROSTÁTICO]]="","",VLOOKUP(MONTH(Tabela2[[#This Row],[DATA DO PRÓXIMO TESTE HIDROSTÁTICO]]),editar!$F$2:$G$13,2,0))</f>
        <v/>
      </c>
      <c r="T126" s="54" t="str">
        <f>IF(Tabela2[[#This Row],[DATA DO PRÓXIMO TESTE HIDROSTÁTICO]]="","",YEAR(Tabela2[[#This Row],[DATA DO PRÓXIMO TESTE HIDROSTÁTICO]]))</f>
        <v/>
      </c>
      <c r="U126" s="54" t="str">
        <f>IF(Tabela2[[#This Row],[DATA DA RECARGA]]="","",VLOOKUP(MONTH(Tabela2[[#This Row],[DATA DA RECARGA]]),editar!$F$2:$G$13,2,0))</f>
        <v/>
      </c>
      <c r="V126" s="54" t="str">
        <f>IF(Tabela2[[#This Row],[DATA DA RECARGA]]="","",YEAR(Tabela2[[#This Row],[DATA DA RECARGA]]))</f>
        <v/>
      </c>
      <c r="W126" s="54" t="str">
        <f>IF(Tabela2[[#This Row],[DATA DO ÚLTIMO TESTE HIDROSTÁTICO]]="","",VLOOKUP(MONTH(Tabela2[[#This Row],[DATA DO ÚLTIMO TESTE HIDROSTÁTICO]]),editar!$F$2:$G$13,2,0))</f>
        <v/>
      </c>
      <c r="X126" s="54" t="str">
        <f>IF(Tabela2[[#This Row],[DATA DO ÚLTIMO TESTE HIDROSTÁTICO]]="","",YEAR(Tabela2[[#This Row],[DATA DO ÚLTIMO TESTE HIDROSTÁTICO]]))</f>
        <v/>
      </c>
      <c r="Y126" s="101" t="str">
        <f>IFERROR(IF(Tabela2[[#This Row],[DATA DA RECARGA]]="","",Tabela2[[#This Row],[VALIDADE          (em meses)]]*30)+5,"")</f>
        <v/>
      </c>
      <c r="Z126" s="101" t="str">
        <f>IF(Tabela2[[#This Row],[DATA DA RECARGA]]="","","P")</f>
        <v/>
      </c>
      <c r="AA126" s="71"/>
      <c r="AB126" s="97" t="str">
        <f ca="1">IFERROR(G126-editar!$C$1,"")</f>
        <v/>
      </c>
      <c r="AC126" s="97" t="str">
        <f t="shared" ca="1" si="1"/>
        <v/>
      </c>
      <c r="AD126" s="74"/>
      <c r="AE126" s="74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</row>
    <row r="127" spans="1:57" ht="20.100000000000001" customHeight="1" x14ac:dyDescent="0.25">
      <c r="A127" s="29" t="str">
        <f>IF(Tabela2[[#This Row],[LOCAL DO EXTINTOR]]="","",Tabela2[[#This Row],[CONTROL1]])</f>
        <v/>
      </c>
      <c r="B127" s="133"/>
      <c r="C127" s="33"/>
      <c r="D127" s="34"/>
      <c r="E127" s="35"/>
      <c r="F1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7" s="81" t="str">
        <f ca="1">IFERROR(IF(Tabela2[[#This Row],[VALIDADE DA RECARGA]]="SELECIONE VALIDADE","",Tabela2[[#This Row],[DATA VENC REC]]),"")</f>
        <v/>
      </c>
      <c r="H127" s="76"/>
      <c r="I1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7" s="87" t="str">
        <f>IF(Tabela2[[#This Row],[DATA DO ÚLTIMO TESTE HIDROSTÁTICO]]="","",Tabela2[[#This Row],[DATA DO ÚLTIMO TESTE HIDROSTÁTICO]]+editar!$C$15)</f>
        <v/>
      </c>
      <c r="K127" s="105"/>
      <c r="L127" s="140"/>
      <c r="M127" s="48">
        <v>120</v>
      </c>
      <c r="N1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7" s="49" t="str">
        <f>IF(Tabela2[[#This Row],[DATA DA RECARGA]]="","",Tabela2[[#This Row],[DATA DA RECARGA]]+Tabela2[[#This Row],[val]])</f>
        <v/>
      </c>
      <c r="P127" s="48" t="str">
        <f>IF(Tabela2[[#This Row],[DATA VENC REC]]="","",VLOOKUP(MONTH(Tabela2[[#This Row],[DATA VENC REC]]),editar!$F$2:$G$13,2,0))</f>
        <v/>
      </c>
      <c r="Q127" s="48" t="str">
        <f>IF(Tabela2[[#This Row],[DATA VENC REC]]="","",YEAR(Tabela2[[#This Row],[DATA VENC REC]]))</f>
        <v/>
      </c>
      <c r="R1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7" s="54" t="str">
        <f>IF(Tabela2[[#This Row],[DATA DO PRÓXIMO TESTE HIDROSTÁTICO]]="","",VLOOKUP(MONTH(Tabela2[[#This Row],[DATA DO PRÓXIMO TESTE HIDROSTÁTICO]]),editar!$F$2:$G$13,2,0))</f>
        <v/>
      </c>
      <c r="T127" s="54" t="str">
        <f>IF(Tabela2[[#This Row],[DATA DO PRÓXIMO TESTE HIDROSTÁTICO]]="","",YEAR(Tabela2[[#This Row],[DATA DO PRÓXIMO TESTE HIDROSTÁTICO]]))</f>
        <v/>
      </c>
      <c r="U127" s="54" t="str">
        <f>IF(Tabela2[[#This Row],[DATA DA RECARGA]]="","",VLOOKUP(MONTH(Tabela2[[#This Row],[DATA DA RECARGA]]),editar!$F$2:$G$13,2,0))</f>
        <v/>
      </c>
      <c r="V127" s="54" t="str">
        <f>IF(Tabela2[[#This Row],[DATA DA RECARGA]]="","",YEAR(Tabela2[[#This Row],[DATA DA RECARGA]]))</f>
        <v/>
      </c>
      <c r="W127" s="54" t="str">
        <f>IF(Tabela2[[#This Row],[DATA DO ÚLTIMO TESTE HIDROSTÁTICO]]="","",VLOOKUP(MONTH(Tabela2[[#This Row],[DATA DO ÚLTIMO TESTE HIDROSTÁTICO]]),editar!$F$2:$G$13,2,0))</f>
        <v/>
      </c>
      <c r="X127" s="54" t="str">
        <f>IF(Tabela2[[#This Row],[DATA DO ÚLTIMO TESTE HIDROSTÁTICO]]="","",YEAR(Tabela2[[#This Row],[DATA DO ÚLTIMO TESTE HIDROSTÁTICO]]))</f>
        <v/>
      </c>
      <c r="Y127" s="101" t="str">
        <f>IFERROR(IF(Tabela2[[#This Row],[DATA DA RECARGA]]="","",Tabela2[[#This Row],[VALIDADE          (em meses)]]*30)+5,"")</f>
        <v/>
      </c>
      <c r="Z127" s="101" t="str">
        <f>IF(Tabela2[[#This Row],[DATA DA RECARGA]]="","","P")</f>
        <v/>
      </c>
      <c r="AA127" s="71"/>
      <c r="AB127" s="97" t="str">
        <f ca="1">IFERROR(G127-editar!$C$1,"")</f>
        <v/>
      </c>
      <c r="AC127" s="97" t="str">
        <f t="shared" ca="1" si="1"/>
        <v/>
      </c>
      <c r="AD127" s="74"/>
      <c r="AE127" s="74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</row>
    <row r="128" spans="1:57" ht="20.100000000000001" customHeight="1" x14ac:dyDescent="0.25">
      <c r="A128" s="29" t="str">
        <f>IF(Tabela2[[#This Row],[LOCAL DO EXTINTOR]]="","",Tabela2[[#This Row],[CONTROL1]])</f>
        <v/>
      </c>
      <c r="B128" s="133"/>
      <c r="C128" s="33"/>
      <c r="D128" s="34"/>
      <c r="E128" s="35"/>
      <c r="F1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8" s="81" t="str">
        <f ca="1">IFERROR(IF(Tabela2[[#This Row],[VALIDADE DA RECARGA]]="SELECIONE VALIDADE","",Tabela2[[#This Row],[DATA VENC REC]]),"")</f>
        <v/>
      </c>
      <c r="H128" s="76"/>
      <c r="I1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8" s="87" t="str">
        <f>IF(Tabela2[[#This Row],[DATA DO ÚLTIMO TESTE HIDROSTÁTICO]]="","",Tabela2[[#This Row],[DATA DO ÚLTIMO TESTE HIDROSTÁTICO]]+editar!$C$15)</f>
        <v/>
      </c>
      <c r="K128" s="105"/>
      <c r="L128" s="140"/>
      <c r="M128" s="48">
        <v>121</v>
      </c>
      <c r="N1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8" s="49" t="str">
        <f>IF(Tabela2[[#This Row],[DATA DA RECARGA]]="","",Tabela2[[#This Row],[DATA DA RECARGA]]+Tabela2[[#This Row],[val]])</f>
        <v/>
      </c>
      <c r="P128" s="48" t="str">
        <f>IF(Tabela2[[#This Row],[DATA VENC REC]]="","",VLOOKUP(MONTH(Tabela2[[#This Row],[DATA VENC REC]]),editar!$F$2:$G$13,2,0))</f>
        <v/>
      </c>
      <c r="Q128" s="48" t="str">
        <f>IF(Tabela2[[#This Row],[DATA VENC REC]]="","",YEAR(Tabela2[[#This Row],[DATA VENC REC]]))</f>
        <v/>
      </c>
      <c r="R1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8" s="54" t="str">
        <f>IF(Tabela2[[#This Row],[DATA DO PRÓXIMO TESTE HIDROSTÁTICO]]="","",VLOOKUP(MONTH(Tabela2[[#This Row],[DATA DO PRÓXIMO TESTE HIDROSTÁTICO]]),editar!$F$2:$G$13,2,0))</f>
        <v/>
      </c>
      <c r="T128" s="54" t="str">
        <f>IF(Tabela2[[#This Row],[DATA DO PRÓXIMO TESTE HIDROSTÁTICO]]="","",YEAR(Tabela2[[#This Row],[DATA DO PRÓXIMO TESTE HIDROSTÁTICO]]))</f>
        <v/>
      </c>
      <c r="U128" s="54" t="str">
        <f>IF(Tabela2[[#This Row],[DATA DA RECARGA]]="","",VLOOKUP(MONTH(Tabela2[[#This Row],[DATA DA RECARGA]]),editar!$F$2:$G$13,2,0))</f>
        <v/>
      </c>
      <c r="V128" s="54" t="str">
        <f>IF(Tabela2[[#This Row],[DATA DA RECARGA]]="","",YEAR(Tabela2[[#This Row],[DATA DA RECARGA]]))</f>
        <v/>
      </c>
      <c r="W128" s="54" t="str">
        <f>IF(Tabela2[[#This Row],[DATA DO ÚLTIMO TESTE HIDROSTÁTICO]]="","",VLOOKUP(MONTH(Tabela2[[#This Row],[DATA DO ÚLTIMO TESTE HIDROSTÁTICO]]),editar!$F$2:$G$13,2,0))</f>
        <v/>
      </c>
      <c r="X128" s="54" t="str">
        <f>IF(Tabela2[[#This Row],[DATA DO ÚLTIMO TESTE HIDROSTÁTICO]]="","",YEAR(Tabela2[[#This Row],[DATA DO ÚLTIMO TESTE HIDROSTÁTICO]]))</f>
        <v/>
      </c>
      <c r="Y128" s="101" t="str">
        <f>IFERROR(IF(Tabela2[[#This Row],[DATA DA RECARGA]]="","",Tabela2[[#This Row],[VALIDADE          (em meses)]]*30)+5,"")</f>
        <v/>
      </c>
      <c r="Z128" s="101" t="str">
        <f>IF(Tabela2[[#This Row],[DATA DA RECARGA]]="","","P")</f>
        <v/>
      </c>
      <c r="AA128" s="71"/>
      <c r="AB128" s="97" t="str">
        <f ca="1">IFERROR(G128-editar!$C$1,"")</f>
        <v/>
      </c>
      <c r="AC128" s="97" t="str">
        <f t="shared" ca="1" si="1"/>
        <v/>
      </c>
      <c r="AD128" s="74"/>
      <c r="AE128" s="74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</row>
    <row r="129" spans="1:57" ht="20.100000000000001" customHeight="1" x14ac:dyDescent="0.25">
      <c r="A129" s="29" t="str">
        <f>IF(Tabela2[[#This Row],[LOCAL DO EXTINTOR]]="","",Tabela2[[#This Row],[CONTROL1]])</f>
        <v/>
      </c>
      <c r="B129" s="133"/>
      <c r="C129" s="33"/>
      <c r="D129" s="34"/>
      <c r="E129" s="35"/>
      <c r="F1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29" s="81" t="str">
        <f ca="1">IFERROR(IF(Tabela2[[#This Row],[VALIDADE DA RECARGA]]="SELECIONE VALIDADE","",Tabela2[[#This Row],[DATA VENC REC]]),"")</f>
        <v/>
      </c>
      <c r="H129" s="76"/>
      <c r="I1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29" s="87" t="str">
        <f>IF(Tabela2[[#This Row],[DATA DO ÚLTIMO TESTE HIDROSTÁTICO]]="","",Tabela2[[#This Row],[DATA DO ÚLTIMO TESTE HIDROSTÁTICO]]+editar!$C$15)</f>
        <v/>
      </c>
      <c r="K129" s="105"/>
      <c r="L129" s="140"/>
      <c r="M129" s="48">
        <v>122</v>
      </c>
      <c r="N1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29" s="49" t="str">
        <f>IF(Tabela2[[#This Row],[DATA DA RECARGA]]="","",Tabela2[[#This Row],[DATA DA RECARGA]]+Tabela2[[#This Row],[val]])</f>
        <v/>
      </c>
      <c r="P129" s="48" t="str">
        <f>IF(Tabela2[[#This Row],[DATA VENC REC]]="","",VLOOKUP(MONTH(Tabela2[[#This Row],[DATA VENC REC]]),editar!$F$2:$G$13,2,0))</f>
        <v/>
      </c>
      <c r="Q129" s="48" t="str">
        <f>IF(Tabela2[[#This Row],[DATA VENC REC]]="","",YEAR(Tabela2[[#This Row],[DATA VENC REC]]))</f>
        <v/>
      </c>
      <c r="R1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29" s="54" t="str">
        <f>IF(Tabela2[[#This Row],[DATA DO PRÓXIMO TESTE HIDROSTÁTICO]]="","",VLOOKUP(MONTH(Tabela2[[#This Row],[DATA DO PRÓXIMO TESTE HIDROSTÁTICO]]),editar!$F$2:$G$13,2,0))</f>
        <v/>
      </c>
      <c r="T129" s="54" t="str">
        <f>IF(Tabela2[[#This Row],[DATA DO PRÓXIMO TESTE HIDROSTÁTICO]]="","",YEAR(Tabela2[[#This Row],[DATA DO PRÓXIMO TESTE HIDROSTÁTICO]]))</f>
        <v/>
      </c>
      <c r="U129" s="54" t="str">
        <f>IF(Tabela2[[#This Row],[DATA DA RECARGA]]="","",VLOOKUP(MONTH(Tabela2[[#This Row],[DATA DA RECARGA]]),editar!$F$2:$G$13,2,0))</f>
        <v/>
      </c>
      <c r="V129" s="54" t="str">
        <f>IF(Tabela2[[#This Row],[DATA DA RECARGA]]="","",YEAR(Tabela2[[#This Row],[DATA DA RECARGA]]))</f>
        <v/>
      </c>
      <c r="W129" s="54" t="str">
        <f>IF(Tabela2[[#This Row],[DATA DO ÚLTIMO TESTE HIDROSTÁTICO]]="","",VLOOKUP(MONTH(Tabela2[[#This Row],[DATA DO ÚLTIMO TESTE HIDROSTÁTICO]]),editar!$F$2:$G$13,2,0))</f>
        <v/>
      </c>
      <c r="X129" s="54" t="str">
        <f>IF(Tabela2[[#This Row],[DATA DO ÚLTIMO TESTE HIDROSTÁTICO]]="","",YEAR(Tabela2[[#This Row],[DATA DO ÚLTIMO TESTE HIDROSTÁTICO]]))</f>
        <v/>
      </c>
      <c r="Y129" s="101" t="str">
        <f>IFERROR(IF(Tabela2[[#This Row],[DATA DA RECARGA]]="","",Tabela2[[#This Row],[VALIDADE          (em meses)]]*30)+5,"")</f>
        <v/>
      </c>
      <c r="Z129" s="101" t="str">
        <f>IF(Tabela2[[#This Row],[DATA DA RECARGA]]="","","P")</f>
        <v/>
      </c>
      <c r="AA129" s="71"/>
      <c r="AB129" s="97" t="str">
        <f ca="1">IFERROR(G129-editar!$C$1,"")</f>
        <v/>
      </c>
      <c r="AC129" s="97" t="str">
        <f t="shared" ca="1" si="1"/>
        <v/>
      </c>
      <c r="AD129" s="74"/>
      <c r="AE129" s="74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</row>
    <row r="130" spans="1:57" ht="20.100000000000001" customHeight="1" x14ac:dyDescent="0.25">
      <c r="A130" s="29" t="str">
        <f>IF(Tabela2[[#This Row],[LOCAL DO EXTINTOR]]="","",Tabela2[[#This Row],[CONTROL1]])</f>
        <v/>
      </c>
      <c r="B130" s="133"/>
      <c r="C130" s="33"/>
      <c r="D130" s="34"/>
      <c r="E130" s="35"/>
      <c r="F1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0" s="81" t="str">
        <f ca="1">IFERROR(IF(Tabela2[[#This Row],[VALIDADE DA RECARGA]]="SELECIONE VALIDADE","",Tabela2[[#This Row],[DATA VENC REC]]),"")</f>
        <v/>
      </c>
      <c r="H130" s="76"/>
      <c r="I1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0" s="87" t="str">
        <f>IF(Tabela2[[#This Row],[DATA DO ÚLTIMO TESTE HIDROSTÁTICO]]="","",Tabela2[[#This Row],[DATA DO ÚLTIMO TESTE HIDROSTÁTICO]]+editar!$C$15)</f>
        <v/>
      </c>
      <c r="K130" s="105"/>
      <c r="L130" s="140"/>
      <c r="M130" s="48">
        <v>123</v>
      </c>
      <c r="N1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0" s="49" t="str">
        <f>IF(Tabela2[[#This Row],[DATA DA RECARGA]]="","",Tabela2[[#This Row],[DATA DA RECARGA]]+Tabela2[[#This Row],[val]])</f>
        <v/>
      </c>
      <c r="P130" s="48" t="str">
        <f>IF(Tabela2[[#This Row],[DATA VENC REC]]="","",VLOOKUP(MONTH(Tabela2[[#This Row],[DATA VENC REC]]),editar!$F$2:$G$13,2,0))</f>
        <v/>
      </c>
      <c r="Q130" s="48" t="str">
        <f>IF(Tabela2[[#This Row],[DATA VENC REC]]="","",YEAR(Tabela2[[#This Row],[DATA VENC REC]]))</f>
        <v/>
      </c>
      <c r="R1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0" s="54" t="str">
        <f>IF(Tabela2[[#This Row],[DATA DO PRÓXIMO TESTE HIDROSTÁTICO]]="","",VLOOKUP(MONTH(Tabela2[[#This Row],[DATA DO PRÓXIMO TESTE HIDROSTÁTICO]]),editar!$F$2:$G$13,2,0))</f>
        <v/>
      </c>
      <c r="T130" s="54" t="str">
        <f>IF(Tabela2[[#This Row],[DATA DO PRÓXIMO TESTE HIDROSTÁTICO]]="","",YEAR(Tabela2[[#This Row],[DATA DO PRÓXIMO TESTE HIDROSTÁTICO]]))</f>
        <v/>
      </c>
      <c r="U130" s="54" t="str">
        <f>IF(Tabela2[[#This Row],[DATA DA RECARGA]]="","",VLOOKUP(MONTH(Tabela2[[#This Row],[DATA DA RECARGA]]),editar!$F$2:$G$13,2,0))</f>
        <v/>
      </c>
      <c r="V130" s="54" t="str">
        <f>IF(Tabela2[[#This Row],[DATA DA RECARGA]]="","",YEAR(Tabela2[[#This Row],[DATA DA RECARGA]]))</f>
        <v/>
      </c>
      <c r="W130" s="54" t="str">
        <f>IF(Tabela2[[#This Row],[DATA DO ÚLTIMO TESTE HIDROSTÁTICO]]="","",VLOOKUP(MONTH(Tabela2[[#This Row],[DATA DO ÚLTIMO TESTE HIDROSTÁTICO]]),editar!$F$2:$G$13,2,0))</f>
        <v/>
      </c>
      <c r="X130" s="54" t="str">
        <f>IF(Tabela2[[#This Row],[DATA DO ÚLTIMO TESTE HIDROSTÁTICO]]="","",YEAR(Tabela2[[#This Row],[DATA DO ÚLTIMO TESTE HIDROSTÁTICO]]))</f>
        <v/>
      </c>
      <c r="Y130" s="101" t="str">
        <f>IFERROR(IF(Tabela2[[#This Row],[DATA DA RECARGA]]="","",Tabela2[[#This Row],[VALIDADE          (em meses)]]*30)+5,"")</f>
        <v/>
      </c>
      <c r="Z130" s="101" t="str">
        <f>IF(Tabela2[[#This Row],[DATA DA RECARGA]]="","","P")</f>
        <v/>
      </c>
      <c r="AA130" s="71"/>
      <c r="AB130" s="97" t="str">
        <f ca="1">IFERROR(G130-editar!$C$1,"")</f>
        <v/>
      </c>
      <c r="AC130" s="97" t="str">
        <f t="shared" ca="1" si="1"/>
        <v/>
      </c>
      <c r="AD130" s="74"/>
      <c r="AE130" s="74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</row>
    <row r="131" spans="1:57" ht="20.100000000000001" customHeight="1" x14ac:dyDescent="0.25">
      <c r="A131" s="29" t="str">
        <f>IF(Tabela2[[#This Row],[LOCAL DO EXTINTOR]]="","",Tabela2[[#This Row],[CONTROL1]])</f>
        <v/>
      </c>
      <c r="B131" s="133"/>
      <c r="C131" s="33"/>
      <c r="D131" s="34"/>
      <c r="E131" s="35"/>
      <c r="F1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1" s="81" t="str">
        <f ca="1">IFERROR(IF(Tabela2[[#This Row],[VALIDADE DA RECARGA]]="SELECIONE VALIDADE","",Tabela2[[#This Row],[DATA VENC REC]]),"")</f>
        <v/>
      </c>
      <c r="H131" s="76"/>
      <c r="I1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1" s="87" t="str">
        <f>IF(Tabela2[[#This Row],[DATA DO ÚLTIMO TESTE HIDROSTÁTICO]]="","",Tabela2[[#This Row],[DATA DO ÚLTIMO TESTE HIDROSTÁTICO]]+editar!$C$15)</f>
        <v/>
      </c>
      <c r="K131" s="105"/>
      <c r="L131" s="140"/>
      <c r="M131" s="48">
        <v>124</v>
      </c>
      <c r="N1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1" s="49" t="str">
        <f>IF(Tabela2[[#This Row],[DATA DA RECARGA]]="","",Tabela2[[#This Row],[DATA DA RECARGA]]+Tabela2[[#This Row],[val]])</f>
        <v/>
      </c>
      <c r="P131" s="48" t="str">
        <f>IF(Tabela2[[#This Row],[DATA VENC REC]]="","",VLOOKUP(MONTH(Tabela2[[#This Row],[DATA VENC REC]]),editar!$F$2:$G$13,2,0))</f>
        <v/>
      </c>
      <c r="Q131" s="48" t="str">
        <f>IF(Tabela2[[#This Row],[DATA VENC REC]]="","",YEAR(Tabela2[[#This Row],[DATA VENC REC]]))</f>
        <v/>
      </c>
      <c r="R1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1" s="54" t="str">
        <f>IF(Tabela2[[#This Row],[DATA DO PRÓXIMO TESTE HIDROSTÁTICO]]="","",VLOOKUP(MONTH(Tabela2[[#This Row],[DATA DO PRÓXIMO TESTE HIDROSTÁTICO]]),editar!$F$2:$G$13,2,0))</f>
        <v/>
      </c>
      <c r="T131" s="54" t="str">
        <f>IF(Tabela2[[#This Row],[DATA DO PRÓXIMO TESTE HIDROSTÁTICO]]="","",YEAR(Tabela2[[#This Row],[DATA DO PRÓXIMO TESTE HIDROSTÁTICO]]))</f>
        <v/>
      </c>
      <c r="U131" s="54" t="str">
        <f>IF(Tabela2[[#This Row],[DATA DA RECARGA]]="","",VLOOKUP(MONTH(Tabela2[[#This Row],[DATA DA RECARGA]]),editar!$F$2:$G$13,2,0))</f>
        <v/>
      </c>
      <c r="V131" s="54" t="str">
        <f>IF(Tabela2[[#This Row],[DATA DA RECARGA]]="","",YEAR(Tabela2[[#This Row],[DATA DA RECARGA]]))</f>
        <v/>
      </c>
      <c r="W131" s="54" t="str">
        <f>IF(Tabela2[[#This Row],[DATA DO ÚLTIMO TESTE HIDROSTÁTICO]]="","",VLOOKUP(MONTH(Tabela2[[#This Row],[DATA DO ÚLTIMO TESTE HIDROSTÁTICO]]),editar!$F$2:$G$13,2,0))</f>
        <v/>
      </c>
      <c r="X131" s="54" t="str">
        <f>IF(Tabela2[[#This Row],[DATA DO ÚLTIMO TESTE HIDROSTÁTICO]]="","",YEAR(Tabela2[[#This Row],[DATA DO ÚLTIMO TESTE HIDROSTÁTICO]]))</f>
        <v/>
      </c>
      <c r="Y131" s="101" t="str">
        <f>IFERROR(IF(Tabela2[[#This Row],[DATA DA RECARGA]]="","",Tabela2[[#This Row],[VALIDADE          (em meses)]]*30)+5,"")</f>
        <v/>
      </c>
      <c r="Z131" s="101" t="str">
        <f>IF(Tabela2[[#This Row],[DATA DA RECARGA]]="","","P")</f>
        <v/>
      </c>
      <c r="AA131" s="71"/>
      <c r="AB131" s="97" t="str">
        <f ca="1">IFERROR(G131-editar!$C$1,"")</f>
        <v/>
      </c>
      <c r="AC131" s="97" t="str">
        <f t="shared" ca="1" si="1"/>
        <v/>
      </c>
      <c r="AD131" s="74"/>
      <c r="AE131" s="74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</row>
    <row r="132" spans="1:57" ht="20.100000000000001" customHeight="1" x14ac:dyDescent="0.25">
      <c r="A132" s="29" t="str">
        <f>IF(Tabela2[[#This Row],[LOCAL DO EXTINTOR]]="","",Tabela2[[#This Row],[CONTROL1]])</f>
        <v/>
      </c>
      <c r="B132" s="133"/>
      <c r="C132" s="33"/>
      <c r="D132" s="34"/>
      <c r="E132" s="35"/>
      <c r="F1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2" s="81" t="str">
        <f ca="1">IFERROR(IF(Tabela2[[#This Row],[VALIDADE DA RECARGA]]="SELECIONE VALIDADE","",Tabela2[[#This Row],[DATA VENC REC]]),"")</f>
        <v/>
      </c>
      <c r="H132" s="76"/>
      <c r="I1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2" s="87" t="str">
        <f>IF(Tabela2[[#This Row],[DATA DO ÚLTIMO TESTE HIDROSTÁTICO]]="","",Tabela2[[#This Row],[DATA DO ÚLTIMO TESTE HIDROSTÁTICO]]+editar!$C$15)</f>
        <v/>
      </c>
      <c r="K132" s="105"/>
      <c r="L132" s="140"/>
      <c r="M132" s="48">
        <v>125</v>
      </c>
      <c r="N1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2" s="49" t="str">
        <f>IF(Tabela2[[#This Row],[DATA DA RECARGA]]="","",Tabela2[[#This Row],[DATA DA RECARGA]]+Tabela2[[#This Row],[val]])</f>
        <v/>
      </c>
      <c r="P132" s="48" t="str">
        <f>IF(Tabela2[[#This Row],[DATA VENC REC]]="","",VLOOKUP(MONTH(Tabela2[[#This Row],[DATA VENC REC]]),editar!$F$2:$G$13,2,0))</f>
        <v/>
      </c>
      <c r="Q132" s="48" t="str">
        <f>IF(Tabela2[[#This Row],[DATA VENC REC]]="","",YEAR(Tabela2[[#This Row],[DATA VENC REC]]))</f>
        <v/>
      </c>
      <c r="R1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2" s="54" t="str">
        <f>IF(Tabela2[[#This Row],[DATA DO PRÓXIMO TESTE HIDROSTÁTICO]]="","",VLOOKUP(MONTH(Tabela2[[#This Row],[DATA DO PRÓXIMO TESTE HIDROSTÁTICO]]),editar!$F$2:$G$13,2,0))</f>
        <v/>
      </c>
      <c r="T132" s="54" t="str">
        <f>IF(Tabela2[[#This Row],[DATA DO PRÓXIMO TESTE HIDROSTÁTICO]]="","",YEAR(Tabela2[[#This Row],[DATA DO PRÓXIMO TESTE HIDROSTÁTICO]]))</f>
        <v/>
      </c>
      <c r="U132" s="54" t="str">
        <f>IF(Tabela2[[#This Row],[DATA DA RECARGA]]="","",VLOOKUP(MONTH(Tabela2[[#This Row],[DATA DA RECARGA]]),editar!$F$2:$G$13,2,0))</f>
        <v/>
      </c>
      <c r="V132" s="54" t="str">
        <f>IF(Tabela2[[#This Row],[DATA DA RECARGA]]="","",YEAR(Tabela2[[#This Row],[DATA DA RECARGA]]))</f>
        <v/>
      </c>
      <c r="W132" s="54" t="str">
        <f>IF(Tabela2[[#This Row],[DATA DO ÚLTIMO TESTE HIDROSTÁTICO]]="","",VLOOKUP(MONTH(Tabela2[[#This Row],[DATA DO ÚLTIMO TESTE HIDROSTÁTICO]]),editar!$F$2:$G$13,2,0))</f>
        <v/>
      </c>
      <c r="X132" s="54" t="str">
        <f>IF(Tabela2[[#This Row],[DATA DO ÚLTIMO TESTE HIDROSTÁTICO]]="","",YEAR(Tabela2[[#This Row],[DATA DO ÚLTIMO TESTE HIDROSTÁTICO]]))</f>
        <v/>
      </c>
      <c r="Y132" s="101" t="str">
        <f>IFERROR(IF(Tabela2[[#This Row],[DATA DA RECARGA]]="","",Tabela2[[#This Row],[VALIDADE          (em meses)]]*30)+5,"")</f>
        <v/>
      </c>
      <c r="Z132" s="101" t="str">
        <f>IF(Tabela2[[#This Row],[DATA DA RECARGA]]="","","P")</f>
        <v/>
      </c>
      <c r="AA132" s="71"/>
      <c r="AB132" s="97" t="str">
        <f ca="1">IFERROR(G132-editar!$C$1,"")</f>
        <v/>
      </c>
      <c r="AC132" s="97" t="str">
        <f t="shared" ca="1" si="1"/>
        <v/>
      </c>
      <c r="AD132" s="74"/>
      <c r="AE132" s="74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</row>
    <row r="133" spans="1:57" ht="20.100000000000001" customHeight="1" x14ac:dyDescent="0.25">
      <c r="A133" s="29" t="str">
        <f>IF(Tabela2[[#This Row],[LOCAL DO EXTINTOR]]="","",Tabela2[[#This Row],[CONTROL1]])</f>
        <v/>
      </c>
      <c r="B133" s="133"/>
      <c r="C133" s="33"/>
      <c r="D133" s="34"/>
      <c r="E133" s="35"/>
      <c r="F1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3" s="81" t="str">
        <f ca="1">IFERROR(IF(Tabela2[[#This Row],[VALIDADE DA RECARGA]]="SELECIONE VALIDADE","",Tabela2[[#This Row],[DATA VENC REC]]),"")</f>
        <v/>
      </c>
      <c r="H133" s="76"/>
      <c r="I1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3" s="87" t="str">
        <f>IF(Tabela2[[#This Row],[DATA DO ÚLTIMO TESTE HIDROSTÁTICO]]="","",Tabela2[[#This Row],[DATA DO ÚLTIMO TESTE HIDROSTÁTICO]]+editar!$C$15)</f>
        <v/>
      </c>
      <c r="K133" s="105"/>
      <c r="L133" s="140"/>
      <c r="M133" s="48">
        <v>126</v>
      </c>
      <c r="N1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3" s="49" t="str">
        <f>IF(Tabela2[[#This Row],[DATA DA RECARGA]]="","",Tabela2[[#This Row],[DATA DA RECARGA]]+Tabela2[[#This Row],[val]])</f>
        <v/>
      </c>
      <c r="P133" s="48" t="str">
        <f>IF(Tabela2[[#This Row],[DATA VENC REC]]="","",VLOOKUP(MONTH(Tabela2[[#This Row],[DATA VENC REC]]),editar!$F$2:$G$13,2,0))</f>
        <v/>
      </c>
      <c r="Q133" s="48" t="str">
        <f>IF(Tabela2[[#This Row],[DATA VENC REC]]="","",YEAR(Tabela2[[#This Row],[DATA VENC REC]]))</f>
        <v/>
      </c>
      <c r="R1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3" s="54" t="str">
        <f>IF(Tabela2[[#This Row],[DATA DO PRÓXIMO TESTE HIDROSTÁTICO]]="","",VLOOKUP(MONTH(Tabela2[[#This Row],[DATA DO PRÓXIMO TESTE HIDROSTÁTICO]]),editar!$F$2:$G$13,2,0))</f>
        <v/>
      </c>
      <c r="T133" s="54" t="str">
        <f>IF(Tabela2[[#This Row],[DATA DO PRÓXIMO TESTE HIDROSTÁTICO]]="","",YEAR(Tabela2[[#This Row],[DATA DO PRÓXIMO TESTE HIDROSTÁTICO]]))</f>
        <v/>
      </c>
      <c r="U133" s="54" t="str">
        <f>IF(Tabela2[[#This Row],[DATA DA RECARGA]]="","",VLOOKUP(MONTH(Tabela2[[#This Row],[DATA DA RECARGA]]),editar!$F$2:$G$13,2,0))</f>
        <v/>
      </c>
      <c r="V133" s="54" t="str">
        <f>IF(Tabela2[[#This Row],[DATA DA RECARGA]]="","",YEAR(Tabela2[[#This Row],[DATA DA RECARGA]]))</f>
        <v/>
      </c>
      <c r="W133" s="54" t="str">
        <f>IF(Tabela2[[#This Row],[DATA DO ÚLTIMO TESTE HIDROSTÁTICO]]="","",VLOOKUP(MONTH(Tabela2[[#This Row],[DATA DO ÚLTIMO TESTE HIDROSTÁTICO]]),editar!$F$2:$G$13,2,0))</f>
        <v/>
      </c>
      <c r="X133" s="54" t="str">
        <f>IF(Tabela2[[#This Row],[DATA DO ÚLTIMO TESTE HIDROSTÁTICO]]="","",YEAR(Tabela2[[#This Row],[DATA DO ÚLTIMO TESTE HIDROSTÁTICO]]))</f>
        <v/>
      </c>
      <c r="Y133" s="101" t="str">
        <f>IFERROR(IF(Tabela2[[#This Row],[DATA DA RECARGA]]="","",Tabela2[[#This Row],[VALIDADE          (em meses)]]*30)+5,"")</f>
        <v/>
      </c>
      <c r="Z133" s="101" t="str">
        <f>IF(Tabela2[[#This Row],[DATA DA RECARGA]]="","","P")</f>
        <v/>
      </c>
      <c r="AA133" s="71"/>
      <c r="AB133" s="97" t="str">
        <f ca="1">IFERROR(G133-editar!$C$1,"")</f>
        <v/>
      </c>
      <c r="AC133" s="97" t="str">
        <f t="shared" ca="1" si="1"/>
        <v/>
      </c>
      <c r="AD133" s="74"/>
      <c r="AE133" s="74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</row>
    <row r="134" spans="1:57" ht="20.100000000000001" customHeight="1" x14ac:dyDescent="0.25">
      <c r="A134" s="29" t="str">
        <f>IF(Tabela2[[#This Row],[LOCAL DO EXTINTOR]]="","",Tabela2[[#This Row],[CONTROL1]])</f>
        <v/>
      </c>
      <c r="B134" s="133"/>
      <c r="C134" s="33"/>
      <c r="D134" s="34"/>
      <c r="E134" s="35"/>
      <c r="F1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4" s="81" t="str">
        <f ca="1">IFERROR(IF(Tabela2[[#This Row],[VALIDADE DA RECARGA]]="SELECIONE VALIDADE","",Tabela2[[#This Row],[DATA VENC REC]]),"")</f>
        <v/>
      </c>
      <c r="H134" s="76"/>
      <c r="I1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4" s="87" t="str">
        <f>IF(Tabela2[[#This Row],[DATA DO ÚLTIMO TESTE HIDROSTÁTICO]]="","",Tabela2[[#This Row],[DATA DO ÚLTIMO TESTE HIDROSTÁTICO]]+editar!$C$15)</f>
        <v/>
      </c>
      <c r="K134" s="105"/>
      <c r="L134" s="140"/>
      <c r="M134" s="48">
        <v>127</v>
      </c>
      <c r="N1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4" s="49" t="str">
        <f>IF(Tabela2[[#This Row],[DATA DA RECARGA]]="","",Tabela2[[#This Row],[DATA DA RECARGA]]+Tabela2[[#This Row],[val]])</f>
        <v/>
      </c>
      <c r="P134" s="48" t="str">
        <f>IF(Tabela2[[#This Row],[DATA VENC REC]]="","",VLOOKUP(MONTH(Tabela2[[#This Row],[DATA VENC REC]]),editar!$F$2:$G$13,2,0))</f>
        <v/>
      </c>
      <c r="Q134" s="48" t="str">
        <f>IF(Tabela2[[#This Row],[DATA VENC REC]]="","",YEAR(Tabela2[[#This Row],[DATA VENC REC]]))</f>
        <v/>
      </c>
      <c r="R1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4" s="54" t="str">
        <f>IF(Tabela2[[#This Row],[DATA DO PRÓXIMO TESTE HIDROSTÁTICO]]="","",VLOOKUP(MONTH(Tabela2[[#This Row],[DATA DO PRÓXIMO TESTE HIDROSTÁTICO]]),editar!$F$2:$G$13,2,0))</f>
        <v/>
      </c>
      <c r="T134" s="54" t="str">
        <f>IF(Tabela2[[#This Row],[DATA DO PRÓXIMO TESTE HIDROSTÁTICO]]="","",YEAR(Tabela2[[#This Row],[DATA DO PRÓXIMO TESTE HIDROSTÁTICO]]))</f>
        <v/>
      </c>
      <c r="U134" s="54" t="str">
        <f>IF(Tabela2[[#This Row],[DATA DA RECARGA]]="","",VLOOKUP(MONTH(Tabela2[[#This Row],[DATA DA RECARGA]]),editar!$F$2:$G$13,2,0))</f>
        <v/>
      </c>
      <c r="V134" s="54" t="str">
        <f>IF(Tabela2[[#This Row],[DATA DA RECARGA]]="","",YEAR(Tabela2[[#This Row],[DATA DA RECARGA]]))</f>
        <v/>
      </c>
      <c r="W134" s="54" t="str">
        <f>IF(Tabela2[[#This Row],[DATA DO ÚLTIMO TESTE HIDROSTÁTICO]]="","",VLOOKUP(MONTH(Tabela2[[#This Row],[DATA DO ÚLTIMO TESTE HIDROSTÁTICO]]),editar!$F$2:$G$13,2,0))</f>
        <v/>
      </c>
      <c r="X134" s="54" t="str">
        <f>IF(Tabela2[[#This Row],[DATA DO ÚLTIMO TESTE HIDROSTÁTICO]]="","",YEAR(Tabela2[[#This Row],[DATA DO ÚLTIMO TESTE HIDROSTÁTICO]]))</f>
        <v/>
      </c>
      <c r="Y134" s="101" t="str">
        <f>IFERROR(IF(Tabela2[[#This Row],[DATA DA RECARGA]]="","",Tabela2[[#This Row],[VALIDADE          (em meses)]]*30)+5,"")</f>
        <v/>
      </c>
      <c r="Z134" s="101" t="str">
        <f>IF(Tabela2[[#This Row],[DATA DA RECARGA]]="","","P")</f>
        <v/>
      </c>
      <c r="AA134" s="71"/>
      <c r="AB134" s="97" t="str">
        <f ca="1">IFERROR(G134-editar!$C$1,"")</f>
        <v/>
      </c>
      <c r="AC134" s="97" t="str">
        <f t="shared" ca="1" si="1"/>
        <v/>
      </c>
      <c r="AD134" s="74"/>
      <c r="AE134" s="74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</row>
    <row r="135" spans="1:57" ht="20.100000000000001" customHeight="1" x14ac:dyDescent="0.25">
      <c r="A135" s="29" t="str">
        <f>IF(Tabela2[[#This Row],[LOCAL DO EXTINTOR]]="","",Tabela2[[#This Row],[CONTROL1]])</f>
        <v/>
      </c>
      <c r="B135" s="133"/>
      <c r="C135" s="33"/>
      <c r="D135" s="34"/>
      <c r="E135" s="35"/>
      <c r="F1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5" s="81" t="str">
        <f ca="1">IFERROR(IF(Tabela2[[#This Row],[VALIDADE DA RECARGA]]="SELECIONE VALIDADE","",Tabela2[[#This Row],[DATA VENC REC]]),"")</f>
        <v/>
      </c>
      <c r="H135" s="76"/>
      <c r="I1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5" s="87" t="str">
        <f>IF(Tabela2[[#This Row],[DATA DO ÚLTIMO TESTE HIDROSTÁTICO]]="","",Tabela2[[#This Row],[DATA DO ÚLTIMO TESTE HIDROSTÁTICO]]+editar!$C$15)</f>
        <v/>
      </c>
      <c r="K135" s="105"/>
      <c r="L135" s="140"/>
      <c r="M135" s="48">
        <v>128</v>
      </c>
      <c r="N1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5" s="49" t="str">
        <f>IF(Tabela2[[#This Row],[DATA DA RECARGA]]="","",Tabela2[[#This Row],[DATA DA RECARGA]]+Tabela2[[#This Row],[val]])</f>
        <v/>
      </c>
      <c r="P135" s="48" t="str">
        <f>IF(Tabela2[[#This Row],[DATA VENC REC]]="","",VLOOKUP(MONTH(Tabela2[[#This Row],[DATA VENC REC]]),editar!$F$2:$G$13,2,0))</f>
        <v/>
      </c>
      <c r="Q135" s="48" t="str">
        <f>IF(Tabela2[[#This Row],[DATA VENC REC]]="","",YEAR(Tabela2[[#This Row],[DATA VENC REC]]))</f>
        <v/>
      </c>
      <c r="R1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5" s="54" t="str">
        <f>IF(Tabela2[[#This Row],[DATA DO PRÓXIMO TESTE HIDROSTÁTICO]]="","",VLOOKUP(MONTH(Tabela2[[#This Row],[DATA DO PRÓXIMO TESTE HIDROSTÁTICO]]),editar!$F$2:$G$13,2,0))</f>
        <v/>
      </c>
      <c r="T135" s="54" t="str">
        <f>IF(Tabela2[[#This Row],[DATA DO PRÓXIMO TESTE HIDROSTÁTICO]]="","",YEAR(Tabela2[[#This Row],[DATA DO PRÓXIMO TESTE HIDROSTÁTICO]]))</f>
        <v/>
      </c>
      <c r="U135" s="54" t="str">
        <f>IF(Tabela2[[#This Row],[DATA DA RECARGA]]="","",VLOOKUP(MONTH(Tabela2[[#This Row],[DATA DA RECARGA]]),editar!$F$2:$G$13,2,0))</f>
        <v/>
      </c>
      <c r="V135" s="54" t="str">
        <f>IF(Tabela2[[#This Row],[DATA DA RECARGA]]="","",YEAR(Tabela2[[#This Row],[DATA DA RECARGA]]))</f>
        <v/>
      </c>
      <c r="W135" s="54" t="str">
        <f>IF(Tabela2[[#This Row],[DATA DO ÚLTIMO TESTE HIDROSTÁTICO]]="","",VLOOKUP(MONTH(Tabela2[[#This Row],[DATA DO ÚLTIMO TESTE HIDROSTÁTICO]]),editar!$F$2:$G$13,2,0))</f>
        <v/>
      </c>
      <c r="X135" s="54" t="str">
        <f>IF(Tabela2[[#This Row],[DATA DO ÚLTIMO TESTE HIDROSTÁTICO]]="","",YEAR(Tabela2[[#This Row],[DATA DO ÚLTIMO TESTE HIDROSTÁTICO]]))</f>
        <v/>
      </c>
      <c r="Y135" s="101" t="str">
        <f>IFERROR(IF(Tabela2[[#This Row],[DATA DA RECARGA]]="","",Tabela2[[#This Row],[VALIDADE          (em meses)]]*30)+5,"")</f>
        <v/>
      </c>
      <c r="Z135" s="101" t="str">
        <f>IF(Tabela2[[#This Row],[DATA DA RECARGA]]="","","P")</f>
        <v/>
      </c>
      <c r="AA135" s="71"/>
      <c r="AB135" s="97" t="str">
        <f ca="1">IFERROR(G135-editar!$C$1,"")</f>
        <v/>
      </c>
      <c r="AC135" s="97" t="str">
        <f t="shared" ca="1" si="1"/>
        <v/>
      </c>
      <c r="AD135" s="74"/>
      <c r="AE135" s="74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</row>
    <row r="136" spans="1:57" ht="20.100000000000001" customHeight="1" x14ac:dyDescent="0.25">
      <c r="A136" s="29" t="str">
        <f>IF(Tabela2[[#This Row],[LOCAL DO EXTINTOR]]="","",Tabela2[[#This Row],[CONTROL1]])</f>
        <v/>
      </c>
      <c r="B136" s="133"/>
      <c r="C136" s="33"/>
      <c r="D136" s="34"/>
      <c r="E136" s="35"/>
      <c r="F1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6" s="81" t="str">
        <f ca="1">IFERROR(IF(Tabela2[[#This Row],[VALIDADE DA RECARGA]]="SELECIONE VALIDADE","",Tabela2[[#This Row],[DATA VENC REC]]),"")</f>
        <v/>
      </c>
      <c r="H136" s="76"/>
      <c r="I1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6" s="87" t="str">
        <f>IF(Tabela2[[#This Row],[DATA DO ÚLTIMO TESTE HIDROSTÁTICO]]="","",Tabela2[[#This Row],[DATA DO ÚLTIMO TESTE HIDROSTÁTICO]]+editar!$C$15)</f>
        <v/>
      </c>
      <c r="K136" s="105"/>
      <c r="L136" s="140"/>
      <c r="M136" s="48">
        <v>129</v>
      </c>
      <c r="N1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6" s="49" t="str">
        <f>IF(Tabela2[[#This Row],[DATA DA RECARGA]]="","",Tabela2[[#This Row],[DATA DA RECARGA]]+Tabela2[[#This Row],[val]])</f>
        <v/>
      </c>
      <c r="P136" s="48" t="str">
        <f>IF(Tabela2[[#This Row],[DATA VENC REC]]="","",VLOOKUP(MONTH(Tabela2[[#This Row],[DATA VENC REC]]),editar!$F$2:$G$13,2,0))</f>
        <v/>
      </c>
      <c r="Q136" s="48" t="str">
        <f>IF(Tabela2[[#This Row],[DATA VENC REC]]="","",YEAR(Tabela2[[#This Row],[DATA VENC REC]]))</f>
        <v/>
      </c>
      <c r="R1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6" s="54" t="str">
        <f>IF(Tabela2[[#This Row],[DATA DO PRÓXIMO TESTE HIDROSTÁTICO]]="","",VLOOKUP(MONTH(Tabela2[[#This Row],[DATA DO PRÓXIMO TESTE HIDROSTÁTICO]]),editar!$F$2:$G$13,2,0))</f>
        <v/>
      </c>
      <c r="T136" s="54" t="str">
        <f>IF(Tabela2[[#This Row],[DATA DO PRÓXIMO TESTE HIDROSTÁTICO]]="","",YEAR(Tabela2[[#This Row],[DATA DO PRÓXIMO TESTE HIDROSTÁTICO]]))</f>
        <v/>
      </c>
      <c r="U136" s="54" t="str">
        <f>IF(Tabela2[[#This Row],[DATA DA RECARGA]]="","",VLOOKUP(MONTH(Tabela2[[#This Row],[DATA DA RECARGA]]),editar!$F$2:$G$13,2,0))</f>
        <v/>
      </c>
      <c r="V136" s="54" t="str">
        <f>IF(Tabela2[[#This Row],[DATA DA RECARGA]]="","",YEAR(Tabela2[[#This Row],[DATA DA RECARGA]]))</f>
        <v/>
      </c>
      <c r="W136" s="54" t="str">
        <f>IF(Tabela2[[#This Row],[DATA DO ÚLTIMO TESTE HIDROSTÁTICO]]="","",VLOOKUP(MONTH(Tabela2[[#This Row],[DATA DO ÚLTIMO TESTE HIDROSTÁTICO]]),editar!$F$2:$G$13,2,0))</f>
        <v/>
      </c>
      <c r="X136" s="54" t="str">
        <f>IF(Tabela2[[#This Row],[DATA DO ÚLTIMO TESTE HIDROSTÁTICO]]="","",YEAR(Tabela2[[#This Row],[DATA DO ÚLTIMO TESTE HIDROSTÁTICO]]))</f>
        <v/>
      </c>
      <c r="Y136" s="101" t="str">
        <f>IFERROR(IF(Tabela2[[#This Row],[DATA DA RECARGA]]="","",Tabela2[[#This Row],[VALIDADE          (em meses)]]*30)+5,"")</f>
        <v/>
      </c>
      <c r="Z136" s="101" t="str">
        <f>IF(Tabela2[[#This Row],[DATA DA RECARGA]]="","","P")</f>
        <v/>
      </c>
      <c r="AA136" s="71"/>
      <c r="AB136" s="97" t="str">
        <f ca="1">IFERROR(G136-editar!$C$1,"")</f>
        <v/>
      </c>
      <c r="AC136" s="97" t="str">
        <f t="shared" ca="1" si="1"/>
        <v/>
      </c>
      <c r="AD136" s="74"/>
      <c r="AE136" s="74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</row>
    <row r="137" spans="1:57" ht="20.100000000000001" customHeight="1" x14ac:dyDescent="0.25">
      <c r="A137" s="29" t="str">
        <f>IF(Tabela2[[#This Row],[LOCAL DO EXTINTOR]]="","",Tabela2[[#This Row],[CONTROL1]])</f>
        <v/>
      </c>
      <c r="B137" s="133"/>
      <c r="C137" s="33"/>
      <c r="D137" s="34"/>
      <c r="E137" s="35"/>
      <c r="F1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7" s="81" t="str">
        <f ca="1">IFERROR(IF(Tabela2[[#This Row],[VALIDADE DA RECARGA]]="SELECIONE VALIDADE","",Tabela2[[#This Row],[DATA VENC REC]]),"")</f>
        <v/>
      </c>
      <c r="H137" s="76"/>
      <c r="I1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7" s="87" t="str">
        <f>IF(Tabela2[[#This Row],[DATA DO ÚLTIMO TESTE HIDROSTÁTICO]]="","",Tabela2[[#This Row],[DATA DO ÚLTIMO TESTE HIDROSTÁTICO]]+editar!$C$15)</f>
        <v/>
      </c>
      <c r="K137" s="105"/>
      <c r="L137" s="140"/>
      <c r="M137" s="48">
        <v>130</v>
      </c>
      <c r="N1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7" s="49" t="str">
        <f>IF(Tabela2[[#This Row],[DATA DA RECARGA]]="","",Tabela2[[#This Row],[DATA DA RECARGA]]+Tabela2[[#This Row],[val]])</f>
        <v/>
      </c>
      <c r="P137" s="48" t="str">
        <f>IF(Tabela2[[#This Row],[DATA VENC REC]]="","",VLOOKUP(MONTH(Tabela2[[#This Row],[DATA VENC REC]]),editar!$F$2:$G$13,2,0))</f>
        <v/>
      </c>
      <c r="Q137" s="48" t="str">
        <f>IF(Tabela2[[#This Row],[DATA VENC REC]]="","",YEAR(Tabela2[[#This Row],[DATA VENC REC]]))</f>
        <v/>
      </c>
      <c r="R1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7" s="54" t="str">
        <f>IF(Tabela2[[#This Row],[DATA DO PRÓXIMO TESTE HIDROSTÁTICO]]="","",VLOOKUP(MONTH(Tabela2[[#This Row],[DATA DO PRÓXIMO TESTE HIDROSTÁTICO]]),editar!$F$2:$G$13,2,0))</f>
        <v/>
      </c>
      <c r="T137" s="54" t="str">
        <f>IF(Tabela2[[#This Row],[DATA DO PRÓXIMO TESTE HIDROSTÁTICO]]="","",YEAR(Tabela2[[#This Row],[DATA DO PRÓXIMO TESTE HIDROSTÁTICO]]))</f>
        <v/>
      </c>
      <c r="U137" s="54" t="str">
        <f>IF(Tabela2[[#This Row],[DATA DA RECARGA]]="","",VLOOKUP(MONTH(Tabela2[[#This Row],[DATA DA RECARGA]]),editar!$F$2:$G$13,2,0))</f>
        <v/>
      </c>
      <c r="V137" s="54" t="str">
        <f>IF(Tabela2[[#This Row],[DATA DA RECARGA]]="","",YEAR(Tabela2[[#This Row],[DATA DA RECARGA]]))</f>
        <v/>
      </c>
      <c r="W137" s="54" t="str">
        <f>IF(Tabela2[[#This Row],[DATA DO ÚLTIMO TESTE HIDROSTÁTICO]]="","",VLOOKUP(MONTH(Tabela2[[#This Row],[DATA DO ÚLTIMO TESTE HIDROSTÁTICO]]),editar!$F$2:$G$13,2,0))</f>
        <v/>
      </c>
      <c r="X137" s="54" t="str">
        <f>IF(Tabela2[[#This Row],[DATA DO ÚLTIMO TESTE HIDROSTÁTICO]]="","",YEAR(Tabela2[[#This Row],[DATA DO ÚLTIMO TESTE HIDROSTÁTICO]]))</f>
        <v/>
      </c>
      <c r="Y137" s="101" t="str">
        <f>IFERROR(IF(Tabela2[[#This Row],[DATA DA RECARGA]]="","",Tabela2[[#This Row],[VALIDADE          (em meses)]]*30)+5,"")</f>
        <v/>
      </c>
      <c r="Z137" s="101" t="str">
        <f>IF(Tabela2[[#This Row],[DATA DA RECARGA]]="","","P")</f>
        <v/>
      </c>
      <c r="AA137" s="71"/>
      <c r="AB137" s="97" t="str">
        <f ca="1">IFERROR(G137-editar!$C$1,"")</f>
        <v/>
      </c>
      <c r="AC137" s="97" t="str">
        <f t="shared" ref="AC137:AC200" ca="1" si="2">IF(AB137="","",IF(AB137&lt;0,AB137+10000000000,AB137*1))</f>
        <v/>
      </c>
      <c r="AD137" s="74"/>
      <c r="AE137" s="74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</row>
    <row r="138" spans="1:57" ht="20.100000000000001" customHeight="1" x14ac:dyDescent="0.25">
      <c r="A138" s="29" t="str">
        <f>IF(Tabela2[[#This Row],[LOCAL DO EXTINTOR]]="","",Tabela2[[#This Row],[CONTROL1]])</f>
        <v/>
      </c>
      <c r="B138" s="133"/>
      <c r="C138" s="33"/>
      <c r="D138" s="34"/>
      <c r="E138" s="35"/>
      <c r="F1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8" s="81" t="str">
        <f ca="1">IFERROR(IF(Tabela2[[#This Row],[VALIDADE DA RECARGA]]="SELECIONE VALIDADE","",Tabela2[[#This Row],[DATA VENC REC]]),"")</f>
        <v/>
      </c>
      <c r="H138" s="76"/>
      <c r="I1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8" s="87" t="str">
        <f>IF(Tabela2[[#This Row],[DATA DO ÚLTIMO TESTE HIDROSTÁTICO]]="","",Tabela2[[#This Row],[DATA DO ÚLTIMO TESTE HIDROSTÁTICO]]+editar!$C$15)</f>
        <v/>
      </c>
      <c r="K138" s="105"/>
      <c r="L138" s="140"/>
      <c r="M138" s="48">
        <v>131</v>
      </c>
      <c r="N1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8" s="49" t="str">
        <f>IF(Tabela2[[#This Row],[DATA DA RECARGA]]="","",Tabela2[[#This Row],[DATA DA RECARGA]]+Tabela2[[#This Row],[val]])</f>
        <v/>
      </c>
      <c r="P138" s="48" t="str">
        <f>IF(Tabela2[[#This Row],[DATA VENC REC]]="","",VLOOKUP(MONTH(Tabela2[[#This Row],[DATA VENC REC]]),editar!$F$2:$G$13,2,0))</f>
        <v/>
      </c>
      <c r="Q138" s="48" t="str">
        <f>IF(Tabela2[[#This Row],[DATA VENC REC]]="","",YEAR(Tabela2[[#This Row],[DATA VENC REC]]))</f>
        <v/>
      </c>
      <c r="R1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8" s="54" t="str">
        <f>IF(Tabela2[[#This Row],[DATA DO PRÓXIMO TESTE HIDROSTÁTICO]]="","",VLOOKUP(MONTH(Tabela2[[#This Row],[DATA DO PRÓXIMO TESTE HIDROSTÁTICO]]),editar!$F$2:$G$13,2,0))</f>
        <v/>
      </c>
      <c r="T138" s="54" t="str">
        <f>IF(Tabela2[[#This Row],[DATA DO PRÓXIMO TESTE HIDROSTÁTICO]]="","",YEAR(Tabela2[[#This Row],[DATA DO PRÓXIMO TESTE HIDROSTÁTICO]]))</f>
        <v/>
      </c>
      <c r="U138" s="54" t="str">
        <f>IF(Tabela2[[#This Row],[DATA DA RECARGA]]="","",VLOOKUP(MONTH(Tabela2[[#This Row],[DATA DA RECARGA]]),editar!$F$2:$G$13,2,0))</f>
        <v/>
      </c>
      <c r="V138" s="54" t="str">
        <f>IF(Tabela2[[#This Row],[DATA DA RECARGA]]="","",YEAR(Tabela2[[#This Row],[DATA DA RECARGA]]))</f>
        <v/>
      </c>
      <c r="W138" s="54" t="str">
        <f>IF(Tabela2[[#This Row],[DATA DO ÚLTIMO TESTE HIDROSTÁTICO]]="","",VLOOKUP(MONTH(Tabela2[[#This Row],[DATA DO ÚLTIMO TESTE HIDROSTÁTICO]]),editar!$F$2:$G$13,2,0))</f>
        <v/>
      </c>
      <c r="X138" s="54" t="str">
        <f>IF(Tabela2[[#This Row],[DATA DO ÚLTIMO TESTE HIDROSTÁTICO]]="","",YEAR(Tabela2[[#This Row],[DATA DO ÚLTIMO TESTE HIDROSTÁTICO]]))</f>
        <v/>
      </c>
      <c r="Y138" s="101" t="str">
        <f>IFERROR(IF(Tabela2[[#This Row],[DATA DA RECARGA]]="","",Tabela2[[#This Row],[VALIDADE          (em meses)]]*30)+5,"")</f>
        <v/>
      </c>
      <c r="Z138" s="101" t="str">
        <f>IF(Tabela2[[#This Row],[DATA DA RECARGA]]="","","P")</f>
        <v/>
      </c>
      <c r="AA138" s="71"/>
      <c r="AB138" s="97" t="str">
        <f ca="1">IFERROR(G138-editar!$C$1,"")</f>
        <v/>
      </c>
      <c r="AC138" s="97" t="str">
        <f t="shared" ca="1" si="2"/>
        <v/>
      </c>
      <c r="AD138" s="74"/>
      <c r="AE138" s="74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</row>
    <row r="139" spans="1:57" ht="20.100000000000001" customHeight="1" x14ac:dyDescent="0.25">
      <c r="A139" s="29" t="str">
        <f>IF(Tabela2[[#This Row],[LOCAL DO EXTINTOR]]="","",Tabela2[[#This Row],[CONTROL1]])</f>
        <v/>
      </c>
      <c r="B139" s="133"/>
      <c r="C139" s="33"/>
      <c r="D139" s="34"/>
      <c r="E139" s="35"/>
      <c r="F1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39" s="81" t="str">
        <f ca="1">IFERROR(IF(Tabela2[[#This Row],[VALIDADE DA RECARGA]]="SELECIONE VALIDADE","",Tabela2[[#This Row],[DATA VENC REC]]),"")</f>
        <v/>
      </c>
      <c r="H139" s="76"/>
      <c r="I1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39" s="87" t="str">
        <f>IF(Tabela2[[#This Row],[DATA DO ÚLTIMO TESTE HIDROSTÁTICO]]="","",Tabela2[[#This Row],[DATA DO ÚLTIMO TESTE HIDROSTÁTICO]]+editar!$C$15)</f>
        <v/>
      </c>
      <c r="K139" s="105"/>
      <c r="L139" s="140"/>
      <c r="M139" s="48">
        <v>132</v>
      </c>
      <c r="N1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39" s="49" t="str">
        <f>IF(Tabela2[[#This Row],[DATA DA RECARGA]]="","",Tabela2[[#This Row],[DATA DA RECARGA]]+Tabela2[[#This Row],[val]])</f>
        <v/>
      </c>
      <c r="P139" s="48" t="str">
        <f>IF(Tabela2[[#This Row],[DATA VENC REC]]="","",VLOOKUP(MONTH(Tabela2[[#This Row],[DATA VENC REC]]),editar!$F$2:$G$13,2,0))</f>
        <v/>
      </c>
      <c r="Q139" s="48" t="str">
        <f>IF(Tabela2[[#This Row],[DATA VENC REC]]="","",YEAR(Tabela2[[#This Row],[DATA VENC REC]]))</f>
        <v/>
      </c>
      <c r="R1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39" s="54" t="str">
        <f>IF(Tabela2[[#This Row],[DATA DO PRÓXIMO TESTE HIDROSTÁTICO]]="","",VLOOKUP(MONTH(Tabela2[[#This Row],[DATA DO PRÓXIMO TESTE HIDROSTÁTICO]]),editar!$F$2:$G$13,2,0))</f>
        <v/>
      </c>
      <c r="T139" s="54" t="str">
        <f>IF(Tabela2[[#This Row],[DATA DO PRÓXIMO TESTE HIDROSTÁTICO]]="","",YEAR(Tabela2[[#This Row],[DATA DO PRÓXIMO TESTE HIDROSTÁTICO]]))</f>
        <v/>
      </c>
      <c r="U139" s="54" t="str">
        <f>IF(Tabela2[[#This Row],[DATA DA RECARGA]]="","",VLOOKUP(MONTH(Tabela2[[#This Row],[DATA DA RECARGA]]),editar!$F$2:$G$13,2,0))</f>
        <v/>
      </c>
      <c r="V139" s="54" t="str">
        <f>IF(Tabela2[[#This Row],[DATA DA RECARGA]]="","",YEAR(Tabela2[[#This Row],[DATA DA RECARGA]]))</f>
        <v/>
      </c>
      <c r="W139" s="54" t="str">
        <f>IF(Tabela2[[#This Row],[DATA DO ÚLTIMO TESTE HIDROSTÁTICO]]="","",VLOOKUP(MONTH(Tabela2[[#This Row],[DATA DO ÚLTIMO TESTE HIDROSTÁTICO]]),editar!$F$2:$G$13,2,0))</f>
        <v/>
      </c>
      <c r="X139" s="54" t="str">
        <f>IF(Tabela2[[#This Row],[DATA DO ÚLTIMO TESTE HIDROSTÁTICO]]="","",YEAR(Tabela2[[#This Row],[DATA DO ÚLTIMO TESTE HIDROSTÁTICO]]))</f>
        <v/>
      </c>
      <c r="Y139" s="101" t="str">
        <f>IFERROR(IF(Tabela2[[#This Row],[DATA DA RECARGA]]="","",Tabela2[[#This Row],[VALIDADE          (em meses)]]*30)+5,"")</f>
        <v/>
      </c>
      <c r="Z139" s="101" t="str">
        <f>IF(Tabela2[[#This Row],[DATA DA RECARGA]]="","","P")</f>
        <v/>
      </c>
      <c r="AA139" s="71"/>
      <c r="AB139" s="97" t="str">
        <f ca="1">IFERROR(G139-editar!$C$1,"")</f>
        <v/>
      </c>
      <c r="AC139" s="97" t="str">
        <f t="shared" ca="1" si="2"/>
        <v/>
      </c>
      <c r="AD139" s="74"/>
      <c r="AE139" s="74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</row>
    <row r="140" spans="1:57" ht="20.100000000000001" customHeight="1" x14ac:dyDescent="0.25">
      <c r="A140" s="29" t="str">
        <f>IF(Tabela2[[#This Row],[LOCAL DO EXTINTOR]]="","",Tabela2[[#This Row],[CONTROL1]])</f>
        <v/>
      </c>
      <c r="B140" s="133"/>
      <c r="C140" s="33"/>
      <c r="D140" s="34"/>
      <c r="E140" s="35"/>
      <c r="F1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0" s="81" t="str">
        <f ca="1">IFERROR(IF(Tabela2[[#This Row],[VALIDADE DA RECARGA]]="SELECIONE VALIDADE","",Tabela2[[#This Row],[DATA VENC REC]]),"")</f>
        <v/>
      </c>
      <c r="H140" s="76"/>
      <c r="I1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0" s="87" t="str">
        <f>IF(Tabela2[[#This Row],[DATA DO ÚLTIMO TESTE HIDROSTÁTICO]]="","",Tabela2[[#This Row],[DATA DO ÚLTIMO TESTE HIDROSTÁTICO]]+editar!$C$15)</f>
        <v/>
      </c>
      <c r="K140" s="105"/>
      <c r="L140" s="140"/>
      <c r="M140" s="48">
        <v>133</v>
      </c>
      <c r="N1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0" s="49" t="str">
        <f>IF(Tabela2[[#This Row],[DATA DA RECARGA]]="","",Tabela2[[#This Row],[DATA DA RECARGA]]+Tabela2[[#This Row],[val]])</f>
        <v/>
      </c>
      <c r="P140" s="48" t="str">
        <f>IF(Tabela2[[#This Row],[DATA VENC REC]]="","",VLOOKUP(MONTH(Tabela2[[#This Row],[DATA VENC REC]]),editar!$F$2:$G$13,2,0))</f>
        <v/>
      </c>
      <c r="Q140" s="48" t="str">
        <f>IF(Tabela2[[#This Row],[DATA VENC REC]]="","",YEAR(Tabela2[[#This Row],[DATA VENC REC]]))</f>
        <v/>
      </c>
      <c r="R1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0" s="54" t="str">
        <f>IF(Tabela2[[#This Row],[DATA DO PRÓXIMO TESTE HIDROSTÁTICO]]="","",VLOOKUP(MONTH(Tabela2[[#This Row],[DATA DO PRÓXIMO TESTE HIDROSTÁTICO]]),editar!$F$2:$G$13,2,0))</f>
        <v/>
      </c>
      <c r="T140" s="54" t="str">
        <f>IF(Tabela2[[#This Row],[DATA DO PRÓXIMO TESTE HIDROSTÁTICO]]="","",YEAR(Tabela2[[#This Row],[DATA DO PRÓXIMO TESTE HIDROSTÁTICO]]))</f>
        <v/>
      </c>
      <c r="U140" s="54" t="str">
        <f>IF(Tabela2[[#This Row],[DATA DA RECARGA]]="","",VLOOKUP(MONTH(Tabela2[[#This Row],[DATA DA RECARGA]]),editar!$F$2:$G$13,2,0))</f>
        <v/>
      </c>
      <c r="V140" s="54" t="str">
        <f>IF(Tabela2[[#This Row],[DATA DA RECARGA]]="","",YEAR(Tabela2[[#This Row],[DATA DA RECARGA]]))</f>
        <v/>
      </c>
      <c r="W140" s="54" t="str">
        <f>IF(Tabela2[[#This Row],[DATA DO ÚLTIMO TESTE HIDROSTÁTICO]]="","",VLOOKUP(MONTH(Tabela2[[#This Row],[DATA DO ÚLTIMO TESTE HIDROSTÁTICO]]),editar!$F$2:$G$13,2,0))</f>
        <v/>
      </c>
      <c r="X140" s="54" t="str">
        <f>IF(Tabela2[[#This Row],[DATA DO ÚLTIMO TESTE HIDROSTÁTICO]]="","",YEAR(Tabela2[[#This Row],[DATA DO ÚLTIMO TESTE HIDROSTÁTICO]]))</f>
        <v/>
      </c>
      <c r="Y140" s="101" t="str">
        <f>IFERROR(IF(Tabela2[[#This Row],[DATA DA RECARGA]]="","",Tabela2[[#This Row],[VALIDADE          (em meses)]]*30)+5,"")</f>
        <v/>
      </c>
      <c r="Z140" s="101" t="str">
        <f>IF(Tabela2[[#This Row],[DATA DA RECARGA]]="","","P")</f>
        <v/>
      </c>
      <c r="AA140" s="71"/>
      <c r="AB140" s="97" t="str">
        <f ca="1">IFERROR(G140-editar!$C$1,"")</f>
        <v/>
      </c>
      <c r="AC140" s="97" t="str">
        <f t="shared" ca="1" si="2"/>
        <v/>
      </c>
      <c r="AD140" s="74"/>
      <c r="AE140" s="74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</row>
    <row r="141" spans="1:57" ht="20.100000000000001" customHeight="1" x14ac:dyDescent="0.25">
      <c r="A141" s="29" t="str">
        <f>IF(Tabela2[[#This Row],[LOCAL DO EXTINTOR]]="","",Tabela2[[#This Row],[CONTROL1]])</f>
        <v/>
      </c>
      <c r="B141" s="133"/>
      <c r="C141" s="33"/>
      <c r="D141" s="34"/>
      <c r="E141" s="35"/>
      <c r="F1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1" s="81" t="str">
        <f ca="1">IFERROR(IF(Tabela2[[#This Row],[VALIDADE DA RECARGA]]="SELECIONE VALIDADE","",Tabela2[[#This Row],[DATA VENC REC]]),"")</f>
        <v/>
      </c>
      <c r="H141" s="76"/>
      <c r="I1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1" s="87" t="str">
        <f>IF(Tabela2[[#This Row],[DATA DO ÚLTIMO TESTE HIDROSTÁTICO]]="","",Tabela2[[#This Row],[DATA DO ÚLTIMO TESTE HIDROSTÁTICO]]+editar!$C$15)</f>
        <v/>
      </c>
      <c r="K141" s="105"/>
      <c r="L141" s="140"/>
      <c r="M141" s="48">
        <v>134</v>
      </c>
      <c r="N1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1" s="49" t="str">
        <f>IF(Tabela2[[#This Row],[DATA DA RECARGA]]="","",Tabela2[[#This Row],[DATA DA RECARGA]]+Tabela2[[#This Row],[val]])</f>
        <v/>
      </c>
      <c r="P141" s="48" t="str">
        <f>IF(Tabela2[[#This Row],[DATA VENC REC]]="","",VLOOKUP(MONTH(Tabela2[[#This Row],[DATA VENC REC]]),editar!$F$2:$G$13,2,0))</f>
        <v/>
      </c>
      <c r="Q141" s="48" t="str">
        <f>IF(Tabela2[[#This Row],[DATA VENC REC]]="","",YEAR(Tabela2[[#This Row],[DATA VENC REC]]))</f>
        <v/>
      </c>
      <c r="R1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1" s="54" t="str">
        <f>IF(Tabela2[[#This Row],[DATA DO PRÓXIMO TESTE HIDROSTÁTICO]]="","",VLOOKUP(MONTH(Tabela2[[#This Row],[DATA DO PRÓXIMO TESTE HIDROSTÁTICO]]),editar!$F$2:$G$13,2,0))</f>
        <v/>
      </c>
      <c r="T141" s="54" t="str">
        <f>IF(Tabela2[[#This Row],[DATA DO PRÓXIMO TESTE HIDROSTÁTICO]]="","",YEAR(Tabela2[[#This Row],[DATA DO PRÓXIMO TESTE HIDROSTÁTICO]]))</f>
        <v/>
      </c>
      <c r="U141" s="54" t="str">
        <f>IF(Tabela2[[#This Row],[DATA DA RECARGA]]="","",VLOOKUP(MONTH(Tabela2[[#This Row],[DATA DA RECARGA]]),editar!$F$2:$G$13,2,0))</f>
        <v/>
      </c>
      <c r="V141" s="54" t="str">
        <f>IF(Tabela2[[#This Row],[DATA DA RECARGA]]="","",YEAR(Tabela2[[#This Row],[DATA DA RECARGA]]))</f>
        <v/>
      </c>
      <c r="W141" s="54" t="str">
        <f>IF(Tabela2[[#This Row],[DATA DO ÚLTIMO TESTE HIDROSTÁTICO]]="","",VLOOKUP(MONTH(Tabela2[[#This Row],[DATA DO ÚLTIMO TESTE HIDROSTÁTICO]]),editar!$F$2:$G$13,2,0))</f>
        <v/>
      </c>
      <c r="X141" s="54" t="str">
        <f>IF(Tabela2[[#This Row],[DATA DO ÚLTIMO TESTE HIDROSTÁTICO]]="","",YEAR(Tabela2[[#This Row],[DATA DO ÚLTIMO TESTE HIDROSTÁTICO]]))</f>
        <v/>
      </c>
      <c r="Y141" s="101" t="str">
        <f>IFERROR(IF(Tabela2[[#This Row],[DATA DA RECARGA]]="","",Tabela2[[#This Row],[VALIDADE          (em meses)]]*30)+5,"")</f>
        <v/>
      </c>
      <c r="Z141" s="101" t="str">
        <f>IF(Tabela2[[#This Row],[DATA DA RECARGA]]="","","P")</f>
        <v/>
      </c>
      <c r="AA141" s="71"/>
      <c r="AB141" s="97" t="str">
        <f ca="1">IFERROR(G141-editar!$C$1,"")</f>
        <v/>
      </c>
      <c r="AC141" s="97" t="str">
        <f t="shared" ca="1" si="2"/>
        <v/>
      </c>
      <c r="AD141" s="74"/>
      <c r="AE141" s="74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</row>
    <row r="142" spans="1:57" ht="20.100000000000001" customHeight="1" x14ac:dyDescent="0.25">
      <c r="A142" s="29" t="str">
        <f>IF(Tabela2[[#This Row],[LOCAL DO EXTINTOR]]="","",Tabela2[[#This Row],[CONTROL1]])</f>
        <v/>
      </c>
      <c r="B142" s="133"/>
      <c r="C142" s="33"/>
      <c r="D142" s="34"/>
      <c r="E142" s="35"/>
      <c r="F1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2" s="81" t="str">
        <f ca="1">IFERROR(IF(Tabela2[[#This Row],[VALIDADE DA RECARGA]]="SELECIONE VALIDADE","",Tabela2[[#This Row],[DATA VENC REC]]),"")</f>
        <v/>
      </c>
      <c r="H142" s="76"/>
      <c r="I1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2" s="87" t="str">
        <f>IF(Tabela2[[#This Row],[DATA DO ÚLTIMO TESTE HIDROSTÁTICO]]="","",Tabela2[[#This Row],[DATA DO ÚLTIMO TESTE HIDROSTÁTICO]]+editar!$C$15)</f>
        <v/>
      </c>
      <c r="K142" s="105"/>
      <c r="L142" s="140"/>
      <c r="M142" s="48">
        <v>135</v>
      </c>
      <c r="N1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2" s="49" t="str">
        <f>IF(Tabela2[[#This Row],[DATA DA RECARGA]]="","",Tabela2[[#This Row],[DATA DA RECARGA]]+Tabela2[[#This Row],[val]])</f>
        <v/>
      </c>
      <c r="P142" s="48" t="str">
        <f>IF(Tabela2[[#This Row],[DATA VENC REC]]="","",VLOOKUP(MONTH(Tabela2[[#This Row],[DATA VENC REC]]),editar!$F$2:$G$13,2,0))</f>
        <v/>
      </c>
      <c r="Q142" s="48" t="str">
        <f>IF(Tabela2[[#This Row],[DATA VENC REC]]="","",YEAR(Tabela2[[#This Row],[DATA VENC REC]]))</f>
        <v/>
      </c>
      <c r="R1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2" s="54" t="str">
        <f>IF(Tabela2[[#This Row],[DATA DO PRÓXIMO TESTE HIDROSTÁTICO]]="","",VLOOKUP(MONTH(Tabela2[[#This Row],[DATA DO PRÓXIMO TESTE HIDROSTÁTICO]]),editar!$F$2:$G$13,2,0))</f>
        <v/>
      </c>
      <c r="T142" s="54" t="str">
        <f>IF(Tabela2[[#This Row],[DATA DO PRÓXIMO TESTE HIDROSTÁTICO]]="","",YEAR(Tabela2[[#This Row],[DATA DO PRÓXIMO TESTE HIDROSTÁTICO]]))</f>
        <v/>
      </c>
      <c r="U142" s="54" t="str">
        <f>IF(Tabela2[[#This Row],[DATA DA RECARGA]]="","",VLOOKUP(MONTH(Tabela2[[#This Row],[DATA DA RECARGA]]),editar!$F$2:$G$13,2,0))</f>
        <v/>
      </c>
      <c r="V142" s="54" t="str">
        <f>IF(Tabela2[[#This Row],[DATA DA RECARGA]]="","",YEAR(Tabela2[[#This Row],[DATA DA RECARGA]]))</f>
        <v/>
      </c>
      <c r="W142" s="54" t="str">
        <f>IF(Tabela2[[#This Row],[DATA DO ÚLTIMO TESTE HIDROSTÁTICO]]="","",VLOOKUP(MONTH(Tabela2[[#This Row],[DATA DO ÚLTIMO TESTE HIDROSTÁTICO]]),editar!$F$2:$G$13,2,0))</f>
        <v/>
      </c>
      <c r="X142" s="54" t="str">
        <f>IF(Tabela2[[#This Row],[DATA DO ÚLTIMO TESTE HIDROSTÁTICO]]="","",YEAR(Tabela2[[#This Row],[DATA DO ÚLTIMO TESTE HIDROSTÁTICO]]))</f>
        <v/>
      </c>
      <c r="Y142" s="101" t="str">
        <f>IFERROR(IF(Tabela2[[#This Row],[DATA DA RECARGA]]="","",Tabela2[[#This Row],[VALIDADE          (em meses)]]*30)+5,"")</f>
        <v/>
      </c>
      <c r="Z142" s="101" t="str">
        <f>IF(Tabela2[[#This Row],[DATA DA RECARGA]]="","","P")</f>
        <v/>
      </c>
      <c r="AA142" s="71"/>
      <c r="AB142" s="97" t="str">
        <f ca="1">IFERROR(G142-editar!$C$1,"")</f>
        <v/>
      </c>
      <c r="AC142" s="97" t="str">
        <f t="shared" ca="1" si="2"/>
        <v/>
      </c>
      <c r="AD142" s="74"/>
      <c r="AE142" s="74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</row>
    <row r="143" spans="1:57" ht="20.100000000000001" customHeight="1" x14ac:dyDescent="0.25">
      <c r="A143" s="29" t="str">
        <f>IF(Tabela2[[#This Row],[LOCAL DO EXTINTOR]]="","",Tabela2[[#This Row],[CONTROL1]])</f>
        <v/>
      </c>
      <c r="B143" s="133"/>
      <c r="C143" s="33"/>
      <c r="D143" s="34"/>
      <c r="E143" s="35"/>
      <c r="F1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3" s="81" t="str">
        <f ca="1">IFERROR(IF(Tabela2[[#This Row],[VALIDADE DA RECARGA]]="SELECIONE VALIDADE","",Tabela2[[#This Row],[DATA VENC REC]]),"")</f>
        <v/>
      </c>
      <c r="H143" s="76"/>
      <c r="I1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3" s="87" t="str">
        <f>IF(Tabela2[[#This Row],[DATA DO ÚLTIMO TESTE HIDROSTÁTICO]]="","",Tabela2[[#This Row],[DATA DO ÚLTIMO TESTE HIDROSTÁTICO]]+editar!$C$15)</f>
        <v/>
      </c>
      <c r="K143" s="105"/>
      <c r="L143" s="140"/>
      <c r="M143" s="48">
        <v>136</v>
      </c>
      <c r="N1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3" s="49" t="str">
        <f>IF(Tabela2[[#This Row],[DATA DA RECARGA]]="","",Tabela2[[#This Row],[DATA DA RECARGA]]+Tabela2[[#This Row],[val]])</f>
        <v/>
      </c>
      <c r="P143" s="48" t="str">
        <f>IF(Tabela2[[#This Row],[DATA VENC REC]]="","",VLOOKUP(MONTH(Tabela2[[#This Row],[DATA VENC REC]]),editar!$F$2:$G$13,2,0))</f>
        <v/>
      </c>
      <c r="Q143" s="48" t="str">
        <f>IF(Tabela2[[#This Row],[DATA VENC REC]]="","",YEAR(Tabela2[[#This Row],[DATA VENC REC]]))</f>
        <v/>
      </c>
      <c r="R1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3" s="54" t="str">
        <f>IF(Tabela2[[#This Row],[DATA DO PRÓXIMO TESTE HIDROSTÁTICO]]="","",VLOOKUP(MONTH(Tabela2[[#This Row],[DATA DO PRÓXIMO TESTE HIDROSTÁTICO]]),editar!$F$2:$G$13,2,0))</f>
        <v/>
      </c>
      <c r="T143" s="54" t="str">
        <f>IF(Tabela2[[#This Row],[DATA DO PRÓXIMO TESTE HIDROSTÁTICO]]="","",YEAR(Tabela2[[#This Row],[DATA DO PRÓXIMO TESTE HIDROSTÁTICO]]))</f>
        <v/>
      </c>
      <c r="U143" s="54" t="str">
        <f>IF(Tabela2[[#This Row],[DATA DA RECARGA]]="","",VLOOKUP(MONTH(Tabela2[[#This Row],[DATA DA RECARGA]]),editar!$F$2:$G$13,2,0))</f>
        <v/>
      </c>
      <c r="V143" s="54" t="str">
        <f>IF(Tabela2[[#This Row],[DATA DA RECARGA]]="","",YEAR(Tabela2[[#This Row],[DATA DA RECARGA]]))</f>
        <v/>
      </c>
      <c r="W143" s="54" t="str">
        <f>IF(Tabela2[[#This Row],[DATA DO ÚLTIMO TESTE HIDROSTÁTICO]]="","",VLOOKUP(MONTH(Tabela2[[#This Row],[DATA DO ÚLTIMO TESTE HIDROSTÁTICO]]),editar!$F$2:$G$13,2,0))</f>
        <v/>
      </c>
      <c r="X143" s="54" t="str">
        <f>IF(Tabela2[[#This Row],[DATA DO ÚLTIMO TESTE HIDROSTÁTICO]]="","",YEAR(Tabela2[[#This Row],[DATA DO ÚLTIMO TESTE HIDROSTÁTICO]]))</f>
        <v/>
      </c>
      <c r="Y143" s="101" t="str">
        <f>IFERROR(IF(Tabela2[[#This Row],[DATA DA RECARGA]]="","",Tabela2[[#This Row],[VALIDADE          (em meses)]]*30)+5,"")</f>
        <v/>
      </c>
      <c r="Z143" s="101" t="str">
        <f>IF(Tabela2[[#This Row],[DATA DA RECARGA]]="","","P")</f>
        <v/>
      </c>
      <c r="AA143" s="71"/>
      <c r="AB143" s="97" t="str">
        <f ca="1">IFERROR(G143-editar!$C$1,"")</f>
        <v/>
      </c>
      <c r="AC143" s="97" t="str">
        <f t="shared" ca="1" si="2"/>
        <v/>
      </c>
      <c r="AD143" s="74"/>
      <c r="AE143" s="74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</row>
    <row r="144" spans="1:57" ht="20.100000000000001" customHeight="1" x14ac:dyDescent="0.25">
      <c r="A144" s="29" t="str">
        <f>IF(Tabela2[[#This Row],[LOCAL DO EXTINTOR]]="","",Tabela2[[#This Row],[CONTROL1]])</f>
        <v/>
      </c>
      <c r="B144" s="133"/>
      <c r="C144" s="33"/>
      <c r="D144" s="34"/>
      <c r="E144" s="35"/>
      <c r="F1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4" s="81" t="str">
        <f ca="1">IFERROR(IF(Tabela2[[#This Row],[VALIDADE DA RECARGA]]="SELECIONE VALIDADE","",Tabela2[[#This Row],[DATA VENC REC]]),"")</f>
        <v/>
      </c>
      <c r="H144" s="76"/>
      <c r="I1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4" s="87" t="str">
        <f>IF(Tabela2[[#This Row],[DATA DO ÚLTIMO TESTE HIDROSTÁTICO]]="","",Tabela2[[#This Row],[DATA DO ÚLTIMO TESTE HIDROSTÁTICO]]+editar!$C$15)</f>
        <v/>
      </c>
      <c r="K144" s="105"/>
      <c r="L144" s="140"/>
      <c r="M144" s="48">
        <v>137</v>
      </c>
      <c r="N1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4" s="49" t="str">
        <f>IF(Tabela2[[#This Row],[DATA DA RECARGA]]="","",Tabela2[[#This Row],[DATA DA RECARGA]]+Tabela2[[#This Row],[val]])</f>
        <v/>
      </c>
      <c r="P144" s="48" t="str">
        <f>IF(Tabela2[[#This Row],[DATA VENC REC]]="","",VLOOKUP(MONTH(Tabela2[[#This Row],[DATA VENC REC]]),editar!$F$2:$G$13,2,0))</f>
        <v/>
      </c>
      <c r="Q144" s="48" t="str">
        <f>IF(Tabela2[[#This Row],[DATA VENC REC]]="","",YEAR(Tabela2[[#This Row],[DATA VENC REC]]))</f>
        <v/>
      </c>
      <c r="R1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4" s="54" t="str">
        <f>IF(Tabela2[[#This Row],[DATA DO PRÓXIMO TESTE HIDROSTÁTICO]]="","",VLOOKUP(MONTH(Tabela2[[#This Row],[DATA DO PRÓXIMO TESTE HIDROSTÁTICO]]),editar!$F$2:$G$13,2,0))</f>
        <v/>
      </c>
      <c r="T144" s="54" t="str">
        <f>IF(Tabela2[[#This Row],[DATA DO PRÓXIMO TESTE HIDROSTÁTICO]]="","",YEAR(Tabela2[[#This Row],[DATA DO PRÓXIMO TESTE HIDROSTÁTICO]]))</f>
        <v/>
      </c>
      <c r="U144" s="54" t="str">
        <f>IF(Tabela2[[#This Row],[DATA DA RECARGA]]="","",VLOOKUP(MONTH(Tabela2[[#This Row],[DATA DA RECARGA]]),editar!$F$2:$G$13,2,0))</f>
        <v/>
      </c>
      <c r="V144" s="54" t="str">
        <f>IF(Tabela2[[#This Row],[DATA DA RECARGA]]="","",YEAR(Tabela2[[#This Row],[DATA DA RECARGA]]))</f>
        <v/>
      </c>
      <c r="W144" s="54" t="str">
        <f>IF(Tabela2[[#This Row],[DATA DO ÚLTIMO TESTE HIDROSTÁTICO]]="","",VLOOKUP(MONTH(Tabela2[[#This Row],[DATA DO ÚLTIMO TESTE HIDROSTÁTICO]]),editar!$F$2:$G$13,2,0))</f>
        <v/>
      </c>
      <c r="X144" s="54" t="str">
        <f>IF(Tabela2[[#This Row],[DATA DO ÚLTIMO TESTE HIDROSTÁTICO]]="","",YEAR(Tabela2[[#This Row],[DATA DO ÚLTIMO TESTE HIDROSTÁTICO]]))</f>
        <v/>
      </c>
      <c r="Y144" s="101" t="str">
        <f>IFERROR(IF(Tabela2[[#This Row],[DATA DA RECARGA]]="","",Tabela2[[#This Row],[VALIDADE          (em meses)]]*30)+5,"")</f>
        <v/>
      </c>
      <c r="Z144" s="101" t="str">
        <f>IF(Tabela2[[#This Row],[DATA DA RECARGA]]="","","P")</f>
        <v/>
      </c>
      <c r="AA144" s="71"/>
      <c r="AB144" s="97" t="str">
        <f ca="1">IFERROR(G144-editar!$C$1,"")</f>
        <v/>
      </c>
      <c r="AC144" s="97" t="str">
        <f t="shared" ca="1" si="2"/>
        <v/>
      </c>
      <c r="AD144" s="74"/>
      <c r="AE144" s="74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</row>
    <row r="145" spans="1:57" ht="20.100000000000001" customHeight="1" x14ac:dyDescent="0.25">
      <c r="A145" s="29" t="str">
        <f>IF(Tabela2[[#This Row],[LOCAL DO EXTINTOR]]="","",Tabela2[[#This Row],[CONTROL1]])</f>
        <v/>
      </c>
      <c r="B145" s="133"/>
      <c r="C145" s="33"/>
      <c r="D145" s="34"/>
      <c r="E145" s="35"/>
      <c r="F1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5" s="81" t="str">
        <f ca="1">IFERROR(IF(Tabela2[[#This Row],[VALIDADE DA RECARGA]]="SELECIONE VALIDADE","",Tabela2[[#This Row],[DATA VENC REC]]),"")</f>
        <v/>
      </c>
      <c r="H145" s="76"/>
      <c r="I1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5" s="87" t="str">
        <f>IF(Tabela2[[#This Row],[DATA DO ÚLTIMO TESTE HIDROSTÁTICO]]="","",Tabela2[[#This Row],[DATA DO ÚLTIMO TESTE HIDROSTÁTICO]]+editar!$C$15)</f>
        <v/>
      </c>
      <c r="K145" s="105"/>
      <c r="L145" s="140"/>
      <c r="M145" s="48">
        <v>138</v>
      </c>
      <c r="N1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5" s="49" t="str">
        <f>IF(Tabela2[[#This Row],[DATA DA RECARGA]]="","",Tabela2[[#This Row],[DATA DA RECARGA]]+Tabela2[[#This Row],[val]])</f>
        <v/>
      </c>
      <c r="P145" s="48" t="str">
        <f>IF(Tabela2[[#This Row],[DATA VENC REC]]="","",VLOOKUP(MONTH(Tabela2[[#This Row],[DATA VENC REC]]),editar!$F$2:$G$13,2,0))</f>
        <v/>
      </c>
      <c r="Q145" s="48" t="str">
        <f>IF(Tabela2[[#This Row],[DATA VENC REC]]="","",YEAR(Tabela2[[#This Row],[DATA VENC REC]]))</f>
        <v/>
      </c>
      <c r="R1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5" s="54" t="str">
        <f>IF(Tabela2[[#This Row],[DATA DO PRÓXIMO TESTE HIDROSTÁTICO]]="","",VLOOKUP(MONTH(Tabela2[[#This Row],[DATA DO PRÓXIMO TESTE HIDROSTÁTICO]]),editar!$F$2:$G$13,2,0))</f>
        <v/>
      </c>
      <c r="T145" s="54" t="str">
        <f>IF(Tabela2[[#This Row],[DATA DO PRÓXIMO TESTE HIDROSTÁTICO]]="","",YEAR(Tabela2[[#This Row],[DATA DO PRÓXIMO TESTE HIDROSTÁTICO]]))</f>
        <v/>
      </c>
      <c r="U145" s="54" t="str">
        <f>IF(Tabela2[[#This Row],[DATA DA RECARGA]]="","",VLOOKUP(MONTH(Tabela2[[#This Row],[DATA DA RECARGA]]),editar!$F$2:$G$13,2,0))</f>
        <v/>
      </c>
      <c r="V145" s="54" t="str">
        <f>IF(Tabela2[[#This Row],[DATA DA RECARGA]]="","",YEAR(Tabela2[[#This Row],[DATA DA RECARGA]]))</f>
        <v/>
      </c>
      <c r="W145" s="54" t="str">
        <f>IF(Tabela2[[#This Row],[DATA DO ÚLTIMO TESTE HIDROSTÁTICO]]="","",VLOOKUP(MONTH(Tabela2[[#This Row],[DATA DO ÚLTIMO TESTE HIDROSTÁTICO]]),editar!$F$2:$G$13,2,0))</f>
        <v/>
      </c>
      <c r="X145" s="54" t="str">
        <f>IF(Tabela2[[#This Row],[DATA DO ÚLTIMO TESTE HIDROSTÁTICO]]="","",YEAR(Tabela2[[#This Row],[DATA DO ÚLTIMO TESTE HIDROSTÁTICO]]))</f>
        <v/>
      </c>
      <c r="Y145" s="101" t="str">
        <f>IFERROR(IF(Tabela2[[#This Row],[DATA DA RECARGA]]="","",Tabela2[[#This Row],[VALIDADE          (em meses)]]*30)+5,"")</f>
        <v/>
      </c>
      <c r="Z145" s="101" t="str">
        <f>IF(Tabela2[[#This Row],[DATA DA RECARGA]]="","","P")</f>
        <v/>
      </c>
      <c r="AA145" s="71"/>
      <c r="AB145" s="97" t="str">
        <f ca="1">IFERROR(G145-editar!$C$1,"")</f>
        <v/>
      </c>
      <c r="AC145" s="97" t="str">
        <f t="shared" ca="1" si="2"/>
        <v/>
      </c>
      <c r="AD145" s="74"/>
      <c r="AE145" s="74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</row>
    <row r="146" spans="1:57" ht="20.100000000000001" customHeight="1" x14ac:dyDescent="0.25">
      <c r="A146" s="29" t="str">
        <f>IF(Tabela2[[#This Row],[LOCAL DO EXTINTOR]]="","",Tabela2[[#This Row],[CONTROL1]])</f>
        <v/>
      </c>
      <c r="B146" s="133"/>
      <c r="C146" s="33"/>
      <c r="D146" s="34"/>
      <c r="E146" s="35"/>
      <c r="F1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6" s="81" t="str">
        <f ca="1">IFERROR(IF(Tabela2[[#This Row],[VALIDADE DA RECARGA]]="SELECIONE VALIDADE","",Tabela2[[#This Row],[DATA VENC REC]]),"")</f>
        <v/>
      </c>
      <c r="H146" s="76"/>
      <c r="I1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6" s="87" t="str">
        <f>IF(Tabela2[[#This Row],[DATA DO ÚLTIMO TESTE HIDROSTÁTICO]]="","",Tabela2[[#This Row],[DATA DO ÚLTIMO TESTE HIDROSTÁTICO]]+editar!$C$15)</f>
        <v/>
      </c>
      <c r="K146" s="105"/>
      <c r="L146" s="140"/>
      <c r="M146" s="48">
        <v>139</v>
      </c>
      <c r="N1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6" s="49" t="str">
        <f>IF(Tabela2[[#This Row],[DATA DA RECARGA]]="","",Tabela2[[#This Row],[DATA DA RECARGA]]+Tabela2[[#This Row],[val]])</f>
        <v/>
      </c>
      <c r="P146" s="48" t="str">
        <f>IF(Tabela2[[#This Row],[DATA VENC REC]]="","",VLOOKUP(MONTH(Tabela2[[#This Row],[DATA VENC REC]]),editar!$F$2:$G$13,2,0))</f>
        <v/>
      </c>
      <c r="Q146" s="48" t="str">
        <f>IF(Tabela2[[#This Row],[DATA VENC REC]]="","",YEAR(Tabela2[[#This Row],[DATA VENC REC]]))</f>
        <v/>
      </c>
      <c r="R1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6" s="54" t="str">
        <f>IF(Tabela2[[#This Row],[DATA DO PRÓXIMO TESTE HIDROSTÁTICO]]="","",VLOOKUP(MONTH(Tabela2[[#This Row],[DATA DO PRÓXIMO TESTE HIDROSTÁTICO]]),editar!$F$2:$G$13,2,0))</f>
        <v/>
      </c>
      <c r="T146" s="54" t="str">
        <f>IF(Tabela2[[#This Row],[DATA DO PRÓXIMO TESTE HIDROSTÁTICO]]="","",YEAR(Tabela2[[#This Row],[DATA DO PRÓXIMO TESTE HIDROSTÁTICO]]))</f>
        <v/>
      </c>
      <c r="U146" s="54" t="str">
        <f>IF(Tabela2[[#This Row],[DATA DA RECARGA]]="","",VLOOKUP(MONTH(Tabela2[[#This Row],[DATA DA RECARGA]]),editar!$F$2:$G$13,2,0))</f>
        <v/>
      </c>
      <c r="V146" s="54" t="str">
        <f>IF(Tabela2[[#This Row],[DATA DA RECARGA]]="","",YEAR(Tabela2[[#This Row],[DATA DA RECARGA]]))</f>
        <v/>
      </c>
      <c r="W146" s="54" t="str">
        <f>IF(Tabela2[[#This Row],[DATA DO ÚLTIMO TESTE HIDROSTÁTICO]]="","",VLOOKUP(MONTH(Tabela2[[#This Row],[DATA DO ÚLTIMO TESTE HIDROSTÁTICO]]),editar!$F$2:$G$13,2,0))</f>
        <v/>
      </c>
      <c r="X146" s="54" t="str">
        <f>IF(Tabela2[[#This Row],[DATA DO ÚLTIMO TESTE HIDROSTÁTICO]]="","",YEAR(Tabela2[[#This Row],[DATA DO ÚLTIMO TESTE HIDROSTÁTICO]]))</f>
        <v/>
      </c>
      <c r="Y146" s="101" t="str">
        <f>IFERROR(IF(Tabela2[[#This Row],[DATA DA RECARGA]]="","",Tabela2[[#This Row],[VALIDADE          (em meses)]]*30)+5,"")</f>
        <v/>
      </c>
      <c r="Z146" s="101" t="str">
        <f>IF(Tabela2[[#This Row],[DATA DA RECARGA]]="","","P")</f>
        <v/>
      </c>
      <c r="AA146" s="71"/>
      <c r="AB146" s="97" t="str">
        <f ca="1">IFERROR(G146-editar!$C$1,"")</f>
        <v/>
      </c>
      <c r="AC146" s="97" t="str">
        <f t="shared" ca="1" si="2"/>
        <v/>
      </c>
      <c r="AD146" s="74"/>
      <c r="AE146" s="74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</row>
    <row r="147" spans="1:57" ht="20.100000000000001" customHeight="1" x14ac:dyDescent="0.25">
      <c r="A147" s="29" t="str">
        <f>IF(Tabela2[[#This Row],[LOCAL DO EXTINTOR]]="","",Tabela2[[#This Row],[CONTROL1]])</f>
        <v/>
      </c>
      <c r="B147" s="133"/>
      <c r="C147" s="33"/>
      <c r="D147" s="34"/>
      <c r="E147" s="35"/>
      <c r="F1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7" s="81" t="str">
        <f ca="1">IFERROR(IF(Tabela2[[#This Row],[VALIDADE DA RECARGA]]="SELECIONE VALIDADE","",Tabela2[[#This Row],[DATA VENC REC]]),"")</f>
        <v/>
      </c>
      <c r="H147" s="76"/>
      <c r="I1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7" s="87" t="str">
        <f>IF(Tabela2[[#This Row],[DATA DO ÚLTIMO TESTE HIDROSTÁTICO]]="","",Tabela2[[#This Row],[DATA DO ÚLTIMO TESTE HIDROSTÁTICO]]+editar!$C$15)</f>
        <v/>
      </c>
      <c r="K147" s="105"/>
      <c r="L147" s="140"/>
      <c r="M147" s="48">
        <v>140</v>
      </c>
      <c r="N1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7" s="49" t="str">
        <f>IF(Tabela2[[#This Row],[DATA DA RECARGA]]="","",Tabela2[[#This Row],[DATA DA RECARGA]]+Tabela2[[#This Row],[val]])</f>
        <v/>
      </c>
      <c r="P147" s="48" t="str">
        <f>IF(Tabela2[[#This Row],[DATA VENC REC]]="","",VLOOKUP(MONTH(Tabela2[[#This Row],[DATA VENC REC]]),editar!$F$2:$G$13,2,0))</f>
        <v/>
      </c>
      <c r="Q147" s="48" t="str">
        <f>IF(Tabela2[[#This Row],[DATA VENC REC]]="","",YEAR(Tabela2[[#This Row],[DATA VENC REC]]))</f>
        <v/>
      </c>
      <c r="R1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7" s="54" t="str">
        <f>IF(Tabela2[[#This Row],[DATA DO PRÓXIMO TESTE HIDROSTÁTICO]]="","",VLOOKUP(MONTH(Tabela2[[#This Row],[DATA DO PRÓXIMO TESTE HIDROSTÁTICO]]),editar!$F$2:$G$13,2,0))</f>
        <v/>
      </c>
      <c r="T147" s="54" t="str">
        <f>IF(Tabela2[[#This Row],[DATA DO PRÓXIMO TESTE HIDROSTÁTICO]]="","",YEAR(Tabela2[[#This Row],[DATA DO PRÓXIMO TESTE HIDROSTÁTICO]]))</f>
        <v/>
      </c>
      <c r="U147" s="54" t="str">
        <f>IF(Tabela2[[#This Row],[DATA DA RECARGA]]="","",VLOOKUP(MONTH(Tabela2[[#This Row],[DATA DA RECARGA]]),editar!$F$2:$G$13,2,0))</f>
        <v/>
      </c>
      <c r="V147" s="54" t="str">
        <f>IF(Tabela2[[#This Row],[DATA DA RECARGA]]="","",YEAR(Tabela2[[#This Row],[DATA DA RECARGA]]))</f>
        <v/>
      </c>
      <c r="W147" s="54" t="str">
        <f>IF(Tabela2[[#This Row],[DATA DO ÚLTIMO TESTE HIDROSTÁTICO]]="","",VLOOKUP(MONTH(Tabela2[[#This Row],[DATA DO ÚLTIMO TESTE HIDROSTÁTICO]]),editar!$F$2:$G$13,2,0))</f>
        <v/>
      </c>
      <c r="X147" s="54" t="str">
        <f>IF(Tabela2[[#This Row],[DATA DO ÚLTIMO TESTE HIDROSTÁTICO]]="","",YEAR(Tabela2[[#This Row],[DATA DO ÚLTIMO TESTE HIDROSTÁTICO]]))</f>
        <v/>
      </c>
      <c r="Y147" s="101" t="str">
        <f>IFERROR(IF(Tabela2[[#This Row],[DATA DA RECARGA]]="","",Tabela2[[#This Row],[VALIDADE          (em meses)]]*30)+5,"")</f>
        <v/>
      </c>
      <c r="Z147" s="101" t="str">
        <f>IF(Tabela2[[#This Row],[DATA DA RECARGA]]="","","P")</f>
        <v/>
      </c>
      <c r="AA147" s="71"/>
      <c r="AB147" s="97" t="str">
        <f ca="1">IFERROR(G147-editar!$C$1,"")</f>
        <v/>
      </c>
      <c r="AC147" s="97" t="str">
        <f t="shared" ca="1" si="2"/>
        <v/>
      </c>
      <c r="AD147" s="74"/>
      <c r="AE147" s="74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</row>
    <row r="148" spans="1:57" ht="20.100000000000001" customHeight="1" x14ac:dyDescent="0.25">
      <c r="A148" s="29" t="str">
        <f>IF(Tabela2[[#This Row],[LOCAL DO EXTINTOR]]="","",Tabela2[[#This Row],[CONTROL1]])</f>
        <v/>
      </c>
      <c r="B148" s="133"/>
      <c r="C148" s="33"/>
      <c r="D148" s="34"/>
      <c r="E148" s="35"/>
      <c r="F1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8" s="81" t="str">
        <f ca="1">IFERROR(IF(Tabela2[[#This Row],[VALIDADE DA RECARGA]]="SELECIONE VALIDADE","",Tabela2[[#This Row],[DATA VENC REC]]),"")</f>
        <v/>
      </c>
      <c r="H148" s="76"/>
      <c r="I1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8" s="87" t="str">
        <f>IF(Tabela2[[#This Row],[DATA DO ÚLTIMO TESTE HIDROSTÁTICO]]="","",Tabela2[[#This Row],[DATA DO ÚLTIMO TESTE HIDROSTÁTICO]]+editar!$C$15)</f>
        <v/>
      </c>
      <c r="K148" s="105"/>
      <c r="L148" s="140"/>
      <c r="M148" s="48">
        <v>141</v>
      </c>
      <c r="N1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8" s="49" t="str">
        <f>IF(Tabela2[[#This Row],[DATA DA RECARGA]]="","",Tabela2[[#This Row],[DATA DA RECARGA]]+Tabela2[[#This Row],[val]])</f>
        <v/>
      </c>
      <c r="P148" s="48" t="str">
        <f>IF(Tabela2[[#This Row],[DATA VENC REC]]="","",VLOOKUP(MONTH(Tabela2[[#This Row],[DATA VENC REC]]),editar!$F$2:$G$13,2,0))</f>
        <v/>
      </c>
      <c r="Q148" s="48" t="str">
        <f>IF(Tabela2[[#This Row],[DATA VENC REC]]="","",YEAR(Tabela2[[#This Row],[DATA VENC REC]]))</f>
        <v/>
      </c>
      <c r="R1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8" s="54" t="str">
        <f>IF(Tabela2[[#This Row],[DATA DO PRÓXIMO TESTE HIDROSTÁTICO]]="","",VLOOKUP(MONTH(Tabela2[[#This Row],[DATA DO PRÓXIMO TESTE HIDROSTÁTICO]]),editar!$F$2:$G$13,2,0))</f>
        <v/>
      </c>
      <c r="T148" s="54" t="str">
        <f>IF(Tabela2[[#This Row],[DATA DO PRÓXIMO TESTE HIDROSTÁTICO]]="","",YEAR(Tabela2[[#This Row],[DATA DO PRÓXIMO TESTE HIDROSTÁTICO]]))</f>
        <v/>
      </c>
      <c r="U148" s="54" t="str">
        <f>IF(Tabela2[[#This Row],[DATA DA RECARGA]]="","",VLOOKUP(MONTH(Tabela2[[#This Row],[DATA DA RECARGA]]),editar!$F$2:$G$13,2,0))</f>
        <v/>
      </c>
      <c r="V148" s="54" t="str">
        <f>IF(Tabela2[[#This Row],[DATA DA RECARGA]]="","",YEAR(Tabela2[[#This Row],[DATA DA RECARGA]]))</f>
        <v/>
      </c>
      <c r="W148" s="54" t="str">
        <f>IF(Tabela2[[#This Row],[DATA DO ÚLTIMO TESTE HIDROSTÁTICO]]="","",VLOOKUP(MONTH(Tabela2[[#This Row],[DATA DO ÚLTIMO TESTE HIDROSTÁTICO]]),editar!$F$2:$G$13,2,0))</f>
        <v/>
      </c>
      <c r="X148" s="54" t="str">
        <f>IF(Tabela2[[#This Row],[DATA DO ÚLTIMO TESTE HIDROSTÁTICO]]="","",YEAR(Tabela2[[#This Row],[DATA DO ÚLTIMO TESTE HIDROSTÁTICO]]))</f>
        <v/>
      </c>
      <c r="Y148" s="101" t="str">
        <f>IFERROR(IF(Tabela2[[#This Row],[DATA DA RECARGA]]="","",Tabela2[[#This Row],[VALIDADE          (em meses)]]*30)+5,"")</f>
        <v/>
      </c>
      <c r="Z148" s="101" t="str">
        <f>IF(Tabela2[[#This Row],[DATA DA RECARGA]]="","","P")</f>
        <v/>
      </c>
      <c r="AA148" s="71"/>
      <c r="AB148" s="97" t="str">
        <f ca="1">IFERROR(G148-editar!$C$1,"")</f>
        <v/>
      </c>
      <c r="AC148" s="97" t="str">
        <f t="shared" ca="1" si="2"/>
        <v/>
      </c>
      <c r="AD148" s="74"/>
      <c r="AE148" s="74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</row>
    <row r="149" spans="1:57" ht="20.100000000000001" customHeight="1" x14ac:dyDescent="0.25">
      <c r="A149" s="29" t="str">
        <f>IF(Tabela2[[#This Row],[LOCAL DO EXTINTOR]]="","",Tabela2[[#This Row],[CONTROL1]])</f>
        <v/>
      </c>
      <c r="B149" s="133"/>
      <c r="C149" s="33"/>
      <c r="D149" s="34"/>
      <c r="E149" s="35"/>
      <c r="F1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49" s="81" t="str">
        <f ca="1">IFERROR(IF(Tabela2[[#This Row],[VALIDADE DA RECARGA]]="SELECIONE VALIDADE","",Tabela2[[#This Row],[DATA VENC REC]]),"")</f>
        <v/>
      </c>
      <c r="H149" s="76"/>
      <c r="I1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49" s="87" t="str">
        <f>IF(Tabela2[[#This Row],[DATA DO ÚLTIMO TESTE HIDROSTÁTICO]]="","",Tabela2[[#This Row],[DATA DO ÚLTIMO TESTE HIDROSTÁTICO]]+editar!$C$15)</f>
        <v/>
      </c>
      <c r="K149" s="105"/>
      <c r="L149" s="140"/>
      <c r="M149" s="48">
        <v>142</v>
      </c>
      <c r="N1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49" s="49" t="str">
        <f>IF(Tabela2[[#This Row],[DATA DA RECARGA]]="","",Tabela2[[#This Row],[DATA DA RECARGA]]+Tabela2[[#This Row],[val]])</f>
        <v/>
      </c>
      <c r="P149" s="48" t="str">
        <f>IF(Tabela2[[#This Row],[DATA VENC REC]]="","",VLOOKUP(MONTH(Tabela2[[#This Row],[DATA VENC REC]]),editar!$F$2:$G$13,2,0))</f>
        <v/>
      </c>
      <c r="Q149" s="48" t="str">
        <f>IF(Tabela2[[#This Row],[DATA VENC REC]]="","",YEAR(Tabela2[[#This Row],[DATA VENC REC]]))</f>
        <v/>
      </c>
      <c r="R1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49" s="54" t="str">
        <f>IF(Tabela2[[#This Row],[DATA DO PRÓXIMO TESTE HIDROSTÁTICO]]="","",VLOOKUP(MONTH(Tabela2[[#This Row],[DATA DO PRÓXIMO TESTE HIDROSTÁTICO]]),editar!$F$2:$G$13,2,0))</f>
        <v/>
      </c>
      <c r="T149" s="54" t="str">
        <f>IF(Tabela2[[#This Row],[DATA DO PRÓXIMO TESTE HIDROSTÁTICO]]="","",YEAR(Tabela2[[#This Row],[DATA DO PRÓXIMO TESTE HIDROSTÁTICO]]))</f>
        <v/>
      </c>
      <c r="U149" s="54" t="str">
        <f>IF(Tabela2[[#This Row],[DATA DA RECARGA]]="","",VLOOKUP(MONTH(Tabela2[[#This Row],[DATA DA RECARGA]]),editar!$F$2:$G$13,2,0))</f>
        <v/>
      </c>
      <c r="V149" s="54" t="str">
        <f>IF(Tabela2[[#This Row],[DATA DA RECARGA]]="","",YEAR(Tabela2[[#This Row],[DATA DA RECARGA]]))</f>
        <v/>
      </c>
      <c r="W149" s="54" t="str">
        <f>IF(Tabela2[[#This Row],[DATA DO ÚLTIMO TESTE HIDROSTÁTICO]]="","",VLOOKUP(MONTH(Tabela2[[#This Row],[DATA DO ÚLTIMO TESTE HIDROSTÁTICO]]),editar!$F$2:$G$13,2,0))</f>
        <v/>
      </c>
      <c r="X149" s="54" t="str">
        <f>IF(Tabela2[[#This Row],[DATA DO ÚLTIMO TESTE HIDROSTÁTICO]]="","",YEAR(Tabela2[[#This Row],[DATA DO ÚLTIMO TESTE HIDROSTÁTICO]]))</f>
        <v/>
      </c>
      <c r="Y149" s="101" t="str">
        <f>IFERROR(IF(Tabela2[[#This Row],[DATA DA RECARGA]]="","",Tabela2[[#This Row],[VALIDADE          (em meses)]]*30)+5,"")</f>
        <v/>
      </c>
      <c r="Z149" s="101" t="str">
        <f>IF(Tabela2[[#This Row],[DATA DA RECARGA]]="","","P")</f>
        <v/>
      </c>
      <c r="AA149" s="71"/>
      <c r="AB149" s="97" t="str">
        <f ca="1">IFERROR(G149-editar!$C$1,"")</f>
        <v/>
      </c>
      <c r="AC149" s="97" t="str">
        <f t="shared" ca="1" si="2"/>
        <v/>
      </c>
      <c r="AD149" s="74"/>
      <c r="AE149" s="74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</row>
    <row r="150" spans="1:57" ht="20.100000000000001" customHeight="1" x14ac:dyDescent="0.25">
      <c r="A150" s="29" t="str">
        <f>IF(Tabela2[[#This Row],[LOCAL DO EXTINTOR]]="","",Tabela2[[#This Row],[CONTROL1]])</f>
        <v/>
      </c>
      <c r="B150" s="133"/>
      <c r="C150" s="33"/>
      <c r="D150" s="34"/>
      <c r="E150" s="35"/>
      <c r="F1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0" s="81" t="str">
        <f ca="1">IFERROR(IF(Tabela2[[#This Row],[VALIDADE DA RECARGA]]="SELECIONE VALIDADE","",Tabela2[[#This Row],[DATA VENC REC]]),"")</f>
        <v/>
      </c>
      <c r="H150" s="76"/>
      <c r="I1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0" s="87" t="str">
        <f>IF(Tabela2[[#This Row],[DATA DO ÚLTIMO TESTE HIDROSTÁTICO]]="","",Tabela2[[#This Row],[DATA DO ÚLTIMO TESTE HIDROSTÁTICO]]+editar!$C$15)</f>
        <v/>
      </c>
      <c r="K150" s="105"/>
      <c r="L150" s="140"/>
      <c r="M150" s="48">
        <v>143</v>
      </c>
      <c r="N1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0" s="49" t="str">
        <f>IF(Tabela2[[#This Row],[DATA DA RECARGA]]="","",Tabela2[[#This Row],[DATA DA RECARGA]]+Tabela2[[#This Row],[val]])</f>
        <v/>
      </c>
      <c r="P150" s="48" t="str">
        <f>IF(Tabela2[[#This Row],[DATA VENC REC]]="","",VLOOKUP(MONTH(Tabela2[[#This Row],[DATA VENC REC]]),editar!$F$2:$G$13,2,0))</f>
        <v/>
      </c>
      <c r="Q150" s="48" t="str">
        <f>IF(Tabela2[[#This Row],[DATA VENC REC]]="","",YEAR(Tabela2[[#This Row],[DATA VENC REC]]))</f>
        <v/>
      </c>
      <c r="R1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0" s="54" t="str">
        <f>IF(Tabela2[[#This Row],[DATA DO PRÓXIMO TESTE HIDROSTÁTICO]]="","",VLOOKUP(MONTH(Tabela2[[#This Row],[DATA DO PRÓXIMO TESTE HIDROSTÁTICO]]),editar!$F$2:$G$13,2,0))</f>
        <v/>
      </c>
      <c r="T150" s="54" t="str">
        <f>IF(Tabela2[[#This Row],[DATA DO PRÓXIMO TESTE HIDROSTÁTICO]]="","",YEAR(Tabela2[[#This Row],[DATA DO PRÓXIMO TESTE HIDROSTÁTICO]]))</f>
        <v/>
      </c>
      <c r="U150" s="54" t="str">
        <f>IF(Tabela2[[#This Row],[DATA DA RECARGA]]="","",VLOOKUP(MONTH(Tabela2[[#This Row],[DATA DA RECARGA]]),editar!$F$2:$G$13,2,0))</f>
        <v/>
      </c>
      <c r="V150" s="54" t="str">
        <f>IF(Tabela2[[#This Row],[DATA DA RECARGA]]="","",YEAR(Tabela2[[#This Row],[DATA DA RECARGA]]))</f>
        <v/>
      </c>
      <c r="W150" s="54" t="str">
        <f>IF(Tabela2[[#This Row],[DATA DO ÚLTIMO TESTE HIDROSTÁTICO]]="","",VLOOKUP(MONTH(Tabela2[[#This Row],[DATA DO ÚLTIMO TESTE HIDROSTÁTICO]]),editar!$F$2:$G$13,2,0))</f>
        <v/>
      </c>
      <c r="X150" s="54" t="str">
        <f>IF(Tabela2[[#This Row],[DATA DO ÚLTIMO TESTE HIDROSTÁTICO]]="","",YEAR(Tabela2[[#This Row],[DATA DO ÚLTIMO TESTE HIDROSTÁTICO]]))</f>
        <v/>
      </c>
      <c r="Y150" s="101" t="str">
        <f>IFERROR(IF(Tabela2[[#This Row],[DATA DA RECARGA]]="","",Tabela2[[#This Row],[VALIDADE          (em meses)]]*30)+5,"")</f>
        <v/>
      </c>
      <c r="Z150" s="101" t="str">
        <f>IF(Tabela2[[#This Row],[DATA DA RECARGA]]="","","P")</f>
        <v/>
      </c>
      <c r="AA150" s="71"/>
      <c r="AB150" s="97" t="str">
        <f ca="1">IFERROR(G150-editar!$C$1,"")</f>
        <v/>
      </c>
      <c r="AC150" s="97" t="str">
        <f t="shared" ca="1" si="2"/>
        <v/>
      </c>
      <c r="AD150" s="74"/>
      <c r="AE150" s="74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</row>
    <row r="151" spans="1:57" ht="20.100000000000001" customHeight="1" x14ac:dyDescent="0.25">
      <c r="A151" s="29" t="str">
        <f>IF(Tabela2[[#This Row],[LOCAL DO EXTINTOR]]="","",Tabela2[[#This Row],[CONTROL1]])</f>
        <v/>
      </c>
      <c r="B151" s="133"/>
      <c r="C151" s="33"/>
      <c r="D151" s="34"/>
      <c r="E151" s="35"/>
      <c r="F1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1" s="81" t="str">
        <f ca="1">IFERROR(IF(Tabela2[[#This Row],[VALIDADE DA RECARGA]]="SELECIONE VALIDADE","",Tabela2[[#This Row],[DATA VENC REC]]),"")</f>
        <v/>
      </c>
      <c r="H151" s="76"/>
      <c r="I1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1" s="87" t="str">
        <f>IF(Tabela2[[#This Row],[DATA DO ÚLTIMO TESTE HIDROSTÁTICO]]="","",Tabela2[[#This Row],[DATA DO ÚLTIMO TESTE HIDROSTÁTICO]]+editar!$C$15)</f>
        <v/>
      </c>
      <c r="K151" s="105"/>
      <c r="L151" s="140"/>
      <c r="M151" s="48">
        <v>144</v>
      </c>
      <c r="N1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1" s="49" t="str">
        <f>IF(Tabela2[[#This Row],[DATA DA RECARGA]]="","",Tabela2[[#This Row],[DATA DA RECARGA]]+Tabela2[[#This Row],[val]])</f>
        <v/>
      </c>
      <c r="P151" s="48" t="str">
        <f>IF(Tabela2[[#This Row],[DATA VENC REC]]="","",VLOOKUP(MONTH(Tabela2[[#This Row],[DATA VENC REC]]),editar!$F$2:$G$13,2,0))</f>
        <v/>
      </c>
      <c r="Q151" s="48" t="str">
        <f>IF(Tabela2[[#This Row],[DATA VENC REC]]="","",YEAR(Tabela2[[#This Row],[DATA VENC REC]]))</f>
        <v/>
      </c>
      <c r="R1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1" s="54" t="str">
        <f>IF(Tabela2[[#This Row],[DATA DO PRÓXIMO TESTE HIDROSTÁTICO]]="","",VLOOKUP(MONTH(Tabela2[[#This Row],[DATA DO PRÓXIMO TESTE HIDROSTÁTICO]]),editar!$F$2:$G$13,2,0))</f>
        <v/>
      </c>
      <c r="T151" s="54" t="str">
        <f>IF(Tabela2[[#This Row],[DATA DO PRÓXIMO TESTE HIDROSTÁTICO]]="","",YEAR(Tabela2[[#This Row],[DATA DO PRÓXIMO TESTE HIDROSTÁTICO]]))</f>
        <v/>
      </c>
      <c r="U151" s="54" t="str">
        <f>IF(Tabela2[[#This Row],[DATA DA RECARGA]]="","",VLOOKUP(MONTH(Tabela2[[#This Row],[DATA DA RECARGA]]),editar!$F$2:$G$13,2,0))</f>
        <v/>
      </c>
      <c r="V151" s="54" t="str">
        <f>IF(Tabela2[[#This Row],[DATA DA RECARGA]]="","",YEAR(Tabela2[[#This Row],[DATA DA RECARGA]]))</f>
        <v/>
      </c>
      <c r="W151" s="54" t="str">
        <f>IF(Tabela2[[#This Row],[DATA DO ÚLTIMO TESTE HIDROSTÁTICO]]="","",VLOOKUP(MONTH(Tabela2[[#This Row],[DATA DO ÚLTIMO TESTE HIDROSTÁTICO]]),editar!$F$2:$G$13,2,0))</f>
        <v/>
      </c>
      <c r="X151" s="54" t="str">
        <f>IF(Tabela2[[#This Row],[DATA DO ÚLTIMO TESTE HIDROSTÁTICO]]="","",YEAR(Tabela2[[#This Row],[DATA DO ÚLTIMO TESTE HIDROSTÁTICO]]))</f>
        <v/>
      </c>
      <c r="Y151" s="101" t="str">
        <f>IFERROR(IF(Tabela2[[#This Row],[DATA DA RECARGA]]="","",Tabela2[[#This Row],[VALIDADE          (em meses)]]*30)+5,"")</f>
        <v/>
      </c>
      <c r="Z151" s="101" t="str">
        <f>IF(Tabela2[[#This Row],[DATA DA RECARGA]]="","","P")</f>
        <v/>
      </c>
      <c r="AA151" s="71"/>
      <c r="AB151" s="97" t="str">
        <f ca="1">IFERROR(G151-editar!$C$1,"")</f>
        <v/>
      </c>
      <c r="AC151" s="97" t="str">
        <f t="shared" ca="1" si="2"/>
        <v/>
      </c>
      <c r="AD151" s="74"/>
      <c r="AE151" s="74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</row>
    <row r="152" spans="1:57" ht="20.100000000000001" customHeight="1" x14ac:dyDescent="0.25">
      <c r="A152" s="29" t="str">
        <f>IF(Tabela2[[#This Row],[LOCAL DO EXTINTOR]]="","",Tabela2[[#This Row],[CONTROL1]])</f>
        <v/>
      </c>
      <c r="B152" s="133"/>
      <c r="C152" s="33"/>
      <c r="D152" s="34"/>
      <c r="E152" s="35"/>
      <c r="F1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2" s="81" t="str">
        <f ca="1">IFERROR(IF(Tabela2[[#This Row],[VALIDADE DA RECARGA]]="SELECIONE VALIDADE","",Tabela2[[#This Row],[DATA VENC REC]]),"")</f>
        <v/>
      </c>
      <c r="H152" s="76"/>
      <c r="I1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2" s="87" t="str">
        <f>IF(Tabela2[[#This Row],[DATA DO ÚLTIMO TESTE HIDROSTÁTICO]]="","",Tabela2[[#This Row],[DATA DO ÚLTIMO TESTE HIDROSTÁTICO]]+editar!$C$15)</f>
        <v/>
      </c>
      <c r="K152" s="105"/>
      <c r="L152" s="140"/>
      <c r="M152" s="48">
        <v>145</v>
      </c>
      <c r="N1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2" s="49" t="str">
        <f>IF(Tabela2[[#This Row],[DATA DA RECARGA]]="","",Tabela2[[#This Row],[DATA DA RECARGA]]+Tabela2[[#This Row],[val]])</f>
        <v/>
      </c>
      <c r="P152" s="48" t="str">
        <f>IF(Tabela2[[#This Row],[DATA VENC REC]]="","",VLOOKUP(MONTH(Tabela2[[#This Row],[DATA VENC REC]]),editar!$F$2:$G$13,2,0))</f>
        <v/>
      </c>
      <c r="Q152" s="48" t="str">
        <f>IF(Tabela2[[#This Row],[DATA VENC REC]]="","",YEAR(Tabela2[[#This Row],[DATA VENC REC]]))</f>
        <v/>
      </c>
      <c r="R1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2" s="54" t="str">
        <f>IF(Tabela2[[#This Row],[DATA DO PRÓXIMO TESTE HIDROSTÁTICO]]="","",VLOOKUP(MONTH(Tabela2[[#This Row],[DATA DO PRÓXIMO TESTE HIDROSTÁTICO]]),editar!$F$2:$G$13,2,0))</f>
        <v/>
      </c>
      <c r="T152" s="54" t="str">
        <f>IF(Tabela2[[#This Row],[DATA DO PRÓXIMO TESTE HIDROSTÁTICO]]="","",YEAR(Tabela2[[#This Row],[DATA DO PRÓXIMO TESTE HIDROSTÁTICO]]))</f>
        <v/>
      </c>
      <c r="U152" s="54" t="str">
        <f>IF(Tabela2[[#This Row],[DATA DA RECARGA]]="","",VLOOKUP(MONTH(Tabela2[[#This Row],[DATA DA RECARGA]]),editar!$F$2:$G$13,2,0))</f>
        <v/>
      </c>
      <c r="V152" s="54" t="str">
        <f>IF(Tabela2[[#This Row],[DATA DA RECARGA]]="","",YEAR(Tabela2[[#This Row],[DATA DA RECARGA]]))</f>
        <v/>
      </c>
      <c r="W152" s="54" t="str">
        <f>IF(Tabela2[[#This Row],[DATA DO ÚLTIMO TESTE HIDROSTÁTICO]]="","",VLOOKUP(MONTH(Tabela2[[#This Row],[DATA DO ÚLTIMO TESTE HIDROSTÁTICO]]),editar!$F$2:$G$13,2,0))</f>
        <v/>
      </c>
      <c r="X152" s="54" t="str">
        <f>IF(Tabela2[[#This Row],[DATA DO ÚLTIMO TESTE HIDROSTÁTICO]]="","",YEAR(Tabela2[[#This Row],[DATA DO ÚLTIMO TESTE HIDROSTÁTICO]]))</f>
        <v/>
      </c>
      <c r="Y152" s="101" t="str">
        <f>IFERROR(IF(Tabela2[[#This Row],[DATA DA RECARGA]]="","",Tabela2[[#This Row],[VALIDADE          (em meses)]]*30)+5,"")</f>
        <v/>
      </c>
      <c r="Z152" s="101" t="str">
        <f>IF(Tabela2[[#This Row],[DATA DA RECARGA]]="","","P")</f>
        <v/>
      </c>
      <c r="AA152" s="71"/>
      <c r="AB152" s="97" t="str">
        <f ca="1">IFERROR(G152-editar!$C$1,"")</f>
        <v/>
      </c>
      <c r="AC152" s="97" t="str">
        <f t="shared" ca="1" si="2"/>
        <v/>
      </c>
      <c r="AD152" s="74"/>
      <c r="AE152" s="74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</row>
    <row r="153" spans="1:57" ht="20.100000000000001" customHeight="1" x14ac:dyDescent="0.25">
      <c r="A153" s="29" t="str">
        <f>IF(Tabela2[[#This Row],[LOCAL DO EXTINTOR]]="","",Tabela2[[#This Row],[CONTROL1]])</f>
        <v/>
      </c>
      <c r="B153" s="133"/>
      <c r="C153" s="33"/>
      <c r="D153" s="34"/>
      <c r="E153" s="35"/>
      <c r="F1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3" s="81" t="str">
        <f ca="1">IFERROR(IF(Tabela2[[#This Row],[VALIDADE DA RECARGA]]="SELECIONE VALIDADE","",Tabela2[[#This Row],[DATA VENC REC]]),"")</f>
        <v/>
      </c>
      <c r="H153" s="76"/>
      <c r="I1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3" s="87" t="str">
        <f>IF(Tabela2[[#This Row],[DATA DO ÚLTIMO TESTE HIDROSTÁTICO]]="","",Tabela2[[#This Row],[DATA DO ÚLTIMO TESTE HIDROSTÁTICO]]+editar!$C$15)</f>
        <v/>
      </c>
      <c r="K153" s="105"/>
      <c r="L153" s="140"/>
      <c r="M153" s="48">
        <v>146</v>
      </c>
      <c r="N1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3" s="49" t="str">
        <f>IF(Tabela2[[#This Row],[DATA DA RECARGA]]="","",Tabela2[[#This Row],[DATA DA RECARGA]]+Tabela2[[#This Row],[val]])</f>
        <v/>
      </c>
      <c r="P153" s="48" t="str">
        <f>IF(Tabela2[[#This Row],[DATA VENC REC]]="","",VLOOKUP(MONTH(Tabela2[[#This Row],[DATA VENC REC]]),editar!$F$2:$G$13,2,0))</f>
        <v/>
      </c>
      <c r="Q153" s="48" t="str">
        <f>IF(Tabela2[[#This Row],[DATA VENC REC]]="","",YEAR(Tabela2[[#This Row],[DATA VENC REC]]))</f>
        <v/>
      </c>
      <c r="R1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3" s="54" t="str">
        <f>IF(Tabela2[[#This Row],[DATA DO PRÓXIMO TESTE HIDROSTÁTICO]]="","",VLOOKUP(MONTH(Tabela2[[#This Row],[DATA DO PRÓXIMO TESTE HIDROSTÁTICO]]),editar!$F$2:$G$13,2,0))</f>
        <v/>
      </c>
      <c r="T153" s="54" t="str">
        <f>IF(Tabela2[[#This Row],[DATA DO PRÓXIMO TESTE HIDROSTÁTICO]]="","",YEAR(Tabela2[[#This Row],[DATA DO PRÓXIMO TESTE HIDROSTÁTICO]]))</f>
        <v/>
      </c>
      <c r="U153" s="54" t="str">
        <f>IF(Tabela2[[#This Row],[DATA DA RECARGA]]="","",VLOOKUP(MONTH(Tabela2[[#This Row],[DATA DA RECARGA]]),editar!$F$2:$G$13,2,0))</f>
        <v/>
      </c>
      <c r="V153" s="54" t="str">
        <f>IF(Tabela2[[#This Row],[DATA DA RECARGA]]="","",YEAR(Tabela2[[#This Row],[DATA DA RECARGA]]))</f>
        <v/>
      </c>
      <c r="W153" s="54" t="str">
        <f>IF(Tabela2[[#This Row],[DATA DO ÚLTIMO TESTE HIDROSTÁTICO]]="","",VLOOKUP(MONTH(Tabela2[[#This Row],[DATA DO ÚLTIMO TESTE HIDROSTÁTICO]]),editar!$F$2:$G$13,2,0))</f>
        <v/>
      </c>
      <c r="X153" s="54" t="str">
        <f>IF(Tabela2[[#This Row],[DATA DO ÚLTIMO TESTE HIDROSTÁTICO]]="","",YEAR(Tabela2[[#This Row],[DATA DO ÚLTIMO TESTE HIDROSTÁTICO]]))</f>
        <v/>
      </c>
      <c r="Y153" s="101" t="str">
        <f>IFERROR(IF(Tabela2[[#This Row],[DATA DA RECARGA]]="","",Tabela2[[#This Row],[VALIDADE          (em meses)]]*30)+5,"")</f>
        <v/>
      </c>
      <c r="Z153" s="101" t="str">
        <f>IF(Tabela2[[#This Row],[DATA DA RECARGA]]="","","P")</f>
        <v/>
      </c>
      <c r="AA153" s="71"/>
      <c r="AB153" s="97" t="str">
        <f ca="1">IFERROR(G153-editar!$C$1,"")</f>
        <v/>
      </c>
      <c r="AC153" s="97" t="str">
        <f t="shared" ca="1" si="2"/>
        <v/>
      </c>
      <c r="AD153" s="74"/>
      <c r="AE153" s="74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</row>
    <row r="154" spans="1:57" ht="20.100000000000001" customHeight="1" x14ac:dyDescent="0.25">
      <c r="A154" s="29" t="str">
        <f>IF(Tabela2[[#This Row],[LOCAL DO EXTINTOR]]="","",Tabela2[[#This Row],[CONTROL1]])</f>
        <v/>
      </c>
      <c r="B154" s="133"/>
      <c r="C154" s="33"/>
      <c r="D154" s="34"/>
      <c r="E154" s="35"/>
      <c r="F1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4" s="81" t="str">
        <f ca="1">IFERROR(IF(Tabela2[[#This Row],[VALIDADE DA RECARGA]]="SELECIONE VALIDADE","",Tabela2[[#This Row],[DATA VENC REC]]),"")</f>
        <v/>
      </c>
      <c r="H154" s="76"/>
      <c r="I1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4" s="87" t="str">
        <f>IF(Tabela2[[#This Row],[DATA DO ÚLTIMO TESTE HIDROSTÁTICO]]="","",Tabela2[[#This Row],[DATA DO ÚLTIMO TESTE HIDROSTÁTICO]]+editar!$C$15)</f>
        <v/>
      </c>
      <c r="K154" s="105"/>
      <c r="L154" s="140"/>
      <c r="M154" s="48">
        <v>147</v>
      </c>
      <c r="N1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4" s="49" t="str">
        <f>IF(Tabela2[[#This Row],[DATA DA RECARGA]]="","",Tabela2[[#This Row],[DATA DA RECARGA]]+Tabela2[[#This Row],[val]])</f>
        <v/>
      </c>
      <c r="P154" s="48" t="str">
        <f>IF(Tabela2[[#This Row],[DATA VENC REC]]="","",VLOOKUP(MONTH(Tabela2[[#This Row],[DATA VENC REC]]),editar!$F$2:$G$13,2,0))</f>
        <v/>
      </c>
      <c r="Q154" s="48" t="str">
        <f>IF(Tabela2[[#This Row],[DATA VENC REC]]="","",YEAR(Tabela2[[#This Row],[DATA VENC REC]]))</f>
        <v/>
      </c>
      <c r="R1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4" s="54" t="str">
        <f>IF(Tabela2[[#This Row],[DATA DO PRÓXIMO TESTE HIDROSTÁTICO]]="","",VLOOKUP(MONTH(Tabela2[[#This Row],[DATA DO PRÓXIMO TESTE HIDROSTÁTICO]]),editar!$F$2:$G$13,2,0))</f>
        <v/>
      </c>
      <c r="T154" s="54" t="str">
        <f>IF(Tabela2[[#This Row],[DATA DO PRÓXIMO TESTE HIDROSTÁTICO]]="","",YEAR(Tabela2[[#This Row],[DATA DO PRÓXIMO TESTE HIDROSTÁTICO]]))</f>
        <v/>
      </c>
      <c r="U154" s="54" t="str">
        <f>IF(Tabela2[[#This Row],[DATA DA RECARGA]]="","",VLOOKUP(MONTH(Tabela2[[#This Row],[DATA DA RECARGA]]),editar!$F$2:$G$13,2,0))</f>
        <v/>
      </c>
      <c r="V154" s="54" t="str">
        <f>IF(Tabela2[[#This Row],[DATA DA RECARGA]]="","",YEAR(Tabela2[[#This Row],[DATA DA RECARGA]]))</f>
        <v/>
      </c>
      <c r="W154" s="54" t="str">
        <f>IF(Tabela2[[#This Row],[DATA DO ÚLTIMO TESTE HIDROSTÁTICO]]="","",VLOOKUP(MONTH(Tabela2[[#This Row],[DATA DO ÚLTIMO TESTE HIDROSTÁTICO]]),editar!$F$2:$G$13,2,0))</f>
        <v/>
      </c>
      <c r="X154" s="54" t="str">
        <f>IF(Tabela2[[#This Row],[DATA DO ÚLTIMO TESTE HIDROSTÁTICO]]="","",YEAR(Tabela2[[#This Row],[DATA DO ÚLTIMO TESTE HIDROSTÁTICO]]))</f>
        <v/>
      </c>
      <c r="Y154" s="101" t="str">
        <f>IFERROR(IF(Tabela2[[#This Row],[DATA DA RECARGA]]="","",Tabela2[[#This Row],[VALIDADE          (em meses)]]*30)+5,"")</f>
        <v/>
      </c>
      <c r="Z154" s="101" t="str">
        <f>IF(Tabela2[[#This Row],[DATA DA RECARGA]]="","","P")</f>
        <v/>
      </c>
      <c r="AA154" s="71"/>
      <c r="AB154" s="97" t="str">
        <f ca="1">IFERROR(G154-editar!$C$1,"")</f>
        <v/>
      </c>
      <c r="AC154" s="97" t="str">
        <f t="shared" ca="1" si="2"/>
        <v/>
      </c>
      <c r="AD154" s="74"/>
      <c r="AE154" s="74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</row>
    <row r="155" spans="1:57" ht="20.100000000000001" customHeight="1" x14ac:dyDescent="0.25">
      <c r="A155" s="29" t="str">
        <f>IF(Tabela2[[#This Row],[LOCAL DO EXTINTOR]]="","",Tabela2[[#This Row],[CONTROL1]])</f>
        <v/>
      </c>
      <c r="B155" s="133"/>
      <c r="C155" s="33"/>
      <c r="D155" s="34"/>
      <c r="E155" s="35"/>
      <c r="F1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5" s="81" t="str">
        <f ca="1">IFERROR(IF(Tabela2[[#This Row],[VALIDADE DA RECARGA]]="SELECIONE VALIDADE","",Tabela2[[#This Row],[DATA VENC REC]]),"")</f>
        <v/>
      </c>
      <c r="H155" s="76"/>
      <c r="I1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5" s="87" t="str">
        <f>IF(Tabela2[[#This Row],[DATA DO ÚLTIMO TESTE HIDROSTÁTICO]]="","",Tabela2[[#This Row],[DATA DO ÚLTIMO TESTE HIDROSTÁTICO]]+editar!$C$15)</f>
        <v/>
      </c>
      <c r="K155" s="105"/>
      <c r="L155" s="140"/>
      <c r="M155" s="48">
        <v>148</v>
      </c>
      <c r="N1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5" s="49" t="str">
        <f>IF(Tabela2[[#This Row],[DATA DA RECARGA]]="","",Tabela2[[#This Row],[DATA DA RECARGA]]+Tabela2[[#This Row],[val]])</f>
        <v/>
      </c>
      <c r="P155" s="48" t="str">
        <f>IF(Tabela2[[#This Row],[DATA VENC REC]]="","",VLOOKUP(MONTH(Tabela2[[#This Row],[DATA VENC REC]]),editar!$F$2:$G$13,2,0))</f>
        <v/>
      </c>
      <c r="Q155" s="48" t="str">
        <f>IF(Tabela2[[#This Row],[DATA VENC REC]]="","",YEAR(Tabela2[[#This Row],[DATA VENC REC]]))</f>
        <v/>
      </c>
      <c r="R1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5" s="54" t="str">
        <f>IF(Tabela2[[#This Row],[DATA DO PRÓXIMO TESTE HIDROSTÁTICO]]="","",VLOOKUP(MONTH(Tabela2[[#This Row],[DATA DO PRÓXIMO TESTE HIDROSTÁTICO]]),editar!$F$2:$G$13,2,0))</f>
        <v/>
      </c>
      <c r="T155" s="54" t="str">
        <f>IF(Tabela2[[#This Row],[DATA DO PRÓXIMO TESTE HIDROSTÁTICO]]="","",YEAR(Tabela2[[#This Row],[DATA DO PRÓXIMO TESTE HIDROSTÁTICO]]))</f>
        <v/>
      </c>
      <c r="U155" s="54" t="str">
        <f>IF(Tabela2[[#This Row],[DATA DA RECARGA]]="","",VLOOKUP(MONTH(Tabela2[[#This Row],[DATA DA RECARGA]]),editar!$F$2:$G$13,2,0))</f>
        <v/>
      </c>
      <c r="V155" s="54" t="str">
        <f>IF(Tabela2[[#This Row],[DATA DA RECARGA]]="","",YEAR(Tabela2[[#This Row],[DATA DA RECARGA]]))</f>
        <v/>
      </c>
      <c r="W155" s="54" t="str">
        <f>IF(Tabela2[[#This Row],[DATA DO ÚLTIMO TESTE HIDROSTÁTICO]]="","",VLOOKUP(MONTH(Tabela2[[#This Row],[DATA DO ÚLTIMO TESTE HIDROSTÁTICO]]),editar!$F$2:$G$13,2,0))</f>
        <v/>
      </c>
      <c r="X155" s="54" t="str">
        <f>IF(Tabela2[[#This Row],[DATA DO ÚLTIMO TESTE HIDROSTÁTICO]]="","",YEAR(Tabela2[[#This Row],[DATA DO ÚLTIMO TESTE HIDROSTÁTICO]]))</f>
        <v/>
      </c>
      <c r="Y155" s="101" t="str">
        <f>IFERROR(IF(Tabela2[[#This Row],[DATA DA RECARGA]]="","",Tabela2[[#This Row],[VALIDADE          (em meses)]]*30)+5,"")</f>
        <v/>
      </c>
      <c r="Z155" s="101" t="str">
        <f>IF(Tabela2[[#This Row],[DATA DA RECARGA]]="","","P")</f>
        <v/>
      </c>
      <c r="AA155" s="71"/>
      <c r="AB155" s="97" t="str">
        <f ca="1">IFERROR(G155-editar!$C$1,"")</f>
        <v/>
      </c>
      <c r="AC155" s="97" t="str">
        <f t="shared" ca="1" si="2"/>
        <v/>
      </c>
      <c r="AD155" s="74"/>
      <c r="AE155" s="74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</row>
    <row r="156" spans="1:57" ht="20.100000000000001" customHeight="1" x14ac:dyDescent="0.25">
      <c r="A156" s="29" t="str">
        <f>IF(Tabela2[[#This Row],[LOCAL DO EXTINTOR]]="","",Tabela2[[#This Row],[CONTROL1]])</f>
        <v/>
      </c>
      <c r="B156" s="133"/>
      <c r="C156" s="33"/>
      <c r="D156" s="34"/>
      <c r="E156" s="35"/>
      <c r="F1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6" s="81" t="str">
        <f ca="1">IFERROR(IF(Tabela2[[#This Row],[VALIDADE DA RECARGA]]="SELECIONE VALIDADE","",Tabela2[[#This Row],[DATA VENC REC]]),"")</f>
        <v/>
      </c>
      <c r="H156" s="76"/>
      <c r="I1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6" s="87" t="str">
        <f>IF(Tabela2[[#This Row],[DATA DO ÚLTIMO TESTE HIDROSTÁTICO]]="","",Tabela2[[#This Row],[DATA DO ÚLTIMO TESTE HIDROSTÁTICO]]+editar!$C$15)</f>
        <v/>
      </c>
      <c r="K156" s="105"/>
      <c r="L156" s="140"/>
      <c r="M156" s="48">
        <v>149</v>
      </c>
      <c r="N1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6" s="49" t="str">
        <f>IF(Tabela2[[#This Row],[DATA DA RECARGA]]="","",Tabela2[[#This Row],[DATA DA RECARGA]]+Tabela2[[#This Row],[val]])</f>
        <v/>
      </c>
      <c r="P156" s="48" t="str">
        <f>IF(Tabela2[[#This Row],[DATA VENC REC]]="","",VLOOKUP(MONTH(Tabela2[[#This Row],[DATA VENC REC]]),editar!$F$2:$G$13,2,0))</f>
        <v/>
      </c>
      <c r="Q156" s="48" t="str">
        <f>IF(Tabela2[[#This Row],[DATA VENC REC]]="","",YEAR(Tabela2[[#This Row],[DATA VENC REC]]))</f>
        <v/>
      </c>
      <c r="R1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6" s="54" t="str">
        <f>IF(Tabela2[[#This Row],[DATA DO PRÓXIMO TESTE HIDROSTÁTICO]]="","",VLOOKUP(MONTH(Tabela2[[#This Row],[DATA DO PRÓXIMO TESTE HIDROSTÁTICO]]),editar!$F$2:$G$13,2,0))</f>
        <v/>
      </c>
      <c r="T156" s="54" t="str">
        <f>IF(Tabela2[[#This Row],[DATA DO PRÓXIMO TESTE HIDROSTÁTICO]]="","",YEAR(Tabela2[[#This Row],[DATA DO PRÓXIMO TESTE HIDROSTÁTICO]]))</f>
        <v/>
      </c>
      <c r="U156" s="54" t="str">
        <f>IF(Tabela2[[#This Row],[DATA DA RECARGA]]="","",VLOOKUP(MONTH(Tabela2[[#This Row],[DATA DA RECARGA]]),editar!$F$2:$G$13,2,0))</f>
        <v/>
      </c>
      <c r="V156" s="54" t="str">
        <f>IF(Tabela2[[#This Row],[DATA DA RECARGA]]="","",YEAR(Tabela2[[#This Row],[DATA DA RECARGA]]))</f>
        <v/>
      </c>
      <c r="W156" s="54" t="str">
        <f>IF(Tabela2[[#This Row],[DATA DO ÚLTIMO TESTE HIDROSTÁTICO]]="","",VLOOKUP(MONTH(Tabela2[[#This Row],[DATA DO ÚLTIMO TESTE HIDROSTÁTICO]]),editar!$F$2:$G$13,2,0))</f>
        <v/>
      </c>
      <c r="X156" s="54" t="str">
        <f>IF(Tabela2[[#This Row],[DATA DO ÚLTIMO TESTE HIDROSTÁTICO]]="","",YEAR(Tabela2[[#This Row],[DATA DO ÚLTIMO TESTE HIDROSTÁTICO]]))</f>
        <v/>
      </c>
      <c r="Y156" s="101" t="str">
        <f>IFERROR(IF(Tabela2[[#This Row],[DATA DA RECARGA]]="","",Tabela2[[#This Row],[VALIDADE          (em meses)]]*30)+5,"")</f>
        <v/>
      </c>
      <c r="Z156" s="101" t="str">
        <f>IF(Tabela2[[#This Row],[DATA DA RECARGA]]="","","P")</f>
        <v/>
      </c>
      <c r="AA156" s="71"/>
      <c r="AB156" s="97" t="str">
        <f ca="1">IFERROR(G156-editar!$C$1,"")</f>
        <v/>
      </c>
      <c r="AC156" s="97" t="str">
        <f t="shared" ca="1" si="2"/>
        <v/>
      </c>
      <c r="AD156" s="74"/>
      <c r="AE156" s="74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</row>
    <row r="157" spans="1:57" ht="20.100000000000001" customHeight="1" x14ac:dyDescent="0.25">
      <c r="A157" s="29" t="str">
        <f>IF(Tabela2[[#This Row],[LOCAL DO EXTINTOR]]="","",Tabela2[[#This Row],[CONTROL1]])</f>
        <v/>
      </c>
      <c r="B157" s="133"/>
      <c r="C157" s="33"/>
      <c r="D157" s="34"/>
      <c r="E157" s="35"/>
      <c r="F1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7" s="81" t="str">
        <f ca="1">IFERROR(IF(Tabela2[[#This Row],[VALIDADE DA RECARGA]]="SELECIONE VALIDADE","",Tabela2[[#This Row],[DATA VENC REC]]),"")</f>
        <v/>
      </c>
      <c r="H157" s="76"/>
      <c r="I1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7" s="87" t="str">
        <f>IF(Tabela2[[#This Row],[DATA DO ÚLTIMO TESTE HIDROSTÁTICO]]="","",Tabela2[[#This Row],[DATA DO ÚLTIMO TESTE HIDROSTÁTICO]]+editar!$C$15)</f>
        <v/>
      </c>
      <c r="K157" s="105"/>
      <c r="L157" s="140"/>
      <c r="M157" s="48">
        <v>150</v>
      </c>
      <c r="N1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7" s="49" t="str">
        <f>IF(Tabela2[[#This Row],[DATA DA RECARGA]]="","",Tabela2[[#This Row],[DATA DA RECARGA]]+Tabela2[[#This Row],[val]])</f>
        <v/>
      </c>
      <c r="P157" s="48" t="str">
        <f>IF(Tabela2[[#This Row],[DATA VENC REC]]="","",VLOOKUP(MONTH(Tabela2[[#This Row],[DATA VENC REC]]),editar!$F$2:$G$13,2,0))</f>
        <v/>
      </c>
      <c r="Q157" s="48" t="str">
        <f>IF(Tabela2[[#This Row],[DATA VENC REC]]="","",YEAR(Tabela2[[#This Row],[DATA VENC REC]]))</f>
        <v/>
      </c>
      <c r="R1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7" s="54" t="str">
        <f>IF(Tabela2[[#This Row],[DATA DO PRÓXIMO TESTE HIDROSTÁTICO]]="","",VLOOKUP(MONTH(Tabela2[[#This Row],[DATA DO PRÓXIMO TESTE HIDROSTÁTICO]]),editar!$F$2:$G$13,2,0))</f>
        <v/>
      </c>
      <c r="T157" s="54" t="str">
        <f>IF(Tabela2[[#This Row],[DATA DO PRÓXIMO TESTE HIDROSTÁTICO]]="","",YEAR(Tabela2[[#This Row],[DATA DO PRÓXIMO TESTE HIDROSTÁTICO]]))</f>
        <v/>
      </c>
      <c r="U157" s="54" t="str">
        <f>IF(Tabela2[[#This Row],[DATA DA RECARGA]]="","",VLOOKUP(MONTH(Tabela2[[#This Row],[DATA DA RECARGA]]),editar!$F$2:$G$13,2,0))</f>
        <v/>
      </c>
      <c r="V157" s="54" t="str">
        <f>IF(Tabela2[[#This Row],[DATA DA RECARGA]]="","",YEAR(Tabela2[[#This Row],[DATA DA RECARGA]]))</f>
        <v/>
      </c>
      <c r="W157" s="54" t="str">
        <f>IF(Tabela2[[#This Row],[DATA DO ÚLTIMO TESTE HIDROSTÁTICO]]="","",VLOOKUP(MONTH(Tabela2[[#This Row],[DATA DO ÚLTIMO TESTE HIDROSTÁTICO]]),editar!$F$2:$G$13,2,0))</f>
        <v/>
      </c>
      <c r="X157" s="54" t="str">
        <f>IF(Tabela2[[#This Row],[DATA DO ÚLTIMO TESTE HIDROSTÁTICO]]="","",YEAR(Tabela2[[#This Row],[DATA DO ÚLTIMO TESTE HIDROSTÁTICO]]))</f>
        <v/>
      </c>
      <c r="Y157" s="101" t="str">
        <f>IFERROR(IF(Tabela2[[#This Row],[DATA DA RECARGA]]="","",Tabela2[[#This Row],[VALIDADE          (em meses)]]*30)+5,"")</f>
        <v/>
      </c>
      <c r="Z157" s="101" t="str">
        <f>IF(Tabela2[[#This Row],[DATA DA RECARGA]]="","","P")</f>
        <v/>
      </c>
      <c r="AA157" s="71"/>
      <c r="AB157" s="97" t="str">
        <f ca="1">IFERROR(G157-editar!$C$1,"")</f>
        <v/>
      </c>
      <c r="AC157" s="97" t="str">
        <f t="shared" ca="1" si="2"/>
        <v/>
      </c>
      <c r="AD157" s="74"/>
      <c r="AE157" s="74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</row>
    <row r="158" spans="1:57" ht="20.100000000000001" customHeight="1" x14ac:dyDescent="0.25">
      <c r="A158" s="29" t="str">
        <f>IF(Tabela2[[#This Row],[LOCAL DO EXTINTOR]]="","",Tabela2[[#This Row],[CONTROL1]])</f>
        <v/>
      </c>
      <c r="B158" s="133"/>
      <c r="C158" s="33"/>
      <c r="D158" s="34"/>
      <c r="E158" s="35"/>
      <c r="F1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8" s="81" t="str">
        <f ca="1">IFERROR(IF(Tabela2[[#This Row],[VALIDADE DA RECARGA]]="SELECIONE VALIDADE","",Tabela2[[#This Row],[DATA VENC REC]]),"")</f>
        <v/>
      </c>
      <c r="H158" s="76"/>
      <c r="I1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8" s="87" t="str">
        <f>IF(Tabela2[[#This Row],[DATA DO ÚLTIMO TESTE HIDROSTÁTICO]]="","",Tabela2[[#This Row],[DATA DO ÚLTIMO TESTE HIDROSTÁTICO]]+editar!$C$15)</f>
        <v/>
      </c>
      <c r="K158" s="105"/>
      <c r="L158" s="140"/>
      <c r="M158" s="48">
        <v>151</v>
      </c>
      <c r="N1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8" s="49" t="str">
        <f>IF(Tabela2[[#This Row],[DATA DA RECARGA]]="","",Tabela2[[#This Row],[DATA DA RECARGA]]+Tabela2[[#This Row],[val]])</f>
        <v/>
      </c>
      <c r="P158" s="48" t="str">
        <f>IF(Tabela2[[#This Row],[DATA VENC REC]]="","",VLOOKUP(MONTH(Tabela2[[#This Row],[DATA VENC REC]]),editar!$F$2:$G$13,2,0))</f>
        <v/>
      </c>
      <c r="Q158" s="48" t="str">
        <f>IF(Tabela2[[#This Row],[DATA VENC REC]]="","",YEAR(Tabela2[[#This Row],[DATA VENC REC]]))</f>
        <v/>
      </c>
      <c r="R1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8" s="54" t="str">
        <f>IF(Tabela2[[#This Row],[DATA DO PRÓXIMO TESTE HIDROSTÁTICO]]="","",VLOOKUP(MONTH(Tabela2[[#This Row],[DATA DO PRÓXIMO TESTE HIDROSTÁTICO]]),editar!$F$2:$G$13,2,0))</f>
        <v/>
      </c>
      <c r="T158" s="54" t="str">
        <f>IF(Tabela2[[#This Row],[DATA DO PRÓXIMO TESTE HIDROSTÁTICO]]="","",YEAR(Tabela2[[#This Row],[DATA DO PRÓXIMO TESTE HIDROSTÁTICO]]))</f>
        <v/>
      </c>
      <c r="U158" s="54" t="str">
        <f>IF(Tabela2[[#This Row],[DATA DA RECARGA]]="","",VLOOKUP(MONTH(Tabela2[[#This Row],[DATA DA RECARGA]]),editar!$F$2:$G$13,2,0))</f>
        <v/>
      </c>
      <c r="V158" s="54" t="str">
        <f>IF(Tabela2[[#This Row],[DATA DA RECARGA]]="","",YEAR(Tabela2[[#This Row],[DATA DA RECARGA]]))</f>
        <v/>
      </c>
      <c r="W158" s="54" t="str">
        <f>IF(Tabela2[[#This Row],[DATA DO ÚLTIMO TESTE HIDROSTÁTICO]]="","",VLOOKUP(MONTH(Tabela2[[#This Row],[DATA DO ÚLTIMO TESTE HIDROSTÁTICO]]),editar!$F$2:$G$13,2,0))</f>
        <v/>
      </c>
      <c r="X158" s="54" t="str">
        <f>IF(Tabela2[[#This Row],[DATA DO ÚLTIMO TESTE HIDROSTÁTICO]]="","",YEAR(Tabela2[[#This Row],[DATA DO ÚLTIMO TESTE HIDROSTÁTICO]]))</f>
        <v/>
      </c>
      <c r="Y158" s="101" t="str">
        <f>IFERROR(IF(Tabela2[[#This Row],[DATA DA RECARGA]]="","",Tabela2[[#This Row],[VALIDADE          (em meses)]]*30)+5,"")</f>
        <v/>
      </c>
      <c r="Z158" s="101" t="str">
        <f>IF(Tabela2[[#This Row],[DATA DA RECARGA]]="","","P")</f>
        <v/>
      </c>
      <c r="AA158" s="71"/>
      <c r="AB158" s="97" t="str">
        <f ca="1">IFERROR(G158-editar!$C$1,"")</f>
        <v/>
      </c>
      <c r="AC158" s="97" t="str">
        <f t="shared" ca="1" si="2"/>
        <v/>
      </c>
      <c r="AD158" s="74"/>
      <c r="AE158" s="74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</row>
    <row r="159" spans="1:57" ht="20.100000000000001" customHeight="1" x14ac:dyDescent="0.25">
      <c r="A159" s="29" t="str">
        <f>IF(Tabela2[[#This Row],[LOCAL DO EXTINTOR]]="","",Tabela2[[#This Row],[CONTROL1]])</f>
        <v/>
      </c>
      <c r="B159" s="133"/>
      <c r="C159" s="33"/>
      <c r="D159" s="34"/>
      <c r="E159" s="35"/>
      <c r="F1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59" s="81" t="str">
        <f ca="1">IFERROR(IF(Tabela2[[#This Row],[VALIDADE DA RECARGA]]="SELECIONE VALIDADE","",Tabela2[[#This Row],[DATA VENC REC]]),"")</f>
        <v/>
      </c>
      <c r="H159" s="76"/>
      <c r="I1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59" s="87" t="str">
        <f>IF(Tabela2[[#This Row],[DATA DO ÚLTIMO TESTE HIDROSTÁTICO]]="","",Tabela2[[#This Row],[DATA DO ÚLTIMO TESTE HIDROSTÁTICO]]+editar!$C$15)</f>
        <v/>
      </c>
      <c r="K159" s="105"/>
      <c r="L159" s="140"/>
      <c r="M159" s="48">
        <v>152</v>
      </c>
      <c r="N1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59" s="49" t="str">
        <f>IF(Tabela2[[#This Row],[DATA DA RECARGA]]="","",Tabela2[[#This Row],[DATA DA RECARGA]]+Tabela2[[#This Row],[val]])</f>
        <v/>
      </c>
      <c r="P159" s="48" t="str">
        <f>IF(Tabela2[[#This Row],[DATA VENC REC]]="","",VLOOKUP(MONTH(Tabela2[[#This Row],[DATA VENC REC]]),editar!$F$2:$G$13,2,0))</f>
        <v/>
      </c>
      <c r="Q159" s="48" t="str">
        <f>IF(Tabela2[[#This Row],[DATA VENC REC]]="","",YEAR(Tabela2[[#This Row],[DATA VENC REC]]))</f>
        <v/>
      </c>
      <c r="R1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59" s="54" t="str">
        <f>IF(Tabela2[[#This Row],[DATA DO PRÓXIMO TESTE HIDROSTÁTICO]]="","",VLOOKUP(MONTH(Tabela2[[#This Row],[DATA DO PRÓXIMO TESTE HIDROSTÁTICO]]),editar!$F$2:$G$13,2,0))</f>
        <v/>
      </c>
      <c r="T159" s="54" t="str">
        <f>IF(Tabela2[[#This Row],[DATA DO PRÓXIMO TESTE HIDROSTÁTICO]]="","",YEAR(Tabela2[[#This Row],[DATA DO PRÓXIMO TESTE HIDROSTÁTICO]]))</f>
        <v/>
      </c>
      <c r="U159" s="54" t="str">
        <f>IF(Tabela2[[#This Row],[DATA DA RECARGA]]="","",VLOOKUP(MONTH(Tabela2[[#This Row],[DATA DA RECARGA]]),editar!$F$2:$G$13,2,0))</f>
        <v/>
      </c>
      <c r="V159" s="54" t="str">
        <f>IF(Tabela2[[#This Row],[DATA DA RECARGA]]="","",YEAR(Tabela2[[#This Row],[DATA DA RECARGA]]))</f>
        <v/>
      </c>
      <c r="W159" s="54" t="str">
        <f>IF(Tabela2[[#This Row],[DATA DO ÚLTIMO TESTE HIDROSTÁTICO]]="","",VLOOKUP(MONTH(Tabela2[[#This Row],[DATA DO ÚLTIMO TESTE HIDROSTÁTICO]]),editar!$F$2:$G$13,2,0))</f>
        <v/>
      </c>
      <c r="X159" s="54" t="str">
        <f>IF(Tabela2[[#This Row],[DATA DO ÚLTIMO TESTE HIDROSTÁTICO]]="","",YEAR(Tabela2[[#This Row],[DATA DO ÚLTIMO TESTE HIDROSTÁTICO]]))</f>
        <v/>
      </c>
      <c r="Y159" s="101" t="str">
        <f>IFERROR(IF(Tabela2[[#This Row],[DATA DA RECARGA]]="","",Tabela2[[#This Row],[VALIDADE          (em meses)]]*30)+5,"")</f>
        <v/>
      </c>
      <c r="Z159" s="101" t="str">
        <f>IF(Tabela2[[#This Row],[DATA DA RECARGA]]="","","P")</f>
        <v/>
      </c>
      <c r="AA159" s="71"/>
      <c r="AB159" s="97" t="str">
        <f ca="1">IFERROR(G159-editar!$C$1,"")</f>
        <v/>
      </c>
      <c r="AC159" s="97" t="str">
        <f t="shared" ca="1" si="2"/>
        <v/>
      </c>
      <c r="AD159" s="74"/>
      <c r="AE159" s="74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</row>
    <row r="160" spans="1:57" ht="20.100000000000001" customHeight="1" x14ac:dyDescent="0.25">
      <c r="A160" s="29" t="str">
        <f>IF(Tabela2[[#This Row],[LOCAL DO EXTINTOR]]="","",Tabela2[[#This Row],[CONTROL1]])</f>
        <v/>
      </c>
      <c r="B160" s="133"/>
      <c r="C160" s="33"/>
      <c r="D160" s="34"/>
      <c r="E160" s="35"/>
      <c r="F1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0" s="81" t="str">
        <f ca="1">IFERROR(IF(Tabela2[[#This Row],[VALIDADE DA RECARGA]]="SELECIONE VALIDADE","",Tabela2[[#This Row],[DATA VENC REC]]),"")</f>
        <v/>
      </c>
      <c r="H160" s="76"/>
      <c r="I1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0" s="87" t="str">
        <f>IF(Tabela2[[#This Row],[DATA DO ÚLTIMO TESTE HIDROSTÁTICO]]="","",Tabela2[[#This Row],[DATA DO ÚLTIMO TESTE HIDROSTÁTICO]]+editar!$C$15)</f>
        <v/>
      </c>
      <c r="K160" s="105"/>
      <c r="L160" s="140"/>
      <c r="M160" s="48">
        <v>153</v>
      </c>
      <c r="N1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0" s="49" t="str">
        <f>IF(Tabela2[[#This Row],[DATA DA RECARGA]]="","",Tabela2[[#This Row],[DATA DA RECARGA]]+Tabela2[[#This Row],[val]])</f>
        <v/>
      </c>
      <c r="P160" s="48" t="str">
        <f>IF(Tabela2[[#This Row],[DATA VENC REC]]="","",VLOOKUP(MONTH(Tabela2[[#This Row],[DATA VENC REC]]),editar!$F$2:$G$13,2,0))</f>
        <v/>
      </c>
      <c r="Q160" s="48" t="str">
        <f>IF(Tabela2[[#This Row],[DATA VENC REC]]="","",YEAR(Tabela2[[#This Row],[DATA VENC REC]]))</f>
        <v/>
      </c>
      <c r="R1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0" s="54" t="str">
        <f>IF(Tabela2[[#This Row],[DATA DO PRÓXIMO TESTE HIDROSTÁTICO]]="","",VLOOKUP(MONTH(Tabela2[[#This Row],[DATA DO PRÓXIMO TESTE HIDROSTÁTICO]]),editar!$F$2:$G$13,2,0))</f>
        <v/>
      </c>
      <c r="T160" s="54" t="str">
        <f>IF(Tabela2[[#This Row],[DATA DO PRÓXIMO TESTE HIDROSTÁTICO]]="","",YEAR(Tabela2[[#This Row],[DATA DO PRÓXIMO TESTE HIDROSTÁTICO]]))</f>
        <v/>
      </c>
      <c r="U160" s="54" t="str">
        <f>IF(Tabela2[[#This Row],[DATA DA RECARGA]]="","",VLOOKUP(MONTH(Tabela2[[#This Row],[DATA DA RECARGA]]),editar!$F$2:$G$13,2,0))</f>
        <v/>
      </c>
      <c r="V160" s="54" t="str">
        <f>IF(Tabela2[[#This Row],[DATA DA RECARGA]]="","",YEAR(Tabela2[[#This Row],[DATA DA RECARGA]]))</f>
        <v/>
      </c>
      <c r="W160" s="54" t="str">
        <f>IF(Tabela2[[#This Row],[DATA DO ÚLTIMO TESTE HIDROSTÁTICO]]="","",VLOOKUP(MONTH(Tabela2[[#This Row],[DATA DO ÚLTIMO TESTE HIDROSTÁTICO]]),editar!$F$2:$G$13,2,0))</f>
        <v/>
      </c>
      <c r="X160" s="54" t="str">
        <f>IF(Tabela2[[#This Row],[DATA DO ÚLTIMO TESTE HIDROSTÁTICO]]="","",YEAR(Tabela2[[#This Row],[DATA DO ÚLTIMO TESTE HIDROSTÁTICO]]))</f>
        <v/>
      </c>
      <c r="Y160" s="101" t="str">
        <f>IFERROR(IF(Tabela2[[#This Row],[DATA DA RECARGA]]="","",Tabela2[[#This Row],[VALIDADE          (em meses)]]*30)+5,"")</f>
        <v/>
      </c>
      <c r="Z160" s="101" t="str">
        <f>IF(Tabela2[[#This Row],[DATA DA RECARGA]]="","","P")</f>
        <v/>
      </c>
      <c r="AA160" s="71"/>
      <c r="AB160" s="97" t="str">
        <f ca="1">IFERROR(G160-editar!$C$1,"")</f>
        <v/>
      </c>
      <c r="AC160" s="97" t="str">
        <f t="shared" ca="1" si="2"/>
        <v/>
      </c>
      <c r="AD160" s="74"/>
      <c r="AE160" s="74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</row>
    <row r="161" spans="1:57" ht="20.100000000000001" customHeight="1" x14ac:dyDescent="0.25">
      <c r="A161" s="29" t="str">
        <f>IF(Tabela2[[#This Row],[LOCAL DO EXTINTOR]]="","",Tabela2[[#This Row],[CONTROL1]])</f>
        <v/>
      </c>
      <c r="B161" s="133"/>
      <c r="C161" s="33"/>
      <c r="D161" s="34"/>
      <c r="E161" s="35"/>
      <c r="F1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1" s="81" t="str">
        <f ca="1">IFERROR(IF(Tabela2[[#This Row],[VALIDADE DA RECARGA]]="SELECIONE VALIDADE","",Tabela2[[#This Row],[DATA VENC REC]]),"")</f>
        <v/>
      </c>
      <c r="H161" s="76"/>
      <c r="I1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1" s="87" t="str">
        <f>IF(Tabela2[[#This Row],[DATA DO ÚLTIMO TESTE HIDROSTÁTICO]]="","",Tabela2[[#This Row],[DATA DO ÚLTIMO TESTE HIDROSTÁTICO]]+editar!$C$15)</f>
        <v/>
      </c>
      <c r="K161" s="105"/>
      <c r="L161" s="140"/>
      <c r="M161" s="48">
        <v>154</v>
      </c>
      <c r="N1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1" s="49" t="str">
        <f>IF(Tabela2[[#This Row],[DATA DA RECARGA]]="","",Tabela2[[#This Row],[DATA DA RECARGA]]+Tabela2[[#This Row],[val]])</f>
        <v/>
      </c>
      <c r="P161" s="48" t="str">
        <f>IF(Tabela2[[#This Row],[DATA VENC REC]]="","",VLOOKUP(MONTH(Tabela2[[#This Row],[DATA VENC REC]]),editar!$F$2:$G$13,2,0))</f>
        <v/>
      </c>
      <c r="Q161" s="48" t="str">
        <f>IF(Tabela2[[#This Row],[DATA VENC REC]]="","",YEAR(Tabela2[[#This Row],[DATA VENC REC]]))</f>
        <v/>
      </c>
      <c r="R1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1" s="54" t="str">
        <f>IF(Tabela2[[#This Row],[DATA DO PRÓXIMO TESTE HIDROSTÁTICO]]="","",VLOOKUP(MONTH(Tabela2[[#This Row],[DATA DO PRÓXIMO TESTE HIDROSTÁTICO]]),editar!$F$2:$G$13,2,0))</f>
        <v/>
      </c>
      <c r="T161" s="54" t="str">
        <f>IF(Tabela2[[#This Row],[DATA DO PRÓXIMO TESTE HIDROSTÁTICO]]="","",YEAR(Tabela2[[#This Row],[DATA DO PRÓXIMO TESTE HIDROSTÁTICO]]))</f>
        <v/>
      </c>
      <c r="U161" s="54" t="str">
        <f>IF(Tabela2[[#This Row],[DATA DA RECARGA]]="","",VLOOKUP(MONTH(Tabela2[[#This Row],[DATA DA RECARGA]]),editar!$F$2:$G$13,2,0))</f>
        <v/>
      </c>
      <c r="V161" s="54" t="str">
        <f>IF(Tabela2[[#This Row],[DATA DA RECARGA]]="","",YEAR(Tabela2[[#This Row],[DATA DA RECARGA]]))</f>
        <v/>
      </c>
      <c r="W161" s="54" t="str">
        <f>IF(Tabela2[[#This Row],[DATA DO ÚLTIMO TESTE HIDROSTÁTICO]]="","",VLOOKUP(MONTH(Tabela2[[#This Row],[DATA DO ÚLTIMO TESTE HIDROSTÁTICO]]),editar!$F$2:$G$13,2,0))</f>
        <v/>
      </c>
      <c r="X161" s="54" t="str">
        <f>IF(Tabela2[[#This Row],[DATA DO ÚLTIMO TESTE HIDROSTÁTICO]]="","",YEAR(Tabela2[[#This Row],[DATA DO ÚLTIMO TESTE HIDROSTÁTICO]]))</f>
        <v/>
      </c>
      <c r="Y161" s="101" t="str">
        <f>IFERROR(IF(Tabela2[[#This Row],[DATA DA RECARGA]]="","",Tabela2[[#This Row],[VALIDADE          (em meses)]]*30)+5,"")</f>
        <v/>
      </c>
      <c r="Z161" s="101" t="str">
        <f>IF(Tabela2[[#This Row],[DATA DA RECARGA]]="","","P")</f>
        <v/>
      </c>
      <c r="AA161" s="71"/>
      <c r="AB161" s="97" t="str">
        <f ca="1">IFERROR(G161-editar!$C$1,"")</f>
        <v/>
      </c>
      <c r="AC161" s="97" t="str">
        <f t="shared" ca="1" si="2"/>
        <v/>
      </c>
      <c r="AD161" s="74"/>
      <c r="AE161" s="74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</row>
    <row r="162" spans="1:57" ht="20.100000000000001" customHeight="1" x14ac:dyDescent="0.25">
      <c r="A162" s="29" t="str">
        <f>IF(Tabela2[[#This Row],[LOCAL DO EXTINTOR]]="","",Tabela2[[#This Row],[CONTROL1]])</f>
        <v/>
      </c>
      <c r="B162" s="133"/>
      <c r="C162" s="33"/>
      <c r="D162" s="34"/>
      <c r="E162" s="35"/>
      <c r="F1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2" s="81" t="str">
        <f ca="1">IFERROR(IF(Tabela2[[#This Row],[VALIDADE DA RECARGA]]="SELECIONE VALIDADE","",Tabela2[[#This Row],[DATA VENC REC]]),"")</f>
        <v/>
      </c>
      <c r="H162" s="76"/>
      <c r="I1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2" s="87" t="str">
        <f>IF(Tabela2[[#This Row],[DATA DO ÚLTIMO TESTE HIDROSTÁTICO]]="","",Tabela2[[#This Row],[DATA DO ÚLTIMO TESTE HIDROSTÁTICO]]+editar!$C$15)</f>
        <v/>
      </c>
      <c r="K162" s="105"/>
      <c r="L162" s="140"/>
      <c r="M162" s="48">
        <v>155</v>
      </c>
      <c r="N1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2" s="49" t="str">
        <f>IF(Tabela2[[#This Row],[DATA DA RECARGA]]="","",Tabela2[[#This Row],[DATA DA RECARGA]]+Tabela2[[#This Row],[val]])</f>
        <v/>
      </c>
      <c r="P162" s="48" t="str">
        <f>IF(Tabela2[[#This Row],[DATA VENC REC]]="","",VLOOKUP(MONTH(Tabela2[[#This Row],[DATA VENC REC]]),editar!$F$2:$G$13,2,0))</f>
        <v/>
      </c>
      <c r="Q162" s="48" t="str">
        <f>IF(Tabela2[[#This Row],[DATA VENC REC]]="","",YEAR(Tabela2[[#This Row],[DATA VENC REC]]))</f>
        <v/>
      </c>
      <c r="R1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2" s="54" t="str">
        <f>IF(Tabela2[[#This Row],[DATA DO PRÓXIMO TESTE HIDROSTÁTICO]]="","",VLOOKUP(MONTH(Tabela2[[#This Row],[DATA DO PRÓXIMO TESTE HIDROSTÁTICO]]),editar!$F$2:$G$13,2,0))</f>
        <v/>
      </c>
      <c r="T162" s="54" t="str">
        <f>IF(Tabela2[[#This Row],[DATA DO PRÓXIMO TESTE HIDROSTÁTICO]]="","",YEAR(Tabela2[[#This Row],[DATA DO PRÓXIMO TESTE HIDROSTÁTICO]]))</f>
        <v/>
      </c>
      <c r="U162" s="54" t="str">
        <f>IF(Tabela2[[#This Row],[DATA DA RECARGA]]="","",VLOOKUP(MONTH(Tabela2[[#This Row],[DATA DA RECARGA]]),editar!$F$2:$G$13,2,0))</f>
        <v/>
      </c>
      <c r="V162" s="54" t="str">
        <f>IF(Tabela2[[#This Row],[DATA DA RECARGA]]="","",YEAR(Tabela2[[#This Row],[DATA DA RECARGA]]))</f>
        <v/>
      </c>
      <c r="W162" s="54" t="str">
        <f>IF(Tabela2[[#This Row],[DATA DO ÚLTIMO TESTE HIDROSTÁTICO]]="","",VLOOKUP(MONTH(Tabela2[[#This Row],[DATA DO ÚLTIMO TESTE HIDROSTÁTICO]]),editar!$F$2:$G$13,2,0))</f>
        <v/>
      </c>
      <c r="X162" s="54" t="str">
        <f>IF(Tabela2[[#This Row],[DATA DO ÚLTIMO TESTE HIDROSTÁTICO]]="","",YEAR(Tabela2[[#This Row],[DATA DO ÚLTIMO TESTE HIDROSTÁTICO]]))</f>
        <v/>
      </c>
      <c r="Y162" s="101" t="str">
        <f>IFERROR(IF(Tabela2[[#This Row],[DATA DA RECARGA]]="","",Tabela2[[#This Row],[VALIDADE          (em meses)]]*30)+5,"")</f>
        <v/>
      </c>
      <c r="Z162" s="101" t="str">
        <f>IF(Tabela2[[#This Row],[DATA DA RECARGA]]="","","P")</f>
        <v/>
      </c>
      <c r="AA162" s="71"/>
      <c r="AB162" s="97" t="str">
        <f ca="1">IFERROR(G162-editar!$C$1,"")</f>
        <v/>
      </c>
      <c r="AC162" s="97" t="str">
        <f t="shared" ca="1" si="2"/>
        <v/>
      </c>
      <c r="AD162" s="74"/>
      <c r="AE162" s="74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</row>
    <row r="163" spans="1:57" ht="20.100000000000001" customHeight="1" x14ac:dyDescent="0.25">
      <c r="A163" s="29" t="str">
        <f>IF(Tabela2[[#This Row],[LOCAL DO EXTINTOR]]="","",Tabela2[[#This Row],[CONTROL1]])</f>
        <v/>
      </c>
      <c r="B163" s="133"/>
      <c r="C163" s="33"/>
      <c r="D163" s="34"/>
      <c r="E163" s="35"/>
      <c r="F1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3" s="81" t="str">
        <f ca="1">IFERROR(IF(Tabela2[[#This Row],[VALIDADE DA RECARGA]]="SELECIONE VALIDADE","",Tabela2[[#This Row],[DATA VENC REC]]),"")</f>
        <v/>
      </c>
      <c r="H163" s="76"/>
      <c r="I1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3" s="87" t="str">
        <f>IF(Tabela2[[#This Row],[DATA DO ÚLTIMO TESTE HIDROSTÁTICO]]="","",Tabela2[[#This Row],[DATA DO ÚLTIMO TESTE HIDROSTÁTICO]]+editar!$C$15)</f>
        <v/>
      </c>
      <c r="K163" s="105"/>
      <c r="L163" s="140"/>
      <c r="M163" s="48">
        <v>156</v>
      </c>
      <c r="N1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3" s="49" t="str">
        <f>IF(Tabela2[[#This Row],[DATA DA RECARGA]]="","",Tabela2[[#This Row],[DATA DA RECARGA]]+Tabela2[[#This Row],[val]])</f>
        <v/>
      </c>
      <c r="P163" s="48" t="str">
        <f>IF(Tabela2[[#This Row],[DATA VENC REC]]="","",VLOOKUP(MONTH(Tabela2[[#This Row],[DATA VENC REC]]),editar!$F$2:$G$13,2,0))</f>
        <v/>
      </c>
      <c r="Q163" s="48" t="str">
        <f>IF(Tabela2[[#This Row],[DATA VENC REC]]="","",YEAR(Tabela2[[#This Row],[DATA VENC REC]]))</f>
        <v/>
      </c>
      <c r="R1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3" s="54" t="str">
        <f>IF(Tabela2[[#This Row],[DATA DO PRÓXIMO TESTE HIDROSTÁTICO]]="","",VLOOKUP(MONTH(Tabela2[[#This Row],[DATA DO PRÓXIMO TESTE HIDROSTÁTICO]]),editar!$F$2:$G$13,2,0))</f>
        <v/>
      </c>
      <c r="T163" s="54" t="str">
        <f>IF(Tabela2[[#This Row],[DATA DO PRÓXIMO TESTE HIDROSTÁTICO]]="","",YEAR(Tabela2[[#This Row],[DATA DO PRÓXIMO TESTE HIDROSTÁTICO]]))</f>
        <v/>
      </c>
      <c r="U163" s="54" t="str">
        <f>IF(Tabela2[[#This Row],[DATA DA RECARGA]]="","",VLOOKUP(MONTH(Tabela2[[#This Row],[DATA DA RECARGA]]),editar!$F$2:$G$13,2,0))</f>
        <v/>
      </c>
      <c r="V163" s="54" t="str">
        <f>IF(Tabela2[[#This Row],[DATA DA RECARGA]]="","",YEAR(Tabela2[[#This Row],[DATA DA RECARGA]]))</f>
        <v/>
      </c>
      <c r="W163" s="54" t="str">
        <f>IF(Tabela2[[#This Row],[DATA DO ÚLTIMO TESTE HIDROSTÁTICO]]="","",VLOOKUP(MONTH(Tabela2[[#This Row],[DATA DO ÚLTIMO TESTE HIDROSTÁTICO]]),editar!$F$2:$G$13,2,0))</f>
        <v/>
      </c>
      <c r="X163" s="54" t="str">
        <f>IF(Tabela2[[#This Row],[DATA DO ÚLTIMO TESTE HIDROSTÁTICO]]="","",YEAR(Tabela2[[#This Row],[DATA DO ÚLTIMO TESTE HIDROSTÁTICO]]))</f>
        <v/>
      </c>
      <c r="Y163" s="101" t="str">
        <f>IFERROR(IF(Tabela2[[#This Row],[DATA DA RECARGA]]="","",Tabela2[[#This Row],[VALIDADE          (em meses)]]*30)+5,"")</f>
        <v/>
      </c>
      <c r="Z163" s="101" t="str">
        <f>IF(Tabela2[[#This Row],[DATA DA RECARGA]]="","","P")</f>
        <v/>
      </c>
      <c r="AA163" s="71"/>
      <c r="AB163" s="97" t="str">
        <f ca="1">IFERROR(G163-editar!$C$1,"")</f>
        <v/>
      </c>
      <c r="AC163" s="97" t="str">
        <f t="shared" ca="1" si="2"/>
        <v/>
      </c>
      <c r="AD163" s="74"/>
      <c r="AE163" s="74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</row>
    <row r="164" spans="1:57" ht="20.100000000000001" customHeight="1" x14ac:dyDescent="0.25">
      <c r="A164" s="29" t="str">
        <f>IF(Tabela2[[#This Row],[LOCAL DO EXTINTOR]]="","",Tabela2[[#This Row],[CONTROL1]])</f>
        <v/>
      </c>
      <c r="B164" s="133"/>
      <c r="C164" s="33"/>
      <c r="D164" s="34"/>
      <c r="E164" s="35"/>
      <c r="F1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4" s="81" t="str">
        <f ca="1">IFERROR(IF(Tabela2[[#This Row],[VALIDADE DA RECARGA]]="SELECIONE VALIDADE","",Tabela2[[#This Row],[DATA VENC REC]]),"")</f>
        <v/>
      </c>
      <c r="H164" s="76"/>
      <c r="I1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4" s="87" t="str">
        <f>IF(Tabela2[[#This Row],[DATA DO ÚLTIMO TESTE HIDROSTÁTICO]]="","",Tabela2[[#This Row],[DATA DO ÚLTIMO TESTE HIDROSTÁTICO]]+editar!$C$15)</f>
        <v/>
      </c>
      <c r="K164" s="105"/>
      <c r="L164" s="140"/>
      <c r="M164" s="48">
        <v>157</v>
      </c>
      <c r="N1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4" s="49" t="str">
        <f>IF(Tabela2[[#This Row],[DATA DA RECARGA]]="","",Tabela2[[#This Row],[DATA DA RECARGA]]+Tabela2[[#This Row],[val]])</f>
        <v/>
      </c>
      <c r="P164" s="48" t="str">
        <f>IF(Tabela2[[#This Row],[DATA VENC REC]]="","",VLOOKUP(MONTH(Tabela2[[#This Row],[DATA VENC REC]]),editar!$F$2:$G$13,2,0))</f>
        <v/>
      </c>
      <c r="Q164" s="48" t="str">
        <f>IF(Tabela2[[#This Row],[DATA VENC REC]]="","",YEAR(Tabela2[[#This Row],[DATA VENC REC]]))</f>
        <v/>
      </c>
      <c r="R1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4" s="54" t="str">
        <f>IF(Tabela2[[#This Row],[DATA DO PRÓXIMO TESTE HIDROSTÁTICO]]="","",VLOOKUP(MONTH(Tabela2[[#This Row],[DATA DO PRÓXIMO TESTE HIDROSTÁTICO]]),editar!$F$2:$G$13,2,0))</f>
        <v/>
      </c>
      <c r="T164" s="54" t="str">
        <f>IF(Tabela2[[#This Row],[DATA DO PRÓXIMO TESTE HIDROSTÁTICO]]="","",YEAR(Tabela2[[#This Row],[DATA DO PRÓXIMO TESTE HIDROSTÁTICO]]))</f>
        <v/>
      </c>
      <c r="U164" s="54" t="str">
        <f>IF(Tabela2[[#This Row],[DATA DA RECARGA]]="","",VLOOKUP(MONTH(Tabela2[[#This Row],[DATA DA RECARGA]]),editar!$F$2:$G$13,2,0))</f>
        <v/>
      </c>
      <c r="V164" s="54" t="str">
        <f>IF(Tabela2[[#This Row],[DATA DA RECARGA]]="","",YEAR(Tabela2[[#This Row],[DATA DA RECARGA]]))</f>
        <v/>
      </c>
      <c r="W164" s="54" t="str">
        <f>IF(Tabela2[[#This Row],[DATA DO ÚLTIMO TESTE HIDROSTÁTICO]]="","",VLOOKUP(MONTH(Tabela2[[#This Row],[DATA DO ÚLTIMO TESTE HIDROSTÁTICO]]),editar!$F$2:$G$13,2,0))</f>
        <v/>
      </c>
      <c r="X164" s="54" t="str">
        <f>IF(Tabela2[[#This Row],[DATA DO ÚLTIMO TESTE HIDROSTÁTICO]]="","",YEAR(Tabela2[[#This Row],[DATA DO ÚLTIMO TESTE HIDROSTÁTICO]]))</f>
        <v/>
      </c>
      <c r="Y164" s="101" t="str">
        <f>IFERROR(IF(Tabela2[[#This Row],[DATA DA RECARGA]]="","",Tabela2[[#This Row],[VALIDADE          (em meses)]]*30)+5,"")</f>
        <v/>
      </c>
      <c r="Z164" s="101" t="str">
        <f>IF(Tabela2[[#This Row],[DATA DA RECARGA]]="","","P")</f>
        <v/>
      </c>
      <c r="AA164" s="71"/>
      <c r="AB164" s="97" t="str">
        <f ca="1">IFERROR(G164-editar!$C$1,"")</f>
        <v/>
      </c>
      <c r="AC164" s="97" t="str">
        <f t="shared" ca="1" si="2"/>
        <v/>
      </c>
      <c r="AD164" s="74"/>
      <c r="AE164" s="74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</row>
    <row r="165" spans="1:57" ht="20.100000000000001" customHeight="1" x14ac:dyDescent="0.25">
      <c r="A165" s="29" t="str">
        <f>IF(Tabela2[[#This Row],[LOCAL DO EXTINTOR]]="","",Tabela2[[#This Row],[CONTROL1]])</f>
        <v/>
      </c>
      <c r="B165" s="133"/>
      <c r="C165" s="33"/>
      <c r="D165" s="34"/>
      <c r="E165" s="35"/>
      <c r="F1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5" s="81" t="str">
        <f ca="1">IFERROR(IF(Tabela2[[#This Row],[VALIDADE DA RECARGA]]="SELECIONE VALIDADE","",Tabela2[[#This Row],[DATA VENC REC]]),"")</f>
        <v/>
      </c>
      <c r="H165" s="76"/>
      <c r="I1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5" s="87" t="str">
        <f>IF(Tabela2[[#This Row],[DATA DO ÚLTIMO TESTE HIDROSTÁTICO]]="","",Tabela2[[#This Row],[DATA DO ÚLTIMO TESTE HIDROSTÁTICO]]+editar!$C$15)</f>
        <v/>
      </c>
      <c r="K165" s="105"/>
      <c r="L165" s="140"/>
      <c r="M165" s="48">
        <v>158</v>
      </c>
      <c r="N1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5" s="49" t="str">
        <f>IF(Tabela2[[#This Row],[DATA DA RECARGA]]="","",Tabela2[[#This Row],[DATA DA RECARGA]]+Tabela2[[#This Row],[val]])</f>
        <v/>
      </c>
      <c r="P165" s="48" t="str">
        <f>IF(Tabela2[[#This Row],[DATA VENC REC]]="","",VLOOKUP(MONTH(Tabela2[[#This Row],[DATA VENC REC]]),editar!$F$2:$G$13,2,0))</f>
        <v/>
      </c>
      <c r="Q165" s="48" t="str">
        <f>IF(Tabela2[[#This Row],[DATA VENC REC]]="","",YEAR(Tabela2[[#This Row],[DATA VENC REC]]))</f>
        <v/>
      </c>
      <c r="R1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5" s="54" t="str">
        <f>IF(Tabela2[[#This Row],[DATA DO PRÓXIMO TESTE HIDROSTÁTICO]]="","",VLOOKUP(MONTH(Tabela2[[#This Row],[DATA DO PRÓXIMO TESTE HIDROSTÁTICO]]),editar!$F$2:$G$13,2,0))</f>
        <v/>
      </c>
      <c r="T165" s="54" t="str">
        <f>IF(Tabela2[[#This Row],[DATA DO PRÓXIMO TESTE HIDROSTÁTICO]]="","",YEAR(Tabela2[[#This Row],[DATA DO PRÓXIMO TESTE HIDROSTÁTICO]]))</f>
        <v/>
      </c>
      <c r="U165" s="54" t="str">
        <f>IF(Tabela2[[#This Row],[DATA DA RECARGA]]="","",VLOOKUP(MONTH(Tabela2[[#This Row],[DATA DA RECARGA]]),editar!$F$2:$G$13,2,0))</f>
        <v/>
      </c>
      <c r="V165" s="54" t="str">
        <f>IF(Tabela2[[#This Row],[DATA DA RECARGA]]="","",YEAR(Tabela2[[#This Row],[DATA DA RECARGA]]))</f>
        <v/>
      </c>
      <c r="W165" s="54" t="str">
        <f>IF(Tabela2[[#This Row],[DATA DO ÚLTIMO TESTE HIDROSTÁTICO]]="","",VLOOKUP(MONTH(Tabela2[[#This Row],[DATA DO ÚLTIMO TESTE HIDROSTÁTICO]]),editar!$F$2:$G$13,2,0))</f>
        <v/>
      </c>
      <c r="X165" s="54" t="str">
        <f>IF(Tabela2[[#This Row],[DATA DO ÚLTIMO TESTE HIDROSTÁTICO]]="","",YEAR(Tabela2[[#This Row],[DATA DO ÚLTIMO TESTE HIDROSTÁTICO]]))</f>
        <v/>
      </c>
      <c r="Y165" s="101" t="str">
        <f>IFERROR(IF(Tabela2[[#This Row],[DATA DA RECARGA]]="","",Tabela2[[#This Row],[VALIDADE          (em meses)]]*30)+5,"")</f>
        <v/>
      </c>
      <c r="Z165" s="101" t="str">
        <f>IF(Tabela2[[#This Row],[DATA DA RECARGA]]="","","P")</f>
        <v/>
      </c>
      <c r="AA165" s="71"/>
      <c r="AB165" s="97" t="str">
        <f ca="1">IFERROR(G165-editar!$C$1,"")</f>
        <v/>
      </c>
      <c r="AC165" s="97" t="str">
        <f t="shared" ca="1" si="2"/>
        <v/>
      </c>
      <c r="AD165" s="74"/>
      <c r="AE165" s="74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</row>
    <row r="166" spans="1:57" ht="20.100000000000001" customHeight="1" x14ac:dyDescent="0.25">
      <c r="A166" s="29" t="str">
        <f>IF(Tabela2[[#This Row],[LOCAL DO EXTINTOR]]="","",Tabela2[[#This Row],[CONTROL1]])</f>
        <v/>
      </c>
      <c r="B166" s="133"/>
      <c r="C166" s="33"/>
      <c r="D166" s="34"/>
      <c r="E166" s="35"/>
      <c r="F1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6" s="81" t="str">
        <f ca="1">IFERROR(IF(Tabela2[[#This Row],[VALIDADE DA RECARGA]]="SELECIONE VALIDADE","",Tabela2[[#This Row],[DATA VENC REC]]),"")</f>
        <v/>
      </c>
      <c r="H166" s="76"/>
      <c r="I1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6" s="87" t="str">
        <f>IF(Tabela2[[#This Row],[DATA DO ÚLTIMO TESTE HIDROSTÁTICO]]="","",Tabela2[[#This Row],[DATA DO ÚLTIMO TESTE HIDROSTÁTICO]]+editar!$C$15)</f>
        <v/>
      </c>
      <c r="K166" s="105"/>
      <c r="L166" s="140"/>
      <c r="M166" s="48">
        <v>159</v>
      </c>
      <c r="N1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6" s="49" t="str">
        <f>IF(Tabela2[[#This Row],[DATA DA RECARGA]]="","",Tabela2[[#This Row],[DATA DA RECARGA]]+Tabela2[[#This Row],[val]])</f>
        <v/>
      </c>
      <c r="P166" s="48" t="str">
        <f>IF(Tabela2[[#This Row],[DATA VENC REC]]="","",VLOOKUP(MONTH(Tabela2[[#This Row],[DATA VENC REC]]),editar!$F$2:$G$13,2,0))</f>
        <v/>
      </c>
      <c r="Q166" s="48" t="str">
        <f>IF(Tabela2[[#This Row],[DATA VENC REC]]="","",YEAR(Tabela2[[#This Row],[DATA VENC REC]]))</f>
        <v/>
      </c>
      <c r="R1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6" s="54" t="str">
        <f>IF(Tabela2[[#This Row],[DATA DO PRÓXIMO TESTE HIDROSTÁTICO]]="","",VLOOKUP(MONTH(Tabela2[[#This Row],[DATA DO PRÓXIMO TESTE HIDROSTÁTICO]]),editar!$F$2:$G$13,2,0))</f>
        <v/>
      </c>
      <c r="T166" s="54" t="str">
        <f>IF(Tabela2[[#This Row],[DATA DO PRÓXIMO TESTE HIDROSTÁTICO]]="","",YEAR(Tabela2[[#This Row],[DATA DO PRÓXIMO TESTE HIDROSTÁTICO]]))</f>
        <v/>
      </c>
      <c r="U166" s="54" t="str">
        <f>IF(Tabela2[[#This Row],[DATA DA RECARGA]]="","",VLOOKUP(MONTH(Tabela2[[#This Row],[DATA DA RECARGA]]),editar!$F$2:$G$13,2,0))</f>
        <v/>
      </c>
      <c r="V166" s="54" t="str">
        <f>IF(Tabela2[[#This Row],[DATA DA RECARGA]]="","",YEAR(Tabela2[[#This Row],[DATA DA RECARGA]]))</f>
        <v/>
      </c>
      <c r="W166" s="54" t="str">
        <f>IF(Tabela2[[#This Row],[DATA DO ÚLTIMO TESTE HIDROSTÁTICO]]="","",VLOOKUP(MONTH(Tabela2[[#This Row],[DATA DO ÚLTIMO TESTE HIDROSTÁTICO]]),editar!$F$2:$G$13,2,0))</f>
        <v/>
      </c>
      <c r="X166" s="54" t="str">
        <f>IF(Tabela2[[#This Row],[DATA DO ÚLTIMO TESTE HIDROSTÁTICO]]="","",YEAR(Tabela2[[#This Row],[DATA DO ÚLTIMO TESTE HIDROSTÁTICO]]))</f>
        <v/>
      </c>
      <c r="Y166" s="101" t="str">
        <f>IFERROR(IF(Tabela2[[#This Row],[DATA DA RECARGA]]="","",Tabela2[[#This Row],[VALIDADE          (em meses)]]*30)+5,"")</f>
        <v/>
      </c>
      <c r="Z166" s="101" t="str">
        <f>IF(Tabela2[[#This Row],[DATA DA RECARGA]]="","","P")</f>
        <v/>
      </c>
      <c r="AA166" s="71"/>
      <c r="AB166" s="97" t="str">
        <f ca="1">IFERROR(G166-editar!$C$1,"")</f>
        <v/>
      </c>
      <c r="AC166" s="97" t="str">
        <f t="shared" ca="1" si="2"/>
        <v/>
      </c>
      <c r="AD166" s="74"/>
      <c r="AE166" s="74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</row>
    <row r="167" spans="1:57" ht="20.100000000000001" customHeight="1" x14ac:dyDescent="0.25">
      <c r="A167" s="29" t="str">
        <f>IF(Tabela2[[#This Row],[LOCAL DO EXTINTOR]]="","",Tabela2[[#This Row],[CONTROL1]])</f>
        <v/>
      </c>
      <c r="B167" s="133"/>
      <c r="C167" s="33"/>
      <c r="D167" s="34"/>
      <c r="E167" s="35"/>
      <c r="F1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7" s="81" t="str">
        <f ca="1">IFERROR(IF(Tabela2[[#This Row],[VALIDADE DA RECARGA]]="SELECIONE VALIDADE","",Tabela2[[#This Row],[DATA VENC REC]]),"")</f>
        <v/>
      </c>
      <c r="H167" s="76"/>
      <c r="I1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7" s="87" t="str">
        <f>IF(Tabela2[[#This Row],[DATA DO ÚLTIMO TESTE HIDROSTÁTICO]]="","",Tabela2[[#This Row],[DATA DO ÚLTIMO TESTE HIDROSTÁTICO]]+editar!$C$15)</f>
        <v/>
      </c>
      <c r="K167" s="105"/>
      <c r="L167" s="140"/>
      <c r="M167" s="48">
        <v>160</v>
      </c>
      <c r="N1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7" s="49" t="str">
        <f>IF(Tabela2[[#This Row],[DATA DA RECARGA]]="","",Tabela2[[#This Row],[DATA DA RECARGA]]+Tabela2[[#This Row],[val]])</f>
        <v/>
      </c>
      <c r="P167" s="48" t="str">
        <f>IF(Tabela2[[#This Row],[DATA VENC REC]]="","",VLOOKUP(MONTH(Tabela2[[#This Row],[DATA VENC REC]]),editar!$F$2:$G$13,2,0))</f>
        <v/>
      </c>
      <c r="Q167" s="48" t="str">
        <f>IF(Tabela2[[#This Row],[DATA VENC REC]]="","",YEAR(Tabela2[[#This Row],[DATA VENC REC]]))</f>
        <v/>
      </c>
      <c r="R1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7" s="54" t="str">
        <f>IF(Tabela2[[#This Row],[DATA DO PRÓXIMO TESTE HIDROSTÁTICO]]="","",VLOOKUP(MONTH(Tabela2[[#This Row],[DATA DO PRÓXIMO TESTE HIDROSTÁTICO]]),editar!$F$2:$G$13,2,0))</f>
        <v/>
      </c>
      <c r="T167" s="54" t="str">
        <f>IF(Tabela2[[#This Row],[DATA DO PRÓXIMO TESTE HIDROSTÁTICO]]="","",YEAR(Tabela2[[#This Row],[DATA DO PRÓXIMO TESTE HIDROSTÁTICO]]))</f>
        <v/>
      </c>
      <c r="U167" s="54" t="str">
        <f>IF(Tabela2[[#This Row],[DATA DA RECARGA]]="","",VLOOKUP(MONTH(Tabela2[[#This Row],[DATA DA RECARGA]]),editar!$F$2:$G$13,2,0))</f>
        <v/>
      </c>
      <c r="V167" s="54" t="str">
        <f>IF(Tabela2[[#This Row],[DATA DA RECARGA]]="","",YEAR(Tabela2[[#This Row],[DATA DA RECARGA]]))</f>
        <v/>
      </c>
      <c r="W167" s="54" t="str">
        <f>IF(Tabela2[[#This Row],[DATA DO ÚLTIMO TESTE HIDROSTÁTICO]]="","",VLOOKUP(MONTH(Tabela2[[#This Row],[DATA DO ÚLTIMO TESTE HIDROSTÁTICO]]),editar!$F$2:$G$13,2,0))</f>
        <v/>
      </c>
      <c r="X167" s="54" t="str">
        <f>IF(Tabela2[[#This Row],[DATA DO ÚLTIMO TESTE HIDROSTÁTICO]]="","",YEAR(Tabela2[[#This Row],[DATA DO ÚLTIMO TESTE HIDROSTÁTICO]]))</f>
        <v/>
      </c>
      <c r="Y167" s="101" t="str">
        <f>IFERROR(IF(Tabela2[[#This Row],[DATA DA RECARGA]]="","",Tabela2[[#This Row],[VALIDADE          (em meses)]]*30)+5,"")</f>
        <v/>
      </c>
      <c r="Z167" s="101" t="str">
        <f>IF(Tabela2[[#This Row],[DATA DA RECARGA]]="","","P")</f>
        <v/>
      </c>
      <c r="AA167" s="71"/>
      <c r="AB167" s="97" t="str">
        <f ca="1">IFERROR(G167-editar!$C$1,"")</f>
        <v/>
      </c>
      <c r="AC167" s="97" t="str">
        <f t="shared" ca="1" si="2"/>
        <v/>
      </c>
      <c r="AD167" s="74"/>
      <c r="AE167" s="74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</row>
    <row r="168" spans="1:57" ht="20.100000000000001" customHeight="1" x14ac:dyDescent="0.25">
      <c r="A168" s="29" t="str">
        <f>IF(Tabela2[[#This Row],[LOCAL DO EXTINTOR]]="","",Tabela2[[#This Row],[CONTROL1]])</f>
        <v/>
      </c>
      <c r="B168" s="133"/>
      <c r="C168" s="33"/>
      <c r="D168" s="34"/>
      <c r="E168" s="35"/>
      <c r="F1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8" s="81" t="str">
        <f ca="1">IFERROR(IF(Tabela2[[#This Row],[VALIDADE DA RECARGA]]="SELECIONE VALIDADE","",Tabela2[[#This Row],[DATA VENC REC]]),"")</f>
        <v/>
      </c>
      <c r="H168" s="76"/>
      <c r="I1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8" s="87" t="str">
        <f>IF(Tabela2[[#This Row],[DATA DO ÚLTIMO TESTE HIDROSTÁTICO]]="","",Tabela2[[#This Row],[DATA DO ÚLTIMO TESTE HIDROSTÁTICO]]+editar!$C$15)</f>
        <v/>
      </c>
      <c r="K168" s="105"/>
      <c r="L168" s="140"/>
      <c r="M168" s="48">
        <v>161</v>
      </c>
      <c r="N1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8" s="49" t="str">
        <f>IF(Tabela2[[#This Row],[DATA DA RECARGA]]="","",Tabela2[[#This Row],[DATA DA RECARGA]]+Tabela2[[#This Row],[val]])</f>
        <v/>
      </c>
      <c r="P168" s="48" t="str">
        <f>IF(Tabela2[[#This Row],[DATA VENC REC]]="","",VLOOKUP(MONTH(Tabela2[[#This Row],[DATA VENC REC]]),editar!$F$2:$G$13,2,0))</f>
        <v/>
      </c>
      <c r="Q168" s="48" t="str">
        <f>IF(Tabela2[[#This Row],[DATA VENC REC]]="","",YEAR(Tabela2[[#This Row],[DATA VENC REC]]))</f>
        <v/>
      </c>
      <c r="R1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8" s="54" t="str">
        <f>IF(Tabela2[[#This Row],[DATA DO PRÓXIMO TESTE HIDROSTÁTICO]]="","",VLOOKUP(MONTH(Tabela2[[#This Row],[DATA DO PRÓXIMO TESTE HIDROSTÁTICO]]),editar!$F$2:$G$13,2,0))</f>
        <v/>
      </c>
      <c r="T168" s="54" t="str">
        <f>IF(Tabela2[[#This Row],[DATA DO PRÓXIMO TESTE HIDROSTÁTICO]]="","",YEAR(Tabela2[[#This Row],[DATA DO PRÓXIMO TESTE HIDROSTÁTICO]]))</f>
        <v/>
      </c>
      <c r="U168" s="54" t="str">
        <f>IF(Tabela2[[#This Row],[DATA DA RECARGA]]="","",VLOOKUP(MONTH(Tabela2[[#This Row],[DATA DA RECARGA]]),editar!$F$2:$G$13,2,0))</f>
        <v/>
      </c>
      <c r="V168" s="54" t="str">
        <f>IF(Tabela2[[#This Row],[DATA DA RECARGA]]="","",YEAR(Tabela2[[#This Row],[DATA DA RECARGA]]))</f>
        <v/>
      </c>
      <c r="W168" s="54" t="str">
        <f>IF(Tabela2[[#This Row],[DATA DO ÚLTIMO TESTE HIDROSTÁTICO]]="","",VLOOKUP(MONTH(Tabela2[[#This Row],[DATA DO ÚLTIMO TESTE HIDROSTÁTICO]]),editar!$F$2:$G$13,2,0))</f>
        <v/>
      </c>
      <c r="X168" s="54" t="str">
        <f>IF(Tabela2[[#This Row],[DATA DO ÚLTIMO TESTE HIDROSTÁTICO]]="","",YEAR(Tabela2[[#This Row],[DATA DO ÚLTIMO TESTE HIDROSTÁTICO]]))</f>
        <v/>
      </c>
      <c r="Y168" s="101" t="str">
        <f>IFERROR(IF(Tabela2[[#This Row],[DATA DA RECARGA]]="","",Tabela2[[#This Row],[VALIDADE          (em meses)]]*30)+5,"")</f>
        <v/>
      </c>
      <c r="Z168" s="101" t="str">
        <f>IF(Tabela2[[#This Row],[DATA DA RECARGA]]="","","P")</f>
        <v/>
      </c>
      <c r="AA168" s="71"/>
      <c r="AB168" s="97" t="str">
        <f ca="1">IFERROR(G168-editar!$C$1,"")</f>
        <v/>
      </c>
      <c r="AC168" s="97" t="str">
        <f t="shared" ca="1" si="2"/>
        <v/>
      </c>
      <c r="AD168" s="74"/>
      <c r="AE168" s="74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</row>
    <row r="169" spans="1:57" ht="20.100000000000001" customHeight="1" x14ac:dyDescent="0.25">
      <c r="A169" s="29" t="str">
        <f>IF(Tabela2[[#This Row],[LOCAL DO EXTINTOR]]="","",Tabela2[[#This Row],[CONTROL1]])</f>
        <v/>
      </c>
      <c r="B169" s="133"/>
      <c r="C169" s="33"/>
      <c r="D169" s="34"/>
      <c r="E169" s="35"/>
      <c r="F1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69" s="81" t="str">
        <f ca="1">IFERROR(IF(Tabela2[[#This Row],[VALIDADE DA RECARGA]]="SELECIONE VALIDADE","",Tabela2[[#This Row],[DATA VENC REC]]),"")</f>
        <v/>
      </c>
      <c r="H169" s="76"/>
      <c r="I1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69" s="87" t="str">
        <f>IF(Tabela2[[#This Row],[DATA DO ÚLTIMO TESTE HIDROSTÁTICO]]="","",Tabela2[[#This Row],[DATA DO ÚLTIMO TESTE HIDROSTÁTICO]]+editar!$C$15)</f>
        <v/>
      </c>
      <c r="K169" s="105"/>
      <c r="L169" s="140"/>
      <c r="M169" s="48">
        <v>162</v>
      </c>
      <c r="N1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69" s="49" t="str">
        <f>IF(Tabela2[[#This Row],[DATA DA RECARGA]]="","",Tabela2[[#This Row],[DATA DA RECARGA]]+Tabela2[[#This Row],[val]])</f>
        <v/>
      </c>
      <c r="P169" s="48" t="str">
        <f>IF(Tabela2[[#This Row],[DATA VENC REC]]="","",VLOOKUP(MONTH(Tabela2[[#This Row],[DATA VENC REC]]),editar!$F$2:$G$13,2,0))</f>
        <v/>
      </c>
      <c r="Q169" s="48" t="str">
        <f>IF(Tabela2[[#This Row],[DATA VENC REC]]="","",YEAR(Tabela2[[#This Row],[DATA VENC REC]]))</f>
        <v/>
      </c>
      <c r="R1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69" s="54" t="str">
        <f>IF(Tabela2[[#This Row],[DATA DO PRÓXIMO TESTE HIDROSTÁTICO]]="","",VLOOKUP(MONTH(Tabela2[[#This Row],[DATA DO PRÓXIMO TESTE HIDROSTÁTICO]]),editar!$F$2:$G$13,2,0))</f>
        <v/>
      </c>
      <c r="T169" s="54" t="str">
        <f>IF(Tabela2[[#This Row],[DATA DO PRÓXIMO TESTE HIDROSTÁTICO]]="","",YEAR(Tabela2[[#This Row],[DATA DO PRÓXIMO TESTE HIDROSTÁTICO]]))</f>
        <v/>
      </c>
      <c r="U169" s="54" t="str">
        <f>IF(Tabela2[[#This Row],[DATA DA RECARGA]]="","",VLOOKUP(MONTH(Tabela2[[#This Row],[DATA DA RECARGA]]),editar!$F$2:$G$13,2,0))</f>
        <v/>
      </c>
      <c r="V169" s="54" t="str">
        <f>IF(Tabela2[[#This Row],[DATA DA RECARGA]]="","",YEAR(Tabela2[[#This Row],[DATA DA RECARGA]]))</f>
        <v/>
      </c>
      <c r="W169" s="54" t="str">
        <f>IF(Tabela2[[#This Row],[DATA DO ÚLTIMO TESTE HIDROSTÁTICO]]="","",VLOOKUP(MONTH(Tabela2[[#This Row],[DATA DO ÚLTIMO TESTE HIDROSTÁTICO]]),editar!$F$2:$G$13,2,0))</f>
        <v/>
      </c>
      <c r="X169" s="54" t="str">
        <f>IF(Tabela2[[#This Row],[DATA DO ÚLTIMO TESTE HIDROSTÁTICO]]="","",YEAR(Tabela2[[#This Row],[DATA DO ÚLTIMO TESTE HIDROSTÁTICO]]))</f>
        <v/>
      </c>
      <c r="Y169" s="101" t="str">
        <f>IFERROR(IF(Tabela2[[#This Row],[DATA DA RECARGA]]="","",Tabela2[[#This Row],[VALIDADE          (em meses)]]*30)+5,"")</f>
        <v/>
      </c>
      <c r="Z169" s="101" t="str">
        <f>IF(Tabela2[[#This Row],[DATA DA RECARGA]]="","","P")</f>
        <v/>
      </c>
      <c r="AA169" s="71"/>
      <c r="AB169" s="97" t="str">
        <f ca="1">IFERROR(G169-editar!$C$1,"")</f>
        <v/>
      </c>
      <c r="AC169" s="97" t="str">
        <f t="shared" ca="1" si="2"/>
        <v/>
      </c>
      <c r="AD169" s="74"/>
      <c r="AE169" s="74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</row>
    <row r="170" spans="1:57" ht="20.100000000000001" customHeight="1" x14ac:dyDescent="0.25">
      <c r="A170" s="29" t="str">
        <f>IF(Tabela2[[#This Row],[LOCAL DO EXTINTOR]]="","",Tabela2[[#This Row],[CONTROL1]])</f>
        <v/>
      </c>
      <c r="B170" s="133"/>
      <c r="C170" s="33"/>
      <c r="D170" s="34"/>
      <c r="E170" s="35"/>
      <c r="F1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0" s="81" t="str">
        <f ca="1">IFERROR(IF(Tabela2[[#This Row],[VALIDADE DA RECARGA]]="SELECIONE VALIDADE","",Tabela2[[#This Row],[DATA VENC REC]]),"")</f>
        <v/>
      </c>
      <c r="H170" s="76"/>
      <c r="I1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0" s="87" t="str">
        <f>IF(Tabela2[[#This Row],[DATA DO ÚLTIMO TESTE HIDROSTÁTICO]]="","",Tabela2[[#This Row],[DATA DO ÚLTIMO TESTE HIDROSTÁTICO]]+editar!$C$15)</f>
        <v/>
      </c>
      <c r="K170" s="105"/>
      <c r="L170" s="140"/>
      <c r="M170" s="48">
        <v>163</v>
      </c>
      <c r="N1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0" s="49" t="str">
        <f>IF(Tabela2[[#This Row],[DATA DA RECARGA]]="","",Tabela2[[#This Row],[DATA DA RECARGA]]+Tabela2[[#This Row],[val]])</f>
        <v/>
      </c>
      <c r="P170" s="48" t="str">
        <f>IF(Tabela2[[#This Row],[DATA VENC REC]]="","",VLOOKUP(MONTH(Tabela2[[#This Row],[DATA VENC REC]]),editar!$F$2:$G$13,2,0))</f>
        <v/>
      </c>
      <c r="Q170" s="48" t="str">
        <f>IF(Tabela2[[#This Row],[DATA VENC REC]]="","",YEAR(Tabela2[[#This Row],[DATA VENC REC]]))</f>
        <v/>
      </c>
      <c r="R1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0" s="54" t="str">
        <f>IF(Tabela2[[#This Row],[DATA DO PRÓXIMO TESTE HIDROSTÁTICO]]="","",VLOOKUP(MONTH(Tabela2[[#This Row],[DATA DO PRÓXIMO TESTE HIDROSTÁTICO]]),editar!$F$2:$G$13,2,0))</f>
        <v/>
      </c>
      <c r="T170" s="54" t="str">
        <f>IF(Tabela2[[#This Row],[DATA DO PRÓXIMO TESTE HIDROSTÁTICO]]="","",YEAR(Tabela2[[#This Row],[DATA DO PRÓXIMO TESTE HIDROSTÁTICO]]))</f>
        <v/>
      </c>
      <c r="U170" s="54" t="str">
        <f>IF(Tabela2[[#This Row],[DATA DA RECARGA]]="","",VLOOKUP(MONTH(Tabela2[[#This Row],[DATA DA RECARGA]]),editar!$F$2:$G$13,2,0))</f>
        <v/>
      </c>
      <c r="V170" s="54" t="str">
        <f>IF(Tabela2[[#This Row],[DATA DA RECARGA]]="","",YEAR(Tabela2[[#This Row],[DATA DA RECARGA]]))</f>
        <v/>
      </c>
      <c r="W170" s="54" t="str">
        <f>IF(Tabela2[[#This Row],[DATA DO ÚLTIMO TESTE HIDROSTÁTICO]]="","",VLOOKUP(MONTH(Tabela2[[#This Row],[DATA DO ÚLTIMO TESTE HIDROSTÁTICO]]),editar!$F$2:$G$13,2,0))</f>
        <v/>
      </c>
      <c r="X170" s="54" t="str">
        <f>IF(Tabela2[[#This Row],[DATA DO ÚLTIMO TESTE HIDROSTÁTICO]]="","",YEAR(Tabela2[[#This Row],[DATA DO ÚLTIMO TESTE HIDROSTÁTICO]]))</f>
        <v/>
      </c>
      <c r="Y170" s="101" t="str">
        <f>IFERROR(IF(Tabela2[[#This Row],[DATA DA RECARGA]]="","",Tabela2[[#This Row],[VALIDADE          (em meses)]]*30)+5,"")</f>
        <v/>
      </c>
      <c r="Z170" s="101" t="str">
        <f>IF(Tabela2[[#This Row],[DATA DA RECARGA]]="","","P")</f>
        <v/>
      </c>
      <c r="AA170" s="71"/>
      <c r="AB170" s="97" t="str">
        <f ca="1">IFERROR(G170-editar!$C$1,"")</f>
        <v/>
      </c>
      <c r="AC170" s="97" t="str">
        <f t="shared" ca="1" si="2"/>
        <v/>
      </c>
      <c r="AD170" s="74"/>
      <c r="AE170" s="74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</row>
    <row r="171" spans="1:57" ht="20.100000000000001" customHeight="1" x14ac:dyDescent="0.25">
      <c r="A171" s="29" t="str">
        <f>IF(Tabela2[[#This Row],[LOCAL DO EXTINTOR]]="","",Tabela2[[#This Row],[CONTROL1]])</f>
        <v/>
      </c>
      <c r="B171" s="133"/>
      <c r="C171" s="33"/>
      <c r="D171" s="34"/>
      <c r="E171" s="35"/>
      <c r="F1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1" s="81" t="str">
        <f ca="1">IFERROR(IF(Tabela2[[#This Row],[VALIDADE DA RECARGA]]="SELECIONE VALIDADE","",Tabela2[[#This Row],[DATA VENC REC]]),"")</f>
        <v/>
      </c>
      <c r="H171" s="76"/>
      <c r="I1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1" s="87" t="str">
        <f>IF(Tabela2[[#This Row],[DATA DO ÚLTIMO TESTE HIDROSTÁTICO]]="","",Tabela2[[#This Row],[DATA DO ÚLTIMO TESTE HIDROSTÁTICO]]+editar!$C$15)</f>
        <v/>
      </c>
      <c r="K171" s="105"/>
      <c r="L171" s="140"/>
      <c r="M171" s="48">
        <v>164</v>
      </c>
      <c r="N1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1" s="49" t="str">
        <f>IF(Tabela2[[#This Row],[DATA DA RECARGA]]="","",Tabela2[[#This Row],[DATA DA RECARGA]]+Tabela2[[#This Row],[val]])</f>
        <v/>
      </c>
      <c r="P171" s="48" t="str">
        <f>IF(Tabela2[[#This Row],[DATA VENC REC]]="","",VLOOKUP(MONTH(Tabela2[[#This Row],[DATA VENC REC]]),editar!$F$2:$G$13,2,0))</f>
        <v/>
      </c>
      <c r="Q171" s="48" t="str">
        <f>IF(Tabela2[[#This Row],[DATA VENC REC]]="","",YEAR(Tabela2[[#This Row],[DATA VENC REC]]))</f>
        <v/>
      </c>
      <c r="R1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1" s="54" t="str">
        <f>IF(Tabela2[[#This Row],[DATA DO PRÓXIMO TESTE HIDROSTÁTICO]]="","",VLOOKUP(MONTH(Tabela2[[#This Row],[DATA DO PRÓXIMO TESTE HIDROSTÁTICO]]),editar!$F$2:$G$13,2,0))</f>
        <v/>
      </c>
      <c r="T171" s="54" t="str">
        <f>IF(Tabela2[[#This Row],[DATA DO PRÓXIMO TESTE HIDROSTÁTICO]]="","",YEAR(Tabela2[[#This Row],[DATA DO PRÓXIMO TESTE HIDROSTÁTICO]]))</f>
        <v/>
      </c>
      <c r="U171" s="54" t="str">
        <f>IF(Tabela2[[#This Row],[DATA DA RECARGA]]="","",VLOOKUP(MONTH(Tabela2[[#This Row],[DATA DA RECARGA]]),editar!$F$2:$G$13,2,0))</f>
        <v/>
      </c>
      <c r="V171" s="54" t="str">
        <f>IF(Tabela2[[#This Row],[DATA DA RECARGA]]="","",YEAR(Tabela2[[#This Row],[DATA DA RECARGA]]))</f>
        <v/>
      </c>
      <c r="W171" s="54" t="str">
        <f>IF(Tabela2[[#This Row],[DATA DO ÚLTIMO TESTE HIDROSTÁTICO]]="","",VLOOKUP(MONTH(Tabela2[[#This Row],[DATA DO ÚLTIMO TESTE HIDROSTÁTICO]]),editar!$F$2:$G$13,2,0))</f>
        <v/>
      </c>
      <c r="X171" s="54" t="str">
        <f>IF(Tabela2[[#This Row],[DATA DO ÚLTIMO TESTE HIDROSTÁTICO]]="","",YEAR(Tabela2[[#This Row],[DATA DO ÚLTIMO TESTE HIDROSTÁTICO]]))</f>
        <v/>
      </c>
      <c r="Y171" s="101" t="str">
        <f>IFERROR(IF(Tabela2[[#This Row],[DATA DA RECARGA]]="","",Tabela2[[#This Row],[VALIDADE          (em meses)]]*30)+5,"")</f>
        <v/>
      </c>
      <c r="Z171" s="101" t="str">
        <f>IF(Tabela2[[#This Row],[DATA DA RECARGA]]="","","P")</f>
        <v/>
      </c>
      <c r="AA171" s="71"/>
      <c r="AB171" s="97" t="str">
        <f ca="1">IFERROR(G171-editar!$C$1,"")</f>
        <v/>
      </c>
      <c r="AC171" s="97" t="str">
        <f t="shared" ca="1" si="2"/>
        <v/>
      </c>
      <c r="AD171" s="74"/>
      <c r="AE171" s="74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</row>
    <row r="172" spans="1:57" ht="20.100000000000001" customHeight="1" x14ac:dyDescent="0.25">
      <c r="A172" s="29" t="str">
        <f>IF(Tabela2[[#This Row],[LOCAL DO EXTINTOR]]="","",Tabela2[[#This Row],[CONTROL1]])</f>
        <v/>
      </c>
      <c r="B172" s="133"/>
      <c r="C172" s="33"/>
      <c r="D172" s="34"/>
      <c r="E172" s="35"/>
      <c r="F1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2" s="81" t="str">
        <f ca="1">IFERROR(IF(Tabela2[[#This Row],[VALIDADE DA RECARGA]]="SELECIONE VALIDADE","",Tabela2[[#This Row],[DATA VENC REC]]),"")</f>
        <v/>
      </c>
      <c r="H172" s="76"/>
      <c r="I1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2" s="87" t="str">
        <f>IF(Tabela2[[#This Row],[DATA DO ÚLTIMO TESTE HIDROSTÁTICO]]="","",Tabela2[[#This Row],[DATA DO ÚLTIMO TESTE HIDROSTÁTICO]]+editar!$C$15)</f>
        <v/>
      </c>
      <c r="K172" s="105"/>
      <c r="L172" s="140"/>
      <c r="M172" s="48">
        <v>165</v>
      </c>
      <c r="N1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2" s="49" t="str">
        <f>IF(Tabela2[[#This Row],[DATA DA RECARGA]]="","",Tabela2[[#This Row],[DATA DA RECARGA]]+Tabela2[[#This Row],[val]])</f>
        <v/>
      </c>
      <c r="P172" s="48" t="str">
        <f>IF(Tabela2[[#This Row],[DATA VENC REC]]="","",VLOOKUP(MONTH(Tabela2[[#This Row],[DATA VENC REC]]),editar!$F$2:$G$13,2,0))</f>
        <v/>
      </c>
      <c r="Q172" s="48" t="str">
        <f>IF(Tabela2[[#This Row],[DATA VENC REC]]="","",YEAR(Tabela2[[#This Row],[DATA VENC REC]]))</f>
        <v/>
      </c>
      <c r="R1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2" s="54" t="str">
        <f>IF(Tabela2[[#This Row],[DATA DO PRÓXIMO TESTE HIDROSTÁTICO]]="","",VLOOKUP(MONTH(Tabela2[[#This Row],[DATA DO PRÓXIMO TESTE HIDROSTÁTICO]]),editar!$F$2:$G$13,2,0))</f>
        <v/>
      </c>
      <c r="T172" s="54" t="str">
        <f>IF(Tabela2[[#This Row],[DATA DO PRÓXIMO TESTE HIDROSTÁTICO]]="","",YEAR(Tabela2[[#This Row],[DATA DO PRÓXIMO TESTE HIDROSTÁTICO]]))</f>
        <v/>
      </c>
      <c r="U172" s="54" t="str">
        <f>IF(Tabela2[[#This Row],[DATA DA RECARGA]]="","",VLOOKUP(MONTH(Tabela2[[#This Row],[DATA DA RECARGA]]),editar!$F$2:$G$13,2,0))</f>
        <v/>
      </c>
      <c r="V172" s="54" t="str">
        <f>IF(Tabela2[[#This Row],[DATA DA RECARGA]]="","",YEAR(Tabela2[[#This Row],[DATA DA RECARGA]]))</f>
        <v/>
      </c>
      <c r="W172" s="54" t="str">
        <f>IF(Tabela2[[#This Row],[DATA DO ÚLTIMO TESTE HIDROSTÁTICO]]="","",VLOOKUP(MONTH(Tabela2[[#This Row],[DATA DO ÚLTIMO TESTE HIDROSTÁTICO]]),editar!$F$2:$G$13,2,0))</f>
        <v/>
      </c>
      <c r="X172" s="54" t="str">
        <f>IF(Tabela2[[#This Row],[DATA DO ÚLTIMO TESTE HIDROSTÁTICO]]="","",YEAR(Tabela2[[#This Row],[DATA DO ÚLTIMO TESTE HIDROSTÁTICO]]))</f>
        <v/>
      </c>
      <c r="Y172" s="101" t="str">
        <f>IFERROR(IF(Tabela2[[#This Row],[DATA DA RECARGA]]="","",Tabela2[[#This Row],[VALIDADE          (em meses)]]*30)+5,"")</f>
        <v/>
      </c>
      <c r="Z172" s="101" t="str">
        <f>IF(Tabela2[[#This Row],[DATA DA RECARGA]]="","","P")</f>
        <v/>
      </c>
      <c r="AA172" s="71"/>
      <c r="AB172" s="97" t="str">
        <f ca="1">IFERROR(G172-editar!$C$1,"")</f>
        <v/>
      </c>
      <c r="AC172" s="97" t="str">
        <f t="shared" ca="1" si="2"/>
        <v/>
      </c>
      <c r="AD172" s="74"/>
      <c r="AE172" s="74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</row>
    <row r="173" spans="1:57" ht="20.100000000000001" customHeight="1" x14ac:dyDescent="0.25">
      <c r="A173" s="29" t="str">
        <f>IF(Tabela2[[#This Row],[LOCAL DO EXTINTOR]]="","",Tabela2[[#This Row],[CONTROL1]])</f>
        <v/>
      </c>
      <c r="B173" s="133"/>
      <c r="C173" s="33"/>
      <c r="D173" s="34"/>
      <c r="E173" s="35"/>
      <c r="F1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3" s="81" t="str">
        <f ca="1">IFERROR(IF(Tabela2[[#This Row],[VALIDADE DA RECARGA]]="SELECIONE VALIDADE","",Tabela2[[#This Row],[DATA VENC REC]]),"")</f>
        <v/>
      </c>
      <c r="H173" s="76"/>
      <c r="I1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3" s="87" t="str">
        <f>IF(Tabela2[[#This Row],[DATA DO ÚLTIMO TESTE HIDROSTÁTICO]]="","",Tabela2[[#This Row],[DATA DO ÚLTIMO TESTE HIDROSTÁTICO]]+editar!$C$15)</f>
        <v/>
      </c>
      <c r="K173" s="105"/>
      <c r="L173" s="140"/>
      <c r="M173" s="48">
        <v>166</v>
      </c>
      <c r="N1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3" s="49" t="str">
        <f>IF(Tabela2[[#This Row],[DATA DA RECARGA]]="","",Tabela2[[#This Row],[DATA DA RECARGA]]+Tabela2[[#This Row],[val]])</f>
        <v/>
      </c>
      <c r="P173" s="48" t="str">
        <f>IF(Tabela2[[#This Row],[DATA VENC REC]]="","",VLOOKUP(MONTH(Tabela2[[#This Row],[DATA VENC REC]]),editar!$F$2:$G$13,2,0))</f>
        <v/>
      </c>
      <c r="Q173" s="48" t="str">
        <f>IF(Tabela2[[#This Row],[DATA VENC REC]]="","",YEAR(Tabela2[[#This Row],[DATA VENC REC]]))</f>
        <v/>
      </c>
      <c r="R1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3" s="54" t="str">
        <f>IF(Tabela2[[#This Row],[DATA DO PRÓXIMO TESTE HIDROSTÁTICO]]="","",VLOOKUP(MONTH(Tabela2[[#This Row],[DATA DO PRÓXIMO TESTE HIDROSTÁTICO]]),editar!$F$2:$G$13,2,0))</f>
        <v/>
      </c>
      <c r="T173" s="54" t="str">
        <f>IF(Tabela2[[#This Row],[DATA DO PRÓXIMO TESTE HIDROSTÁTICO]]="","",YEAR(Tabela2[[#This Row],[DATA DO PRÓXIMO TESTE HIDROSTÁTICO]]))</f>
        <v/>
      </c>
      <c r="U173" s="54" t="str">
        <f>IF(Tabela2[[#This Row],[DATA DA RECARGA]]="","",VLOOKUP(MONTH(Tabela2[[#This Row],[DATA DA RECARGA]]),editar!$F$2:$G$13,2,0))</f>
        <v/>
      </c>
      <c r="V173" s="54" t="str">
        <f>IF(Tabela2[[#This Row],[DATA DA RECARGA]]="","",YEAR(Tabela2[[#This Row],[DATA DA RECARGA]]))</f>
        <v/>
      </c>
      <c r="W173" s="54" t="str">
        <f>IF(Tabela2[[#This Row],[DATA DO ÚLTIMO TESTE HIDROSTÁTICO]]="","",VLOOKUP(MONTH(Tabela2[[#This Row],[DATA DO ÚLTIMO TESTE HIDROSTÁTICO]]),editar!$F$2:$G$13,2,0))</f>
        <v/>
      </c>
      <c r="X173" s="54" t="str">
        <f>IF(Tabela2[[#This Row],[DATA DO ÚLTIMO TESTE HIDROSTÁTICO]]="","",YEAR(Tabela2[[#This Row],[DATA DO ÚLTIMO TESTE HIDROSTÁTICO]]))</f>
        <v/>
      </c>
      <c r="Y173" s="101" t="str">
        <f>IFERROR(IF(Tabela2[[#This Row],[DATA DA RECARGA]]="","",Tabela2[[#This Row],[VALIDADE          (em meses)]]*30)+5,"")</f>
        <v/>
      </c>
      <c r="Z173" s="101" t="str">
        <f>IF(Tabela2[[#This Row],[DATA DA RECARGA]]="","","P")</f>
        <v/>
      </c>
      <c r="AA173" s="71"/>
      <c r="AB173" s="97" t="str">
        <f ca="1">IFERROR(G173-editar!$C$1,"")</f>
        <v/>
      </c>
      <c r="AC173" s="97" t="str">
        <f t="shared" ca="1" si="2"/>
        <v/>
      </c>
      <c r="AD173" s="74"/>
      <c r="AE173" s="74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</row>
    <row r="174" spans="1:57" ht="20.100000000000001" customHeight="1" x14ac:dyDescent="0.25">
      <c r="A174" s="29" t="str">
        <f>IF(Tabela2[[#This Row],[LOCAL DO EXTINTOR]]="","",Tabela2[[#This Row],[CONTROL1]])</f>
        <v/>
      </c>
      <c r="B174" s="133"/>
      <c r="C174" s="33"/>
      <c r="D174" s="34"/>
      <c r="E174" s="35"/>
      <c r="F1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4" s="81" t="str">
        <f ca="1">IFERROR(IF(Tabela2[[#This Row],[VALIDADE DA RECARGA]]="SELECIONE VALIDADE","",Tabela2[[#This Row],[DATA VENC REC]]),"")</f>
        <v/>
      </c>
      <c r="H174" s="76"/>
      <c r="I1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4" s="87" t="str">
        <f>IF(Tabela2[[#This Row],[DATA DO ÚLTIMO TESTE HIDROSTÁTICO]]="","",Tabela2[[#This Row],[DATA DO ÚLTIMO TESTE HIDROSTÁTICO]]+editar!$C$15)</f>
        <v/>
      </c>
      <c r="K174" s="105"/>
      <c r="L174" s="140"/>
      <c r="M174" s="48">
        <v>167</v>
      </c>
      <c r="N1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4" s="49" t="str">
        <f>IF(Tabela2[[#This Row],[DATA DA RECARGA]]="","",Tabela2[[#This Row],[DATA DA RECARGA]]+Tabela2[[#This Row],[val]])</f>
        <v/>
      </c>
      <c r="P174" s="48" t="str">
        <f>IF(Tabela2[[#This Row],[DATA VENC REC]]="","",VLOOKUP(MONTH(Tabela2[[#This Row],[DATA VENC REC]]),editar!$F$2:$G$13,2,0))</f>
        <v/>
      </c>
      <c r="Q174" s="48" t="str">
        <f>IF(Tabela2[[#This Row],[DATA VENC REC]]="","",YEAR(Tabela2[[#This Row],[DATA VENC REC]]))</f>
        <v/>
      </c>
      <c r="R1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4" s="54" t="str">
        <f>IF(Tabela2[[#This Row],[DATA DO PRÓXIMO TESTE HIDROSTÁTICO]]="","",VLOOKUP(MONTH(Tabela2[[#This Row],[DATA DO PRÓXIMO TESTE HIDROSTÁTICO]]),editar!$F$2:$G$13,2,0))</f>
        <v/>
      </c>
      <c r="T174" s="54" t="str">
        <f>IF(Tabela2[[#This Row],[DATA DO PRÓXIMO TESTE HIDROSTÁTICO]]="","",YEAR(Tabela2[[#This Row],[DATA DO PRÓXIMO TESTE HIDROSTÁTICO]]))</f>
        <v/>
      </c>
      <c r="U174" s="54" t="str">
        <f>IF(Tabela2[[#This Row],[DATA DA RECARGA]]="","",VLOOKUP(MONTH(Tabela2[[#This Row],[DATA DA RECARGA]]),editar!$F$2:$G$13,2,0))</f>
        <v/>
      </c>
      <c r="V174" s="54" t="str">
        <f>IF(Tabela2[[#This Row],[DATA DA RECARGA]]="","",YEAR(Tabela2[[#This Row],[DATA DA RECARGA]]))</f>
        <v/>
      </c>
      <c r="W174" s="54" t="str">
        <f>IF(Tabela2[[#This Row],[DATA DO ÚLTIMO TESTE HIDROSTÁTICO]]="","",VLOOKUP(MONTH(Tabela2[[#This Row],[DATA DO ÚLTIMO TESTE HIDROSTÁTICO]]),editar!$F$2:$G$13,2,0))</f>
        <v/>
      </c>
      <c r="X174" s="54" t="str">
        <f>IF(Tabela2[[#This Row],[DATA DO ÚLTIMO TESTE HIDROSTÁTICO]]="","",YEAR(Tabela2[[#This Row],[DATA DO ÚLTIMO TESTE HIDROSTÁTICO]]))</f>
        <v/>
      </c>
      <c r="Y174" s="101" t="str">
        <f>IFERROR(IF(Tabela2[[#This Row],[DATA DA RECARGA]]="","",Tabela2[[#This Row],[VALIDADE          (em meses)]]*30)+5,"")</f>
        <v/>
      </c>
      <c r="Z174" s="101" t="str">
        <f>IF(Tabela2[[#This Row],[DATA DA RECARGA]]="","","P")</f>
        <v/>
      </c>
      <c r="AA174" s="71"/>
      <c r="AB174" s="97" t="str">
        <f ca="1">IFERROR(G174-editar!$C$1,"")</f>
        <v/>
      </c>
      <c r="AC174" s="97" t="str">
        <f t="shared" ca="1" si="2"/>
        <v/>
      </c>
      <c r="AD174" s="74"/>
      <c r="AE174" s="74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</row>
    <row r="175" spans="1:57" ht="20.100000000000001" customHeight="1" x14ac:dyDescent="0.25">
      <c r="A175" s="29" t="str">
        <f>IF(Tabela2[[#This Row],[LOCAL DO EXTINTOR]]="","",Tabela2[[#This Row],[CONTROL1]])</f>
        <v/>
      </c>
      <c r="B175" s="133"/>
      <c r="C175" s="33"/>
      <c r="D175" s="34"/>
      <c r="E175" s="35"/>
      <c r="F1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5" s="81" t="str">
        <f ca="1">IFERROR(IF(Tabela2[[#This Row],[VALIDADE DA RECARGA]]="SELECIONE VALIDADE","",Tabela2[[#This Row],[DATA VENC REC]]),"")</f>
        <v/>
      </c>
      <c r="H175" s="76"/>
      <c r="I1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5" s="87" t="str">
        <f>IF(Tabela2[[#This Row],[DATA DO ÚLTIMO TESTE HIDROSTÁTICO]]="","",Tabela2[[#This Row],[DATA DO ÚLTIMO TESTE HIDROSTÁTICO]]+editar!$C$15)</f>
        <v/>
      </c>
      <c r="K175" s="105"/>
      <c r="L175" s="140"/>
      <c r="M175" s="48">
        <v>168</v>
      </c>
      <c r="N1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5" s="49" t="str">
        <f>IF(Tabela2[[#This Row],[DATA DA RECARGA]]="","",Tabela2[[#This Row],[DATA DA RECARGA]]+Tabela2[[#This Row],[val]])</f>
        <v/>
      </c>
      <c r="P175" s="48" t="str">
        <f>IF(Tabela2[[#This Row],[DATA VENC REC]]="","",VLOOKUP(MONTH(Tabela2[[#This Row],[DATA VENC REC]]),editar!$F$2:$G$13,2,0))</f>
        <v/>
      </c>
      <c r="Q175" s="48" t="str">
        <f>IF(Tabela2[[#This Row],[DATA VENC REC]]="","",YEAR(Tabela2[[#This Row],[DATA VENC REC]]))</f>
        <v/>
      </c>
      <c r="R1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5" s="54" t="str">
        <f>IF(Tabela2[[#This Row],[DATA DO PRÓXIMO TESTE HIDROSTÁTICO]]="","",VLOOKUP(MONTH(Tabela2[[#This Row],[DATA DO PRÓXIMO TESTE HIDROSTÁTICO]]),editar!$F$2:$G$13,2,0))</f>
        <v/>
      </c>
      <c r="T175" s="54" t="str">
        <f>IF(Tabela2[[#This Row],[DATA DO PRÓXIMO TESTE HIDROSTÁTICO]]="","",YEAR(Tabela2[[#This Row],[DATA DO PRÓXIMO TESTE HIDROSTÁTICO]]))</f>
        <v/>
      </c>
      <c r="U175" s="54" t="str">
        <f>IF(Tabela2[[#This Row],[DATA DA RECARGA]]="","",VLOOKUP(MONTH(Tabela2[[#This Row],[DATA DA RECARGA]]),editar!$F$2:$G$13,2,0))</f>
        <v/>
      </c>
      <c r="V175" s="54" t="str">
        <f>IF(Tabela2[[#This Row],[DATA DA RECARGA]]="","",YEAR(Tabela2[[#This Row],[DATA DA RECARGA]]))</f>
        <v/>
      </c>
      <c r="W175" s="54" t="str">
        <f>IF(Tabela2[[#This Row],[DATA DO ÚLTIMO TESTE HIDROSTÁTICO]]="","",VLOOKUP(MONTH(Tabela2[[#This Row],[DATA DO ÚLTIMO TESTE HIDROSTÁTICO]]),editar!$F$2:$G$13,2,0))</f>
        <v/>
      </c>
      <c r="X175" s="54" t="str">
        <f>IF(Tabela2[[#This Row],[DATA DO ÚLTIMO TESTE HIDROSTÁTICO]]="","",YEAR(Tabela2[[#This Row],[DATA DO ÚLTIMO TESTE HIDROSTÁTICO]]))</f>
        <v/>
      </c>
      <c r="Y175" s="101" t="str">
        <f>IFERROR(IF(Tabela2[[#This Row],[DATA DA RECARGA]]="","",Tabela2[[#This Row],[VALIDADE          (em meses)]]*30)+5,"")</f>
        <v/>
      </c>
      <c r="Z175" s="101" t="str">
        <f>IF(Tabela2[[#This Row],[DATA DA RECARGA]]="","","P")</f>
        <v/>
      </c>
      <c r="AA175" s="71"/>
      <c r="AB175" s="97" t="str">
        <f ca="1">IFERROR(G175-editar!$C$1,"")</f>
        <v/>
      </c>
      <c r="AC175" s="97" t="str">
        <f t="shared" ca="1" si="2"/>
        <v/>
      </c>
      <c r="AD175" s="74"/>
      <c r="AE175" s="74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</row>
    <row r="176" spans="1:57" ht="20.100000000000001" customHeight="1" x14ac:dyDescent="0.25">
      <c r="A176" s="29" t="str">
        <f>IF(Tabela2[[#This Row],[LOCAL DO EXTINTOR]]="","",Tabela2[[#This Row],[CONTROL1]])</f>
        <v/>
      </c>
      <c r="B176" s="133"/>
      <c r="C176" s="33"/>
      <c r="D176" s="34"/>
      <c r="E176" s="35"/>
      <c r="F1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6" s="81" t="str">
        <f ca="1">IFERROR(IF(Tabela2[[#This Row],[VALIDADE DA RECARGA]]="SELECIONE VALIDADE","",Tabela2[[#This Row],[DATA VENC REC]]),"")</f>
        <v/>
      </c>
      <c r="H176" s="76"/>
      <c r="I1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6" s="87" t="str">
        <f>IF(Tabela2[[#This Row],[DATA DO ÚLTIMO TESTE HIDROSTÁTICO]]="","",Tabela2[[#This Row],[DATA DO ÚLTIMO TESTE HIDROSTÁTICO]]+editar!$C$15)</f>
        <v/>
      </c>
      <c r="K176" s="105"/>
      <c r="L176" s="140"/>
      <c r="M176" s="48">
        <v>169</v>
      </c>
      <c r="N1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6" s="49" t="str">
        <f>IF(Tabela2[[#This Row],[DATA DA RECARGA]]="","",Tabela2[[#This Row],[DATA DA RECARGA]]+Tabela2[[#This Row],[val]])</f>
        <v/>
      </c>
      <c r="P176" s="48" t="str">
        <f>IF(Tabela2[[#This Row],[DATA VENC REC]]="","",VLOOKUP(MONTH(Tabela2[[#This Row],[DATA VENC REC]]),editar!$F$2:$G$13,2,0))</f>
        <v/>
      </c>
      <c r="Q176" s="48" t="str">
        <f>IF(Tabela2[[#This Row],[DATA VENC REC]]="","",YEAR(Tabela2[[#This Row],[DATA VENC REC]]))</f>
        <v/>
      </c>
      <c r="R1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6" s="54" t="str">
        <f>IF(Tabela2[[#This Row],[DATA DO PRÓXIMO TESTE HIDROSTÁTICO]]="","",VLOOKUP(MONTH(Tabela2[[#This Row],[DATA DO PRÓXIMO TESTE HIDROSTÁTICO]]),editar!$F$2:$G$13,2,0))</f>
        <v/>
      </c>
      <c r="T176" s="54" t="str">
        <f>IF(Tabela2[[#This Row],[DATA DO PRÓXIMO TESTE HIDROSTÁTICO]]="","",YEAR(Tabela2[[#This Row],[DATA DO PRÓXIMO TESTE HIDROSTÁTICO]]))</f>
        <v/>
      </c>
      <c r="U176" s="54" t="str">
        <f>IF(Tabela2[[#This Row],[DATA DA RECARGA]]="","",VLOOKUP(MONTH(Tabela2[[#This Row],[DATA DA RECARGA]]),editar!$F$2:$G$13,2,0))</f>
        <v/>
      </c>
      <c r="V176" s="54" t="str">
        <f>IF(Tabela2[[#This Row],[DATA DA RECARGA]]="","",YEAR(Tabela2[[#This Row],[DATA DA RECARGA]]))</f>
        <v/>
      </c>
      <c r="W176" s="54" t="str">
        <f>IF(Tabela2[[#This Row],[DATA DO ÚLTIMO TESTE HIDROSTÁTICO]]="","",VLOOKUP(MONTH(Tabela2[[#This Row],[DATA DO ÚLTIMO TESTE HIDROSTÁTICO]]),editar!$F$2:$G$13,2,0))</f>
        <v/>
      </c>
      <c r="X176" s="54" t="str">
        <f>IF(Tabela2[[#This Row],[DATA DO ÚLTIMO TESTE HIDROSTÁTICO]]="","",YEAR(Tabela2[[#This Row],[DATA DO ÚLTIMO TESTE HIDROSTÁTICO]]))</f>
        <v/>
      </c>
      <c r="Y176" s="101" t="str">
        <f>IFERROR(IF(Tabela2[[#This Row],[DATA DA RECARGA]]="","",Tabela2[[#This Row],[VALIDADE          (em meses)]]*30)+5,"")</f>
        <v/>
      </c>
      <c r="Z176" s="101" t="str">
        <f>IF(Tabela2[[#This Row],[DATA DA RECARGA]]="","","P")</f>
        <v/>
      </c>
      <c r="AA176" s="71"/>
      <c r="AB176" s="97" t="str">
        <f ca="1">IFERROR(G176-editar!$C$1,"")</f>
        <v/>
      </c>
      <c r="AC176" s="97" t="str">
        <f t="shared" ca="1" si="2"/>
        <v/>
      </c>
      <c r="AD176" s="74"/>
      <c r="AE176" s="74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</row>
    <row r="177" spans="1:57" ht="20.100000000000001" customHeight="1" x14ac:dyDescent="0.25">
      <c r="A177" s="29" t="str">
        <f>IF(Tabela2[[#This Row],[LOCAL DO EXTINTOR]]="","",Tabela2[[#This Row],[CONTROL1]])</f>
        <v/>
      </c>
      <c r="B177" s="133"/>
      <c r="C177" s="33"/>
      <c r="D177" s="34"/>
      <c r="E177" s="35"/>
      <c r="F1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7" s="81" t="str">
        <f ca="1">IFERROR(IF(Tabela2[[#This Row],[VALIDADE DA RECARGA]]="SELECIONE VALIDADE","",Tabela2[[#This Row],[DATA VENC REC]]),"")</f>
        <v/>
      </c>
      <c r="H177" s="76"/>
      <c r="I1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7" s="87" t="str">
        <f>IF(Tabela2[[#This Row],[DATA DO ÚLTIMO TESTE HIDROSTÁTICO]]="","",Tabela2[[#This Row],[DATA DO ÚLTIMO TESTE HIDROSTÁTICO]]+editar!$C$15)</f>
        <v/>
      </c>
      <c r="K177" s="105"/>
      <c r="L177" s="140"/>
      <c r="M177" s="48">
        <v>170</v>
      </c>
      <c r="N1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7" s="49" t="str">
        <f>IF(Tabela2[[#This Row],[DATA DA RECARGA]]="","",Tabela2[[#This Row],[DATA DA RECARGA]]+Tabela2[[#This Row],[val]])</f>
        <v/>
      </c>
      <c r="P177" s="48" t="str">
        <f>IF(Tabela2[[#This Row],[DATA VENC REC]]="","",VLOOKUP(MONTH(Tabela2[[#This Row],[DATA VENC REC]]),editar!$F$2:$G$13,2,0))</f>
        <v/>
      </c>
      <c r="Q177" s="48" t="str">
        <f>IF(Tabela2[[#This Row],[DATA VENC REC]]="","",YEAR(Tabela2[[#This Row],[DATA VENC REC]]))</f>
        <v/>
      </c>
      <c r="R1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7" s="54" t="str">
        <f>IF(Tabela2[[#This Row],[DATA DO PRÓXIMO TESTE HIDROSTÁTICO]]="","",VLOOKUP(MONTH(Tabela2[[#This Row],[DATA DO PRÓXIMO TESTE HIDROSTÁTICO]]),editar!$F$2:$G$13,2,0))</f>
        <v/>
      </c>
      <c r="T177" s="54" t="str">
        <f>IF(Tabela2[[#This Row],[DATA DO PRÓXIMO TESTE HIDROSTÁTICO]]="","",YEAR(Tabela2[[#This Row],[DATA DO PRÓXIMO TESTE HIDROSTÁTICO]]))</f>
        <v/>
      </c>
      <c r="U177" s="54" t="str">
        <f>IF(Tabela2[[#This Row],[DATA DA RECARGA]]="","",VLOOKUP(MONTH(Tabela2[[#This Row],[DATA DA RECARGA]]),editar!$F$2:$G$13,2,0))</f>
        <v/>
      </c>
      <c r="V177" s="54" t="str">
        <f>IF(Tabela2[[#This Row],[DATA DA RECARGA]]="","",YEAR(Tabela2[[#This Row],[DATA DA RECARGA]]))</f>
        <v/>
      </c>
      <c r="W177" s="54" t="str">
        <f>IF(Tabela2[[#This Row],[DATA DO ÚLTIMO TESTE HIDROSTÁTICO]]="","",VLOOKUP(MONTH(Tabela2[[#This Row],[DATA DO ÚLTIMO TESTE HIDROSTÁTICO]]),editar!$F$2:$G$13,2,0))</f>
        <v/>
      </c>
      <c r="X177" s="54" t="str">
        <f>IF(Tabela2[[#This Row],[DATA DO ÚLTIMO TESTE HIDROSTÁTICO]]="","",YEAR(Tabela2[[#This Row],[DATA DO ÚLTIMO TESTE HIDROSTÁTICO]]))</f>
        <v/>
      </c>
      <c r="Y177" s="101" t="str">
        <f>IFERROR(IF(Tabela2[[#This Row],[DATA DA RECARGA]]="","",Tabela2[[#This Row],[VALIDADE          (em meses)]]*30)+5,"")</f>
        <v/>
      </c>
      <c r="Z177" s="101" t="str">
        <f>IF(Tabela2[[#This Row],[DATA DA RECARGA]]="","","P")</f>
        <v/>
      </c>
      <c r="AA177" s="71"/>
      <c r="AB177" s="97" t="str">
        <f ca="1">IFERROR(G177-editar!$C$1,"")</f>
        <v/>
      </c>
      <c r="AC177" s="97" t="str">
        <f t="shared" ca="1" si="2"/>
        <v/>
      </c>
      <c r="AD177" s="74"/>
      <c r="AE177" s="74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</row>
    <row r="178" spans="1:57" ht="20.100000000000001" customHeight="1" x14ac:dyDescent="0.25">
      <c r="A178" s="29" t="str">
        <f>IF(Tabela2[[#This Row],[LOCAL DO EXTINTOR]]="","",Tabela2[[#This Row],[CONTROL1]])</f>
        <v/>
      </c>
      <c r="B178" s="133"/>
      <c r="C178" s="33"/>
      <c r="D178" s="34"/>
      <c r="E178" s="35"/>
      <c r="F1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8" s="81" t="str">
        <f ca="1">IFERROR(IF(Tabela2[[#This Row],[VALIDADE DA RECARGA]]="SELECIONE VALIDADE","",Tabela2[[#This Row],[DATA VENC REC]]),"")</f>
        <v/>
      </c>
      <c r="H178" s="76"/>
      <c r="I1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8" s="87" t="str">
        <f>IF(Tabela2[[#This Row],[DATA DO ÚLTIMO TESTE HIDROSTÁTICO]]="","",Tabela2[[#This Row],[DATA DO ÚLTIMO TESTE HIDROSTÁTICO]]+editar!$C$15)</f>
        <v/>
      </c>
      <c r="K178" s="105"/>
      <c r="L178" s="140"/>
      <c r="M178" s="48">
        <v>171</v>
      </c>
      <c r="N1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8" s="49" t="str">
        <f>IF(Tabela2[[#This Row],[DATA DA RECARGA]]="","",Tabela2[[#This Row],[DATA DA RECARGA]]+Tabela2[[#This Row],[val]])</f>
        <v/>
      </c>
      <c r="P178" s="48" t="str">
        <f>IF(Tabela2[[#This Row],[DATA VENC REC]]="","",VLOOKUP(MONTH(Tabela2[[#This Row],[DATA VENC REC]]),editar!$F$2:$G$13,2,0))</f>
        <v/>
      </c>
      <c r="Q178" s="48" t="str">
        <f>IF(Tabela2[[#This Row],[DATA VENC REC]]="","",YEAR(Tabela2[[#This Row],[DATA VENC REC]]))</f>
        <v/>
      </c>
      <c r="R1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8" s="54" t="str">
        <f>IF(Tabela2[[#This Row],[DATA DO PRÓXIMO TESTE HIDROSTÁTICO]]="","",VLOOKUP(MONTH(Tabela2[[#This Row],[DATA DO PRÓXIMO TESTE HIDROSTÁTICO]]),editar!$F$2:$G$13,2,0))</f>
        <v/>
      </c>
      <c r="T178" s="54" t="str">
        <f>IF(Tabela2[[#This Row],[DATA DO PRÓXIMO TESTE HIDROSTÁTICO]]="","",YEAR(Tabela2[[#This Row],[DATA DO PRÓXIMO TESTE HIDROSTÁTICO]]))</f>
        <v/>
      </c>
      <c r="U178" s="54" t="str">
        <f>IF(Tabela2[[#This Row],[DATA DA RECARGA]]="","",VLOOKUP(MONTH(Tabela2[[#This Row],[DATA DA RECARGA]]),editar!$F$2:$G$13,2,0))</f>
        <v/>
      </c>
      <c r="V178" s="54" t="str">
        <f>IF(Tabela2[[#This Row],[DATA DA RECARGA]]="","",YEAR(Tabela2[[#This Row],[DATA DA RECARGA]]))</f>
        <v/>
      </c>
      <c r="W178" s="54" t="str">
        <f>IF(Tabela2[[#This Row],[DATA DO ÚLTIMO TESTE HIDROSTÁTICO]]="","",VLOOKUP(MONTH(Tabela2[[#This Row],[DATA DO ÚLTIMO TESTE HIDROSTÁTICO]]),editar!$F$2:$G$13,2,0))</f>
        <v/>
      </c>
      <c r="X178" s="54" t="str">
        <f>IF(Tabela2[[#This Row],[DATA DO ÚLTIMO TESTE HIDROSTÁTICO]]="","",YEAR(Tabela2[[#This Row],[DATA DO ÚLTIMO TESTE HIDROSTÁTICO]]))</f>
        <v/>
      </c>
      <c r="Y178" s="101" t="str">
        <f>IFERROR(IF(Tabela2[[#This Row],[DATA DA RECARGA]]="","",Tabela2[[#This Row],[VALIDADE          (em meses)]]*30)+5,"")</f>
        <v/>
      </c>
      <c r="Z178" s="101" t="str">
        <f>IF(Tabela2[[#This Row],[DATA DA RECARGA]]="","","P")</f>
        <v/>
      </c>
      <c r="AA178" s="71"/>
      <c r="AB178" s="97" t="str">
        <f ca="1">IFERROR(G178-editar!$C$1,"")</f>
        <v/>
      </c>
      <c r="AC178" s="97" t="str">
        <f t="shared" ca="1" si="2"/>
        <v/>
      </c>
      <c r="AD178" s="74"/>
      <c r="AE178" s="74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</row>
    <row r="179" spans="1:57" ht="20.100000000000001" customHeight="1" x14ac:dyDescent="0.25">
      <c r="A179" s="29" t="str">
        <f>IF(Tabela2[[#This Row],[LOCAL DO EXTINTOR]]="","",Tabela2[[#This Row],[CONTROL1]])</f>
        <v/>
      </c>
      <c r="B179" s="133"/>
      <c r="C179" s="33"/>
      <c r="D179" s="34"/>
      <c r="E179" s="35"/>
      <c r="F1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79" s="81" t="str">
        <f ca="1">IFERROR(IF(Tabela2[[#This Row],[VALIDADE DA RECARGA]]="SELECIONE VALIDADE","",Tabela2[[#This Row],[DATA VENC REC]]),"")</f>
        <v/>
      </c>
      <c r="H179" s="76"/>
      <c r="I1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79" s="87" t="str">
        <f>IF(Tabela2[[#This Row],[DATA DO ÚLTIMO TESTE HIDROSTÁTICO]]="","",Tabela2[[#This Row],[DATA DO ÚLTIMO TESTE HIDROSTÁTICO]]+editar!$C$15)</f>
        <v/>
      </c>
      <c r="K179" s="105"/>
      <c r="L179" s="140"/>
      <c r="M179" s="48">
        <v>172</v>
      </c>
      <c r="N1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79" s="49" t="str">
        <f>IF(Tabela2[[#This Row],[DATA DA RECARGA]]="","",Tabela2[[#This Row],[DATA DA RECARGA]]+Tabela2[[#This Row],[val]])</f>
        <v/>
      </c>
      <c r="P179" s="48" t="str">
        <f>IF(Tabela2[[#This Row],[DATA VENC REC]]="","",VLOOKUP(MONTH(Tabela2[[#This Row],[DATA VENC REC]]),editar!$F$2:$G$13,2,0))</f>
        <v/>
      </c>
      <c r="Q179" s="48" t="str">
        <f>IF(Tabela2[[#This Row],[DATA VENC REC]]="","",YEAR(Tabela2[[#This Row],[DATA VENC REC]]))</f>
        <v/>
      </c>
      <c r="R1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79" s="54" t="str">
        <f>IF(Tabela2[[#This Row],[DATA DO PRÓXIMO TESTE HIDROSTÁTICO]]="","",VLOOKUP(MONTH(Tabela2[[#This Row],[DATA DO PRÓXIMO TESTE HIDROSTÁTICO]]),editar!$F$2:$G$13,2,0))</f>
        <v/>
      </c>
      <c r="T179" s="54" t="str">
        <f>IF(Tabela2[[#This Row],[DATA DO PRÓXIMO TESTE HIDROSTÁTICO]]="","",YEAR(Tabela2[[#This Row],[DATA DO PRÓXIMO TESTE HIDROSTÁTICO]]))</f>
        <v/>
      </c>
      <c r="U179" s="54" t="str">
        <f>IF(Tabela2[[#This Row],[DATA DA RECARGA]]="","",VLOOKUP(MONTH(Tabela2[[#This Row],[DATA DA RECARGA]]),editar!$F$2:$G$13,2,0))</f>
        <v/>
      </c>
      <c r="V179" s="54" t="str">
        <f>IF(Tabela2[[#This Row],[DATA DA RECARGA]]="","",YEAR(Tabela2[[#This Row],[DATA DA RECARGA]]))</f>
        <v/>
      </c>
      <c r="W179" s="54" t="str">
        <f>IF(Tabela2[[#This Row],[DATA DO ÚLTIMO TESTE HIDROSTÁTICO]]="","",VLOOKUP(MONTH(Tabela2[[#This Row],[DATA DO ÚLTIMO TESTE HIDROSTÁTICO]]),editar!$F$2:$G$13,2,0))</f>
        <v/>
      </c>
      <c r="X179" s="54" t="str">
        <f>IF(Tabela2[[#This Row],[DATA DO ÚLTIMO TESTE HIDROSTÁTICO]]="","",YEAR(Tabela2[[#This Row],[DATA DO ÚLTIMO TESTE HIDROSTÁTICO]]))</f>
        <v/>
      </c>
      <c r="Y179" s="101" t="str">
        <f>IFERROR(IF(Tabela2[[#This Row],[DATA DA RECARGA]]="","",Tabela2[[#This Row],[VALIDADE          (em meses)]]*30)+5,"")</f>
        <v/>
      </c>
      <c r="Z179" s="101" t="str">
        <f>IF(Tabela2[[#This Row],[DATA DA RECARGA]]="","","P")</f>
        <v/>
      </c>
      <c r="AA179" s="71"/>
      <c r="AB179" s="97" t="str">
        <f ca="1">IFERROR(G179-editar!$C$1,"")</f>
        <v/>
      </c>
      <c r="AC179" s="97" t="str">
        <f t="shared" ca="1" si="2"/>
        <v/>
      </c>
      <c r="AD179" s="74"/>
      <c r="AE179" s="74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</row>
    <row r="180" spans="1:57" ht="20.100000000000001" customHeight="1" x14ac:dyDescent="0.25">
      <c r="A180" s="29" t="str">
        <f>IF(Tabela2[[#This Row],[LOCAL DO EXTINTOR]]="","",Tabela2[[#This Row],[CONTROL1]])</f>
        <v/>
      </c>
      <c r="B180" s="133"/>
      <c r="C180" s="33"/>
      <c r="D180" s="34"/>
      <c r="E180" s="35"/>
      <c r="F1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0" s="81" t="str">
        <f ca="1">IFERROR(IF(Tabela2[[#This Row],[VALIDADE DA RECARGA]]="SELECIONE VALIDADE","",Tabela2[[#This Row],[DATA VENC REC]]),"")</f>
        <v/>
      </c>
      <c r="H180" s="76"/>
      <c r="I1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0" s="87" t="str">
        <f>IF(Tabela2[[#This Row],[DATA DO ÚLTIMO TESTE HIDROSTÁTICO]]="","",Tabela2[[#This Row],[DATA DO ÚLTIMO TESTE HIDROSTÁTICO]]+editar!$C$15)</f>
        <v/>
      </c>
      <c r="K180" s="105"/>
      <c r="L180" s="140"/>
      <c r="M180" s="48">
        <v>173</v>
      </c>
      <c r="N1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0" s="49" t="str">
        <f>IF(Tabela2[[#This Row],[DATA DA RECARGA]]="","",Tabela2[[#This Row],[DATA DA RECARGA]]+Tabela2[[#This Row],[val]])</f>
        <v/>
      </c>
      <c r="P180" s="48" t="str">
        <f>IF(Tabela2[[#This Row],[DATA VENC REC]]="","",VLOOKUP(MONTH(Tabela2[[#This Row],[DATA VENC REC]]),editar!$F$2:$G$13,2,0))</f>
        <v/>
      </c>
      <c r="Q180" s="48" t="str">
        <f>IF(Tabela2[[#This Row],[DATA VENC REC]]="","",YEAR(Tabela2[[#This Row],[DATA VENC REC]]))</f>
        <v/>
      </c>
      <c r="R1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0" s="54" t="str">
        <f>IF(Tabela2[[#This Row],[DATA DO PRÓXIMO TESTE HIDROSTÁTICO]]="","",VLOOKUP(MONTH(Tabela2[[#This Row],[DATA DO PRÓXIMO TESTE HIDROSTÁTICO]]),editar!$F$2:$G$13,2,0))</f>
        <v/>
      </c>
      <c r="T180" s="54" t="str">
        <f>IF(Tabela2[[#This Row],[DATA DO PRÓXIMO TESTE HIDROSTÁTICO]]="","",YEAR(Tabela2[[#This Row],[DATA DO PRÓXIMO TESTE HIDROSTÁTICO]]))</f>
        <v/>
      </c>
      <c r="U180" s="54" t="str">
        <f>IF(Tabela2[[#This Row],[DATA DA RECARGA]]="","",VLOOKUP(MONTH(Tabela2[[#This Row],[DATA DA RECARGA]]),editar!$F$2:$G$13,2,0))</f>
        <v/>
      </c>
      <c r="V180" s="54" t="str">
        <f>IF(Tabela2[[#This Row],[DATA DA RECARGA]]="","",YEAR(Tabela2[[#This Row],[DATA DA RECARGA]]))</f>
        <v/>
      </c>
      <c r="W180" s="54" t="str">
        <f>IF(Tabela2[[#This Row],[DATA DO ÚLTIMO TESTE HIDROSTÁTICO]]="","",VLOOKUP(MONTH(Tabela2[[#This Row],[DATA DO ÚLTIMO TESTE HIDROSTÁTICO]]),editar!$F$2:$G$13,2,0))</f>
        <v/>
      </c>
      <c r="X180" s="54" t="str">
        <f>IF(Tabela2[[#This Row],[DATA DO ÚLTIMO TESTE HIDROSTÁTICO]]="","",YEAR(Tabela2[[#This Row],[DATA DO ÚLTIMO TESTE HIDROSTÁTICO]]))</f>
        <v/>
      </c>
      <c r="Y180" s="101" t="str">
        <f>IFERROR(IF(Tabela2[[#This Row],[DATA DA RECARGA]]="","",Tabela2[[#This Row],[VALIDADE          (em meses)]]*30)+5,"")</f>
        <v/>
      </c>
      <c r="Z180" s="101" t="str">
        <f>IF(Tabela2[[#This Row],[DATA DA RECARGA]]="","","P")</f>
        <v/>
      </c>
      <c r="AA180" s="71"/>
      <c r="AB180" s="97" t="str">
        <f ca="1">IFERROR(G180-editar!$C$1,"")</f>
        <v/>
      </c>
      <c r="AC180" s="97" t="str">
        <f t="shared" ca="1" si="2"/>
        <v/>
      </c>
      <c r="AD180" s="74"/>
      <c r="AE180" s="74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</row>
    <row r="181" spans="1:57" ht="20.100000000000001" customHeight="1" x14ac:dyDescent="0.25">
      <c r="A181" s="29" t="str">
        <f>IF(Tabela2[[#This Row],[LOCAL DO EXTINTOR]]="","",Tabela2[[#This Row],[CONTROL1]])</f>
        <v/>
      </c>
      <c r="B181" s="133"/>
      <c r="C181" s="33"/>
      <c r="D181" s="34"/>
      <c r="E181" s="35"/>
      <c r="F1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1" s="81" t="str">
        <f ca="1">IFERROR(IF(Tabela2[[#This Row],[VALIDADE DA RECARGA]]="SELECIONE VALIDADE","",Tabela2[[#This Row],[DATA VENC REC]]),"")</f>
        <v/>
      </c>
      <c r="H181" s="76"/>
      <c r="I1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1" s="87" t="str">
        <f>IF(Tabela2[[#This Row],[DATA DO ÚLTIMO TESTE HIDROSTÁTICO]]="","",Tabela2[[#This Row],[DATA DO ÚLTIMO TESTE HIDROSTÁTICO]]+editar!$C$15)</f>
        <v/>
      </c>
      <c r="K181" s="105"/>
      <c r="L181" s="140"/>
      <c r="M181" s="48">
        <v>174</v>
      </c>
      <c r="N1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1" s="49" t="str">
        <f>IF(Tabela2[[#This Row],[DATA DA RECARGA]]="","",Tabela2[[#This Row],[DATA DA RECARGA]]+Tabela2[[#This Row],[val]])</f>
        <v/>
      </c>
      <c r="P181" s="48" t="str">
        <f>IF(Tabela2[[#This Row],[DATA VENC REC]]="","",VLOOKUP(MONTH(Tabela2[[#This Row],[DATA VENC REC]]),editar!$F$2:$G$13,2,0))</f>
        <v/>
      </c>
      <c r="Q181" s="48" t="str">
        <f>IF(Tabela2[[#This Row],[DATA VENC REC]]="","",YEAR(Tabela2[[#This Row],[DATA VENC REC]]))</f>
        <v/>
      </c>
      <c r="R1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1" s="54" t="str">
        <f>IF(Tabela2[[#This Row],[DATA DO PRÓXIMO TESTE HIDROSTÁTICO]]="","",VLOOKUP(MONTH(Tabela2[[#This Row],[DATA DO PRÓXIMO TESTE HIDROSTÁTICO]]),editar!$F$2:$G$13,2,0))</f>
        <v/>
      </c>
      <c r="T181" s="54" t="str">
        <f>IF(Tabela2[[#This Row],[DATA DO PRÓXIMO TESTE HIDROSTÁTICO]]="","",YEAR(Tabela2[[#This Row],[DATA DO PRÓXIMO TESTE HIDROSTÁTICO]]))</f>
        <v/>
      </c>
      <c r="U181" s="54" t="str">
        <f>IF(Tabela2[[#This Row],[DATA DA RECARGA]]="","",VLOOKUP(MONTH(Tabela2[[#This Row],[DATA DA RECARGA]]),editar!$F$2:$G$13,2,0))</f>
        <v/>
      </c>
      <c r="V181" s="54" t="str">
        <f>IF(Tabela2[[#This Row],[DATA DA RECARGA]]="","",YEAR(Tabela2[[#This Row],[DATA DA RECARGA]]))</f>
        <v/>
      </c>
      <c r="W181" s="54" t="str">
        <f>IF(Tabela2[[#This Row],[DATA DO ÚLTIMO TESTE HIDROSTÁTICO]]="","",VLOOKUP(MONTH(Tabela2[[#This Row],[DATA DO ÚLTIMO TESTE HIDROSTÁTICO]]),editar!$F$2:$G$13,2,0))</f>
        <v/>
      </c>
      <c r="X181" s="54" t="str">
        <f>IF(Tabela2[[#This Row],[DATA DO ÚLTIMO TESTE HIDROSTÁTICO]]="","",YEAR(Tabela2[[#This Row],[DATA DO ÚLTIMO TESTE HIDROSTÁTICO]]))</f>
        <v/>
      </c>
      <c r="Y181" s="101" t="str">
        <f>IFERROR(IF(Tabela2[[#This Row],[DATA DA RECARGA]]="","",Tabela2[[#This Row],[VALIDADE          (em meses)]]*30)+5,"")</f>
        <v/>
      </c>
      <c r="Z181" s="101" t="str">
        <f>IF(Tabela2[[#This Row],[DATA DA RECARGA]]="","","P")</f>
        <v/>
      </c>
      <c r="AA181" s="71"/>
      <c r="AB181" s="97" t="str">
        <f ca="1">IFERROR(G181-editar!$C$1,"")</f>
        <v/>
      </c>
      <c r="AC181" s="97" t="str">
        <f t="shared" ca="1" si="2"/>
        <v/>
      </c>
      <c r="AD181" s="74"/>
      <c r="AE181" s="74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</row>
    <row r="182" spans="1:57" ht="20.100000000000001" customHeight="1" x14ac:dyDescent="0.25">
      <c r="A182" s="29" t="str">
        <f>IF(Tabela2[[#This Row],[LOCAL DO EXTINTOR]]="","",Tabela2[[#This Row],[CONTROL1]])</f>
        <v/>
      </c>
      <c r="B182" s="133"/>
      <c r="C182" s="33"/>
      <c r="D182" s="34"/>
      <c r="E182" s="35"/>
      <c r="F1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2" s="81" t="str">
        <f ca="1">IFERROR(IF(Tabela2[[#This Row],[VALIDADE DA RECARGA]]="SELECIONE VALIDADE","",Tabela2[[#This Row],[DATA VENC REC]]),"")</f>
        <v/>
      </c>
      <c r="H182" s="76"/>
      <c r="I1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2" s="87" t="str">
        <f>IF(Tabela2[[#This Row],[DATA DO ÚLTIMO TESTE HIDROSTÁTICO]]="","",Tabela2[[#This Row],[DATA DO ÚLTIMO TESTE HIDROSTÁTICO]]+editar!$C$15)</f>
        <v/>
      </c>
      <c r="K182" s="105"/>
      <c r="L182" s="140"/>
      <c r="M182" s="48">
        <v>175</v>
      </c>
      <c r="N1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2" s="49" t="str">
        <f>IF(Tabela2[[#This Row],[DATA DA RECARGA]]="","",Tabela2[[#This Row],[DATA DA RECARGA]]+Tabela2[[#This Row],[val]])</f>
        <v/>
      </c>
      <c r="P182" s="48" t="str">
        <f>IF(Tabela2[[#This Row],[DATA VENC REC]]="","",VLOOKUP(MONTH(Tabela2[[#This Row],[DATA VENC REC]]),editar!$F$2:$G$13,2,0))</f>
        <v/>
      </c>
      <c r="Q182" s="48" t="str">
        <f>IF(Tabela2[[#This Row],[DATA VENC REC]]="","",YEAR(Tabela2[[#This Row],[DATA VENC REC]]))</f>
        <v/>
      </c>
      <c r="R1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2" s="54" t="str">
        <f>IF(Tabela2[[#This Row],[DATA DO PRÓXIMO TESTE HIDROSTÁTICO]]="","",VLOOKUP(MONTH(Tabela2[[#This Row],[DATA DO PRÓXIMO TESTE HIDROSTÁTICO]]),editar!$F$2:$G$13,2,0))</f>
        <v/>
      </c>
      <c r="T182" s="54" t="str">
        <f>IF(Tabela2[[#This Row],[DATA DO PRÓXIMO TESTE HIDROSTÁTICO]]="","",YEAR(Tabela2[[#This Row],[DATA DO PRÓXIMO TESTE HIDROSTÁTICO]]))</f>
        <v/>
      </c>
      <c r="U182" s="54" t="str">
        <f>IF(Tabela2[[#This Row],[DATA DA RECARGA]]="","",VLOOKUP(MONTH(Tabela2[[#This Row],[DATA DA RECARGA]]),editar!$F$2:$G$13,2,0))</f>
        <v/>
      </c>
      <c r="V182" s="54" t="str">
        <f>IF(Tabela2[[#This Row],[DATA DA RECARGA]]="","",YEAR(Tabela2[[#This Row],[DATA DA RECARGA]]))</f>
        <v/>
      </c>
      <c r="W182" s="54" t="str">
        <f>IF(Tabela2[[#This Row],[DATA DO ÚLTIMO TESTE HIDROSTÁTICO]]="","",VLOOKUP(MONTH(Tabela2[[#This Row],[DATA DO ÚLTIMO TESTE HIDROSTÁTICO]]),editar!$F$2:$G$13,2,0))</f>
        <v/>
      </c>
      <c r="X182" s="54" t="str">
        <f>IF(Tabela2[[#This Row],[DATA DO ÚLTIMO TESTE HIDROSTÁTICO]]="","",YEAR(Tabela2[[#This Row],[DATA DO ÚLTIMO TESTE HIDROSTÁTICO]]))</f>
        <v/>
      </c>
      <c r="Y182" s="101" t="str">
        <f>IFERROR(IF(Tabela2[[#This Row],[DATA DA RECARGA]]="","",Tabela2[[#This Row],[VALIDADE          (em meses)]]*30)+5,"")</f>
        <v/>
      </c>
      <c r="Z182" s="101" t="str">
        <f>IF(Tabela2[[#This Row],[DATA DA RECARGA]]="","","P")</f>
        <v/>
      </c>
      <c r="AA182" s="71"/>
      <c r="AB182" s="97" t="str">
        <f ca="1">IFERROR(G182-editar!$C$1,"")</f>
        <v/>
      </c>
      <c r="AC182" s="97" t="str">
        <f t="shared" ca="1" si="2"/>
        <v/>
      </c>
      <c r="AD182" s="74"/>
      <c r="AE182" s="74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</row>
    <row r="183" spans="1:57" ht="20.100000000000001" customHeight="1" x14ac:dyDescent="0.25">
      <c r="A183" s="29" t="str">
        <f>IF(Tabela2[[#This Row],[LOCAL DO EXTINTOR]]="","",Tabela2[[#This Row],[CONTROL1]])</f>
        <v/>
      </c>
      <c r="B183" s="133"/>
      <c r="C183" s="33"/>
      <c r="D183" s="34"/>
      <c r="E183" s="35"/>
      <c r="F1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3" s="81" t="str">
        <f ca="1">IFERROR(IF(Tabela2[[#This Row],[VALIDADE DA RECARGA]]="SELECIONE VALIDADE","",Tabela2[[#This Row],[DATA VENC REC]]),"")</f>
        <v/>
      </c>
      <c r="H183" s="76"/>
      <c r="I1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3" s="87" t="str">
        <f>IF(Tabela2[[#This Row],[DATA DO ÚLTIMO TESTE HIDROSTÁTICO]]="","",Tabela2[[#This Row],[DATA DO ÚLTIMO TESTE HIDROSTÁTICO]]+editar!$C$15)</f>
        <v/>
      </c>
      <c r="K183" s="105"/>
      <c r="L183" s="140"/>
      <c r="M183" s="48">
        <v>176</v>
      </c>
      <c r="N1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3" s="49" t="str">
        <f>IF(Tabela2[[#This Row],[DATA DA RECARGA]]="","",Tabela2[[#This Row],[DATA DA RECARGA]]+Tabela2[[#This Row],[val]])</f>
        <v/>
      </c>
      <c r="P183" s="48" t="str">
        <f>IF(Tabela2[[#This Row],[DATA VENC REC]]="","",VLOOKUP(MONTH(Tabela2[[#This Row],[DATA VENC REC]]),editar!$F$2:$G$13,2,0))</f>
        <v/>
      </c>
      <c r="Q183" s="48" t="str">
        <f>IF(Tabela2[[#This Row],[DATA VENC REC]]="","",YEAR(Tabela2[[#This Row],[DATA VENC REC]]))</f>
        <v/>
      </c>
      <c r="R1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3" s="54" t="str">
        <f>IF(Tabela2[[#This Row],[DATA DO PRÓXIMO TESTE HIDROSTÁTICO]]="","",VLOOKUP(MONTH(Tabela2[[#This Row],[DATA DO PRÓXIMO TESTE HIDROSTÁTICO]]),editar!$F$2:$G$13,2,0))</f>
        <v/>
      </c>
      <c r="T183" s="54" t="str">
        <f>IF(Tabela2[[#This Row],[DATA DO PRÓXIMO TESTE HIDROSTÁTICO]]="","",YEAR(Tabela2[[#This Row],[DATA DO PRÓXIMO TESTE HIDROSTÁTICO]]))</f>
        <v/>
      </c>
      <c r="U183" s="54" t="str">
        <f>IF(Tabela2[[#This Row],[DATA DA RECARGA]]="","",VLOOKUP(MONTH(Tabela2[[#This Row],[DATA DA RECARGA]]),editar!$F$2:$G$13,2,0))</f>
        <v/>
      </c>
      <c r="V183" s="54" t="str">
        <f>IF(Tabela2[[#This Row],[DATA DA RECARGA]]="","",YEAR(Tabela2[[#This Row],[DATA DA RECARGA]]))</f>
        <v/>
      </c>
      <c r="W183" s="54" t="str">
        <f>IF(Tabela2[[#This Row],[DATA DO ÚLTIMO TESTE HIDROSTÁTICO]]="","",VLOOKUP(MONTH(Tabela2[[#This Row],[DATA DO ÚLTIMO TESTE HIDROSTÁTICO]]),editar!$F$2:$G$13,2,0))</f>
        <v/>
      </c>
      <c r="X183" s="54" t="str">
        <f>IF(Tabela2[[#This Row],[DATA DO ÚLTIMO TESTE HIDROSTÁTICO]]="","",YEAR(Tabela2[[#This Row],[DATA DO ÚLTIMO TESTE HIDROSTÁTICO]]))</f>
        <v/>
      </c>
      <c r="Y183" s="101" t="str">
        <f>IFERROR(IF(Tabela2[[#This Row],[DATA DA RECARGA]]="","",Tabela2[[#This Row],[VALIDADE          (em meses)]]*30)+5,"")</f>
        <v/>
      </c>
      <c r="Z183" s="101" t="str">
        <f>IF(Tabela2[[#This Row],[DATA DA RECARGA]]="","","P")</f>
        <v/>
      </c>
      <c r="AA183" s="71"/>
      <c r="AB183" s="97" t="str">
        <f ca="1">IFERROR(G183-editar!$C$1,"")</f>
        <v/>
      </c>
      <c r="AC183" s="97" t="str">
        <f t="shared" ca="1" si="2"/>
        <v/>
      </c>
      <c r="AD183" s="74"/>
      <c r="AE183" s="74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</row>
    <row r="184" spans="1:57" ht="20.100000000000001" customHeight="1" x14ac:dyDescent="0.25">
      <c r="A184" s="29" t="str">
        <f>IF(Tabela2[[#This Row],[LOCAL DO EXTINTOR]]="","",Tabela2[[#This Row],[CONTROL1]])</f>
        <v/>
      </c>
      <c r="B184" s="133"/>
      <c r="C184" s="33"/>
      <c r="D184" s="34"/>
      <c r="E184" s="35"/>
      <c r="F1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4" s="81" t="str">
        <f ca="1">IFERROR(IF(Tabela2[[#This Row],[VALIDADE DA RECARGA]]="SELECIONE VALIDADE","",Tabela2[[#This Row],[DATA VENC REC]]),"")</f>
        <v/>
      </c>
      <c r="H184" s="76"/>
      <c r="I1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4" s="87" t="str">
        <f>IF(Tabela2[[#This Row],[DATA DO ÚLTIMO TESTE HIDROSTÁTICO]]="","",Tabela2[[#This Row],[DATA DO ÚLTIMO TESTE HIDROSTÁTICO]]+editar!$C$15)</f>
        <v/>
      </c>
      <c r="K184" s="105"/>
      <c r="L184" s="140"/>
      <c r="M184" s="48">
        <v>177</v>
      </c>
      <c r="N1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4" s="49" t="str">
        <f>IF(Tabela2[[#This Row],[DATA DA RECARGA]]="","",Tabela2[[#This Row],[DATA DA RECARGA]]+Tabela2[[#This Row],[val]])</f>
        <v/>
      </c>
      <c r="P184" s="48" t="str">
        <f>IF(Tabela2[[#This Row],[DATA VENC REC]]="","",VLOOKUP(MONTH(Tabela2[[#This Row],[DATA VENC REC]]),editar!$F$2:$G$13,2,0))</f>
        <v/>
      </c>
      <c r="Q184" s="48" t="str">
        <f>IF(Tabela2[[#This Row],[DATA VENC REC]]="","",YEAR(Tabela2[[#This Row],[DATA VENC REC]]))</f>
        <v/>
      </c>
      <c r="R1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4" s="54" t="str">
        <f>IF(Tabela2[[#This Row],[DATA DO PRÓXIMO TESTE HIDROSTÁTICO]]="","",VLOOKUP(MONTH(Tabela2[[#This Row],[DATA DO PRÓXIMO TESTE HIDROSTÁTICO]]),editar!$F$2:$G$13,2,0))</f>
        <v/>
      </c>
      <c r="T184" s="54" t="str">
        <f>IF(Tabela2[[#This Row],[DATA DO PRÓXIMO TESTE HIDROSTÁTICO]]="","",YEAR(Tabela2[[#This Row],[DATA DO PRÓXIMO TESTE HIDROSTÁTICO]]))</f>
        <v/>
      </c>
      <c r="U184" s="54" t="str">
        <f>IF(Tabela2[[#This Row],[DATA DA RECARGA]]="","",VLOOKUP(MONTH(Tabela2[[#This Row],[DATA DA RECARGA]]),editar!$F$2:$G$13,2,0))</f>
        <v/>
      </c>
      <c r="V184" s="54" t="str">
        <f>IF(Tabela2[[#This Row],[DATA DA RECARGA]]="","",YEAR(Tabela2[[#This Row],[DATA DA RECARGA]]))</f>
        <v/>
      </c>
      <c r="W184" s="54" t="str">
        <f>IF(Tabela2[[#This Row],[DATA DO ÚLTIMO TESTE HIDROSTÁTICO]]="","",VLOOKUP(MONTH(Tabela2[[#This Row],[DATA DO ÚLTIMO TESTE HIDROSTÁTICO]]),editar!$F$2:$G$13,2,0))</f>
        <v/>
      </c>
      <c r="X184" s="54" t="str">
        <f>IF(Tabela2[[#This Row],[DATA DO ÚLTIMO TESTE HIDROSTÁTICO]]="","",YEAR(Tabela2[[#This Row],[DATA DO ÚLTIMO TESTE HIDROSTÁTICO]]))</f>
        <v/>
      </c>
      <c r="Y184" s="101" t="str">
        <f>IFERROR(IF(Tabela2[[#This Row],[DATA DA RECARGA]]="","",Tabela2[[#This Row],[VALIDADE          (em meses)]]*30)+5,"")</f>
        <v/>
      </c>
      <c r="Z184" s="101" t="str">
        <f>IF(Tabela2[[#This Row],[DATA DA RECARGA]]="","","P")</f>
        <v/>
      </c>
      <c r="AA184" s="71"/>
      <c r="AB184" s="97" t="str">
        <f ca="1">IFERROR(G184-editar!$C$1,"")</f>
        <v/>
      </c>
      <c r="AC184" s="97" t="str">
        <f t="shared" ca="1" si="2"/>
        <v/>
      </c>
      <c r="AD184" s="74"/>
      <c r="AE184" s="74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</row>
    <row r="185" spans="1:57" ht="20.100000000000001" customHeight="1" x14ac:dyDescent="0.25">
      <c r="A185" s="29" t="str">
        <f>IF(Tabela2[[#This Row],[LOCAL DO EXTINTOR]]="","",Tabela2[[#This Row],[CONTROL1]])</f>
        <v/>
      </c>
      <c r="B185" s="133"/>
      <c r="C185" s="33"/>
      <c r="D185" s="34"/>
      <c r="E185" s="35"/>
      <c r="F1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5" s="81" t="str">
        <f ca="1">IFERROR(IF(Tabela2[[#This Row],[VALIDADE DA RECARGA]]="SELECIONE VALIDADE","",Tabela2[[#This Row],[DATA VENC REC]]),"")</f>
        <v/>
      </c>
      <c r="H185" s="76"/>
      <c r="I1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5" s="87" t="str">
        <f>IF(Tabela2[[#This Row],[DATA DO ÚLTIMO TESTE HIDROSTÁTICO]]="","",Tabela2[[#This Row],[DATA DO ÚLTIMO TESTE HIDROSTÁTICO]]+editar!$C$15)</f>
        <v/>
      </c>
      <c r="K185" s="105"/>
      <c r="L185" s="140"/>
      <c r="M185" s="48">
        <v>178</v>
      </c>
      <c r="N1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5" s="49" t="str">
        <f>IF(Tabela2[[#This Row],[DATA DA RECARGA]]="","",Tabela2[[#This Row],[DATA DA RECARGA]]+Tabela2[[#This Row],[val]])</f>
        <v/>
      </c>
      <c r="P185" s="48" t="str">
        <f>IF(Tabela2[[#This Row],[DATA VENC REC]]="","",VLOOKUP(MONTH(Tabela2[[#This Row],[DATA VENC REC]]),editar!$F$2:$G$13,2,0))</f>
        <v/>
      </c>
      <c r="Q185" s="48" t="str">
        <f>IF(Tabela2[[#This Row],[DATA VENC REC]]="","",YEAR(Tabela2[[#This Row],[DATA VENC REC]]))</f>
        <v/>
      </c>
      <c r="R1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5" s="54" t="str">
        <f>IF(Tabela2[[#This Row],[DATA DO PRÓXIMO TESTE HIDROSTÁTICO]]="","",VLOOKUP(MONTH(Tabela2[[#This Row],[DATA DO PRÓXIMO TESTE HIDROSTÁTICO]]),editar!$F$2:$G$13,2,0))</f>
        <v/>
      </c>
      <c r="T185" s="54" t="str">
        <f>IF(Tabela2[[#This Row],[DATA DO PRÓXIMO TESTE HIDROSTÁTICO]]="","",YEAR(Tabela2[[#This Row],[DATA DO PRÓXIMO TESTE HIDROSTÁTICO]]))</f>
        <v/>
      </c>
      <c r="U185" s="54" t="str">
        <f>IF(Tabela2[[#This Row],[DATA DA RECARGA]]="","",VLOOKUP(MONTH(Tabela2[[#This Row],[DATA DA RECARGA]]),editar!$F$2:$G$13,2,0))</f>
        <v/>
      </c>
      <c r="V185" s="54" t="str">
        <f>IF(Tabela2[[#This Row],[DATA DA RECARGA]]="","",YEAR(Tabela2[[#This Row],[DATA DA RECARGA]]))</f>
        <v/>
      </c>
      <c r="W185" s="54" t="str">
        <f>IF(Tabela2[[#This Row],[DATA DO ÚLTIMO TESTE HIDROSTÁTICO]]="","",VLOOKUP(MONTH(Tabela2[[#This Row],[DATA DO ÚLTIMO TESTE HIDROSTÁTICO]]),editar!$F$2:$G$13,2,0))</f>
        <v/>
      </c>
      <c r="X185" s="54" t="str">
        <f>IF(Tabela2[[#This Row],[DATA DO ÚLTIMO TESTE HIDROSTÁTICO]]="","",YEAR(Tabela2[[#This Row],[DATA DO ÚLTIMO TESTE HIDROSTÁTICO]]))</f>
        <v/>
      </c>
      <c r="Y185" s="101" t="str">
        <f>IFERROR(IF(Tabela2[[#This Row],[DATA DA RECARGA]]="","",Tabela2[[#This Row],[VALIDADE          (em meses)]]*30)+5,"")</f>
        <v/>
      </c>
      <c r="Z185" s="101" t="str">
        <f>IF(Tabela2[[#This Row],[DATA DA RECARGA]]="","","P")</f>
        <v/>
      </c>
      <c r="AA185" s="71"/>
      <c r="AB185" s="97" t="str">
        <f ca="1">IFERROR(G185-editar!$C$1,"")</f>
        <v/>
      </c>
      <c r="AC185" s="97" t="str">
        <f t="shared" ca="1" si="2"/>
        <v/>
      </c>
      <c r="AD185" s="74"/>
      <c r="AE185" s="74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</row>
    <row r="186" spans="1:57" ht="20.100000000000001" customHeight="1" x14ac:dyDescent="0.25">
      <c r="A186" s="29" t="str">
        <f>IF(Tabela2[[#This Row],[LOCAL DO EXTINTOR]]="","",Tabela2[[#This Row],[CONTROL1]])</f>
        <v/>
      </c>
      <c r="B186" s="133"/>
      <c r="C186" s="33"/>
      <c r="D186" s="34"/>
      <c r="E186" s="35"/>
      <c r="F1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6" s="81" t="str">
        <f ca="1">IFERROR(IF(Tabela2[[#This Row],[VALIDADE DA RECARGA]]="SELECIONE VALIDADE","",Tabela2[[#This Row],[DATA VENC REC]]),"")</f>
        <v/>
      </c>
      <c r="H186" s="76"/>
      <c r="I1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6" s="87" t="str">
        <f>IF(Tabela2[[#This Row],[DATA DO ÚLTIMO TESTE HIDROSTÁTICO]]="","",Tabela2[[#This Row],[DATA DO ÚLTIMO TESTE HIDROSTÁTICO]]+editar!$C$15)</f>
        <v/>
      </c>
      <c r="K186" s="105"/>
      <c r="L186" s="140"/>
      <c r="M186" s="48">
        <v>179</v>
      </c>
      <c r="N1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6" s="49" t="str">
        <f>IF(Tabela2[[#This Row],[DATA DA RECARGA]]="","",Tabela2[[#This Row],[DATA DA RECARGA]]+Tabela2[[#This Row],[val]])</f>
        <v/>
      </c>
      <c r="P186" s="48" t="str">
        <f>IF(Tabela2[[#This Row],[DATA VENC REC]]="","",VLOOKUP(MONTH(Tabela2[[#This Row],[DATA VENC REC]]),editar!$F$2:$G$13,2,0))</f>
        <v/>
      </c>
      <c r="Q186" s="48" t="str">
        <f>IF(Tabela2[[#This Row],[DATA VENC REC]]="","",YEAR(Tabela2[[#This Row],[DATA VENC REC]]))</f>
        <v/>
      </c>
      <c r="R1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6" s="54" t="str">
        <f>IF(Tabela2[[#This Row],[DATA DO PRÓXIMO TESTE HIDROSTÁTICO]]="","",VLOOKUP(MONTH(Tabela2[[#This Row],[DATA DO PRÓXIMO TESTE HIDROSTÁTICO]]),editar!$F$2:$G$13,2,0))</f>
        <v/>
      </c>
      <c r="T186" s="54" t="str">
        <f>IF(Tabela2[[#This Row],[DATA DO PRÓXIMO TESTE HIDROSTÁTICO]]="","",YEAR(Tabela2[[#This Row],[DATA DO PRÓXIMO TESTE HIDROSTÁTICO]]))</f>
        <v/>
      </c>
      <c r="U186" s="54" t="str">
        <f>IF(Tabela2[[#This Row],[DATA DA RECARGA]]="","",VLOOKUP(MONTH(Tabela2[[#This Row],[DATA DA RECARGA]]),editar!$F$2:$G$13,2,0))</f>
        <v/>
      </c>
      <c r="V186" s="54" t="str">
        <f>IF(Tabela2[[#This Row],[DATA DA RECARGA]]="","",YEAR(Tabela2[[#This Row],[DATA DA RECARGA]]))</f>
        <v/>
      </c>
      <c r="W186" s="54" t="str">
        <f>IF(Tabela2[[#This Row],[DATA DO ÚLTIMO TESTE HIDROSTÁTICO]]="","",VLOOKUP(MONTH(Tabela2[[#This Row],[DATA DO ÚLTIMO TESTE HIDROSTÁTICO]]),editar!$F$2:$G$13,2,0))</f>
        <v/>
      </c>
      <c r="X186" s="54" t="str">
        <f>IF(Tabela2[[#This Row],[DATA DO ÚLTIMO TESTE HIDROSTÁTICO]]="","",YEAR(Tabela2[[#This Row],[DATA DO ÚLTIMO TESTE HIDROSTÁTICO]]))</f>
        <v/>
      </c>
      <c r="Y186" s="101" t="str">
        <f>IFERROR(IF(Tabela2[[#This Row],[DATA DA RECARGA]]="","",Tabela2[[#This Row],[VALIDADE          (em meses)]]*30)+5,"")</f>
        <v/>
      </c>
      <c r="Z186" s="101" t="str">
        <f>IF(Tabela2[[#This Row],[DATA DA RECARGA]]="","","P")</f>
        <v/>
      </c>
      <c r="AA186" s="71"/>
      <c r="AB186" s="97" t="str">
        <f ca="1">IFERROR(G186-editar!$C$1,"")</f>
        <v/>
      </c>
      <c r="AC186" s="97" t="str">
        <f t="shared" ca="1" si="2"/>
        <v/>
      </c>
      <c r="AD186" s="74"/>
      <c r="AE186" s="74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</row>
    <row r="187" spans="1:57" ht="20.100000000000001" customHeight="1" x14ac:dyDescent="0.25">
      <c r="A187" s="29" t="str">
        <f>IF(Tabela2[[#This Row],[LOCAL DO EXTINTOR]]="","",Tabela2[[#This Row],[CONTROL1]])</f>
        <v/>
      </c>
      <c r="B187" s="133"/>
      <c r="C187" s="33"/>
      <c r="D187" s="34"/>
      <c r="E187" s="35"/>
      <c r="F1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7" s="81" t="str">
        <f ca="1">IFERROR(IF(Tabela2[[#This Row],[VALIDADE DA RECARGA]]="SELECIONE VALIDADE","",Tabela2[[#This Row],[DATA VENC REC]]),"")</f>
        <v/>
      </c>
      <c r="H187" s="76"/>
      <c r="I1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7" s="87" t="str">
        <f>IF(Tabela2[[#This Row],[DATA DO ÚLTIMO TESTE HIDROSTÁTICO]]="","",Tabela2[[#This Row],[DATA DO ÚLTIMO TESTE HIDROSTÁTICO]]+editar!$C$15)</f>
        <v/>
      </c>
      <c r="K187" s="105"/>
      <c r="L187" s="140"/>
      <c r="M187" s="48">
        <v>180</v>
      </c>
      <c r="N1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7" s="49" t="str">
        <f>IF(Tabela2[[#This Row],[DATA DA RECARGA]]="","",Tabela2[[#This Row],[DATA DA RECARGA]]+Tabela2[[#This Row],[val]])</f>
        <v/>
      </c>
      <c r="P187" s="48" t="str">
        <f>IF(Tabela2[[#This Row],[DATA VENC REC]]="","",VLOOKUP(MONTH(Tabela2[[#This Row],[DATA VENC REC]]),editar!$F$2:$G$13,2,0))</f>
        <v/>
      </c>
      <c r="Q187" s="48" t="str">
        <f>IF(Tabela2[[#This Row],[DATA VENC REC]]="","",YEAR(Tabela2[[#This Row],[DATA VENC REC]]))</f>
        <v/>
      </c>
      <c r="R1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7" s="54" t="str">
        <f>IF(Tabela2[[#This Row],[DATA DO PRÓXIMO TESTE HIDROSTÁTICO]]="","",VLOOKUP(MONTH(Tabela2[[#This Row],[DATA DO PRÓXIMO TESTE HIDROSTÁTICO]]),editar!$F$2:$G$13,2,0))</f>
        <v/>
      </c>
      <c r="T187" s="54" t="str">
        <f>IF(Tabela2[[#This Row],[DATA DO PRÓXIMO TESTE HIDROSTÁTICO]]="","",YEAR(Tabela2[[#This Row],[DATA DO PRÓXIMO TESTE HIDROSTÁTICO]]))</f>
        <v/>
      </c>
      <c r="U187" s="54" t="str">
        <f>IF(Tabela2[[#This Row],[DATA DA RECARGA]]="","",VLOOKUP(MONTH(Tabela2[[#This Row],[DATA DA RECARGA]]),editar!$F$2:$G$13,2,0))</f>
        <v/>
      </c>
      <c r="V187" s="54" t="str">
        <f>IF(Tabela2[[#This Row],[DATA DA RECARGA]]="","",YEAR(Tabela2[[#This Row],[DATA DA RECARGA]]))</f>
        <v/>
      </c>
      <c r="W187" s="54" t="str">
        <f>IF(Tabela2[[#This Row],[DATA DO ÚLTIMO TESTE HIDROSTÁTICO]]="","",VLOOKUP(MONTH(Tabela2[[#This Row],[DATA DO ÚLTIMO TESTE HIDROSTÁTICO]]),editar!$F$2:$G$13,2,0))</f>
        <v/>
      </c>
      <c r="X187" s="54" t="str">
        <f>IF(Tabela2[[#This Row],[DATA DO ÚLTIMO TESTE HIDROSTÁTICO]]="","",YEAR(Tabela2[[#This Row],[DATA DO ÚLTIMO TESTE HIDROSTÁTICO]]))</f>
        <v/>
      </c>
      <c r="Y187" s="101" t="str">
        <f>IFERROR(IF(Tabela2[[#This Row],[DATA DA RECARGA]]="","",Tabela2[[#This Row],[VALIDADE          (em meses)]]*30)+5,"")</f>
        <v/>
      </c>
      <c r="Z187" s="101" t="str">
        <f>IF(Tabela2[[#This Row],[DATA DA RECARGA]]="","","P")</f>
        <v/>
      </c>
      <c r="AA187" s="71"/>
      <c r="AB187" s="97" t="str">
        <f ca="1">IFERROR(G187-editar!$C$1,"")</f>
        <v/>
      </c>
      <c r="AC187" s="97" t="str">
        <f t="shared" ca="1" si="2"/>
        <v/>
      </c>
      <c r="AD187" s="74"/>
      <c r="AE187" s="74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</row>
    <row r="188" spans="1:57" ht="20.100000000000001" customHeight="1" x14ac:dyDescent="0.25">
      <c r="A188" s="29" t="str">
        <f>IF(Tabela2[[#This Row],[LOCAL DO EXTINTOR]]="","",Tabela2[[#This Row],[CONTROL1]])</f>
        <v/>
      </c>
      <c r="B188" s="133"/>
      <c r="C188" s="33"/>
      <c r="D188" s="34"/>
      <c r="E188" s="35"/>
      <c r="F1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8" s="81" t="str">
        <f ca="1">IFERROR(IF(Tabela2[[#This Row],[VALIDADE DA RECARGA]]="SELECIONE VALIDADE","",Tabela2[[#This Row],[DATA VENC REC]]),"")</f>
        <v/>
      </c>
      <c r="H188" s="76"/>
      <c r="I1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8" s="87" t="str">
        <f>IF(Tabela2[[#This Row],[DATA DO ÚLTIMO TESTE HIDROSTÁTICO]]="","",Tabela2[[#This Row],[DATA DO ÚLTIMO TESTE HIDROSTÁTICO]]+editar!$C$15)</f>
        <v/>
      </c>
      <c r="K188" s="105"/>
      <c r="L188" s="140"/>
      <c r="M188" s="48">
        <v>181</v>
      </c>
      <c r="N1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8" s="49" t="str">
        <f>IF(Tabela2[[#This Row],[DATA DA RECARGA]]="","",Tabela2[[#This Row],[DATA DA RECARGA]]+Tabela2[[#This Row],[val]])</f>
        <v/>
      </c>
      <c r="P188" s="48" t="str">
        <f>IF(Tabela2[[#This Row],[DATA VENC REC]]="","",VLOOKUP(MONTH(Tabela2[[#This Row],[DATA VENC REC]]),editar!$F$2:$G$13,2,0))</f>
        <v/>
      </c>
      <c r="Q188" s="48" t="str">
        <f>IF(Tabela2[[#This Row],[DATA VENC REC]]="","",YEAR(Tabela2[[#This Row],[DATA VENC REC]]))</f>
        <v/>
      </c>
      <c r="R1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8" s="54" t="str">
        <f>IF(Tabela2[[#This Row],[DATA DO PRÓXIMO TESTE HIDROSTÁTICO]]="","",VLOOKUP(MONTH(Tabela2[[#This Row],[DATA DO PRÓXIMO TESTE HIDROSTÁTICO]]),editar!$F$2:$G$13,2,0))</f>
        <v/>
      </c>
      <c r="T188" s="54" t="str">
        <f>IF(Tabela2[[#This Row],[DATA DO PRÓXIMO TESTE HIDROSTÁTICO]]="","",YEAR(Tabela2[[#This Row],[DATA DO PRÓXIMO TESTE HIDROSTÁTICO]]))</f>
        <v/>
      </c>
      <c r="U188" s="54" t="str">
        <f>IF(Tabela2[[#This Row],[DATA DA RECARGA]]="","",VLOOKUP(MONTH(Tabela2[[#This Row],[DATA DA RECARGA]]),editar!$F$2:$G$13,2,0))</f>
        <v/>
      </c>
      <c r="V188" s="54" t="str">
        <f>IF(Tabela2[[#This Row],[DATA DA RECARGA]]="","",YEAR(Tabela2[[#This Row],[DATA DA RECARGA]]))</f>
        <v/>
      </c>
      <c r="W188" s="54" t="str">
        <f>IF(Tabela2[[#This Row],[DATA DO ÚLTIMO TESTE HIDROSTÁTICO]]="","",VLOOKUP(MONTH(Tabela2[[#This Row],[DATA DO ÚLTIMO TESTE HIDROSTÁTICO]]),editar!$F$2:$G$13,2,0))</f>
        <v/>
      </c>
      <c r="X188" s="54" t="str">
        <f>IF(Tabela2[[#This Row],[DATA DO ÚLTIMO TESTE HIDROSTÁTICO]]="","",YEAR(Tabela2[[#This Row],[DATA DO ÚLTIMO TESTE HIDROSTÁTICO]]))</f>
        <v/>
      </c>
      <c r="Y188" s="101" t="str">
        <f>IFERROR(IF(Tabela2[[#This Row],[DATA DA RECARGA]]="","",Tabela2[[#This Row],[VALIDADE          (em meses)]]*30)+5,"")</f>
        <v/>
      </c>
      <c r="Z188" s="101" t="str">
        <f>IF(Tabela2[[#This Row],[DATA DA RECARGA]]="","","P")</f>
        <v/>
      </c>
      <c r="AA188" s="71"/>
      <c r="AB188" s="97" t="str">
        <f ca="1">IFERROR(G188-editar!$C$1,"")</f>
        <v/>
      </c>
      <c r="AC188" s="97" t="str">
        <f t="shared" ca="1" si="2"/>
        <v/>
      </c>
      <c r="AD188" s="74"/>
      <c r="AE188" s="74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</row>
    <row r="189" spans="1:57" ht="20.100000000000001" customHeight="1" x14ac:dyDescent="0.25">
      <c r="A189" s="29" t="str">
        <f>IF(Tabela2[[#This Row],[LOCAL DO EXTINTOR]]="","",Tabela2[[#This Row],[CONTROL1]])</f>
        <v/>
      </c>
      <c r="B189" s="133"/>
      <c r="C189" s="33"/>
      <c r="D189" s="34"/>
      <c r="E189" s="35"/>
      <c r="F1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89" s="81" t="str">
        <f ca="1">IFERROR(IF(Tabela2[[#This Row],[VALIDADE DA RECARGA]]="SELECIONE VALIDADE","",Tabela2[[#This Row],[DATA VENC REC]]),"")</f>
        <v/>
      </c>
      <c r="H189" s="76"/>
      <c r="I1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89" s="87" t="str">
        <f>IF(Tabela2[[#This Row],[DATA DO ÚLTIMO TESTE HIDROSTÁTICO]]="","",Tabela2[[#This Row],[DATA DO ÚLTIMO TESTE HIDROSTÁTICO]]+editar!$C$15)</f>
        <v/>
      </c>
      <c r="K189" s="105"/>
      <c r="L189" s="140"/>
      <c r="M189" s="48">
        <v>182</v>
      </c>
      <c r="N1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89" s="49" t="str">
        <f>IF(Tabela2[[#This Row],[DATA DA RECARGA]]="","",Tabela2[[#This Row],[DATA DA RECARGA]]+Tabela2[[#This Row],[val]])</f>
        <v/>
      </c>
      <c r="P189" s="48" t="str">
        <f>IF(Tabela2[[#This Row],[DATA VENC REC]]="","",VLOOKUP(MONTH(Tabela2[[#This Row],[DATA VENC REC]]),editar!$F$2:$G$13,2,0))</f>
        <v/>
      </c>
      <c r="Q189" s="48" t="str">
        <f>IF(Tabela2[[#This Row],[DATA VENC REC]]="","",YEAR(Tabela2[[#This Row],[DATA VENC REC]]))</f>
        <v/>
      </c>
      <c r="R1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89" s="54" t="str">
        <f>IF(Tabela2[[#This Row],[DATA DO PRÓXIMO TESTE HIDROSTÁTICO]]="","",VLOOKUP(MONTH(Tabela2[[#This Row],[DATA DO PRÓXIMO TESTE HIDROSTÁTICO]]),editar!$F$2:$G$13,2,0))</f>
        <v/>
      </c>
      <c r="T189" s="54" t="str">
        <f>IF(Tabela2[[#This Row],[DATA DO PRÓXIMO TESTE HIDROSTÁTICO]]="","",YEAR(Tabela2[[#This Row],[DATA DO PRÓXIMO TESTE HIDROSTÁTICO]]))</f>
        <v/>
      </c>
      <c r="U189" s="54" t="str">
        <f>IF(Tabela2[[#This Row],[DATA DA RECARGA]]="","",VLOOKUP(MONTH(Tabela2[[#This Row],[DATA DA RECARGA]]),editar!$F$2:$G$13,2,0))</f>
        <v/>
      </c>
      <c r="V189" s="54" t="str">
        <f>IF(Tabela2[[#This Row],[DATA DA RECARGA]]="","",YEAR(Tabela2[[#This Row],[DATA DA RECARGA]]))</f>
        <v/>
      </c>
      <c r="W189" s="54" t="str">
        <f>IF(Tabela2[[#This Row],[DATA DO ÚLTIMO TESTE HIDROSTÁTICO]]="","",VLOOKUP(MONTH(Tabela2[[#This Row],[DATA DO ÚLTIMO TESTE HIDROSTÁTICO]]),editar!$F$2:$G$13,2,0))</f>
        <v/>
      </c>
      <c r="X189" s="54" t="str">
        <f>IF(Tabela2[[#This Row],[DATA DO ÚLTIMO TESTE HIDROSTÁTICO]]="","",YEAR(Tabela2[[#This Row],[DATA DO ÚLTIMO TESTE HIDROSTÁTICO]]))</f>
        <v/>
      </c>
      <c r="Y189" s="101" t="str">
        <f>IFERROR(IF(Tabela2[[#This Row],[DATA DA RECARGA]]="","",Tabela2[[#This Row],[VALIDADE          (em meses)]]*30)+5,"")</f>
        <v/>
      </c>
      <c r="Z189" s="101" t="str">
        <f>IF(Tabela2[[#This Row],[DATA DA RECARGA]]="","","P")</f>
        <v/>
      </c>
      <c r="AA189" s="71"/>
      <c r="AB189" s="97" t="str">
        <f ca="1">IFERROR(G189-editar!$C$1,"")</f>
        <v/>
      </c>
      <c r="AC189" s="97" t="str">
        <f t="shared" ca="1" si="2"/>
        <v/>
      </c>
      <c r="AD189" s="74"/>
      <c r="AE189" s="74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</row>
    <row r="190" spans="1:57" ht="20.100000000000001" customHeight="1" x14ac:dyDescent="0.25">
      <c r="A190" s="29" t="str">
        <f>IF(Tabela2[[#This Row],[LOCAL DO EXTINTOR]]="","",Tabela2[[#This Row],[CONTROL1]])</f>
        <v/>
      </c>
      <c r="B190" s="133"/>
      <c r="C190" s="33"/>
      <c r="D190" s="34"/>
      <c r="E190" s="35"/>
      <c r="F1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0" s="81" t="str">
        <f ca="1">IFERROR(IF(Tabela2[[#This Row],[VALIDADE DA RECARGA]]="SELECIONE VALIDADE","",Tabela2[[#This Row],[DATA VENC REC]]),"")</f>
        <v/>
      </c>
      <c r="H190" s="76"/>
      <c r="I1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0" s="87" t="str">
        <f>IF(Tabela2[[#This Row],[DATA DO ÚLTIMO TESTE HIDROSTÁTICO]]="","",Tabela2[[#This Row],[DATA DO ÚLTIMO TESTE HIDROSTÁTICO]]+editar!$C$15)</f>
        <v/>
      </c>
      <c r="K190" s="105"/>
      <c r="L190" s="140"/>
      <c r="M190" s="48">
        <v>183</v>
      </c>
      <c r="N1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0" s="49" t="str">
        <f>IF(Tabela2[[#This Row],[DATA DA RECARGA]]="","",Tabela2[[#This Row],[DATA DA RECARGA]]+Tabela2[[#This Row],[val]])</f>
        <v/>
      </c>
      <c r="P190" s="48" t="str">
        <f>IF(Tabela2[[#This Row],[DATA VENC REC]]="","",VLOOKUP(MONTH(Tabela2[[#This Row],[DATA VENC REC]]),editar!$F$2:$G$13,2,0))</f>
        <v/>
      </c>
      <c r="Q190" s="48" t="str">
        <f>IF(Tabela2[[#This Row],[DATA VENC REC]]="","",YEAR(Tabela2[[#This Row],[DATA VENC REC]]))</f>
        <v/>
      </c>
      <c r="R1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0" s="54" t="str">
        <f>IF(Tabela2[[#This Row],[DATA DO PRÓXIMO TESTE HIDROSTÁTICO]]="","",VLOOKUP(MONTH(Tabela2[[#This Row],[DATA DO PRÓXIMO TESTE HIDROSTÁTICO]]),editar!$F$2:$G$13,2,0))</f>
        <v/>
      </c>
      <c r="T190" s="54" t="str">
        <f>IF(Tabela2[[#This Row],[DATA DO PRÓXIMO TESTE HIDROSTÁTICO]]="","",YEAR(Tabela2[[#This Row],[DATA DO PRÓXIMO TESTE HIDROSTÁTICO]]))</f>
        <v/>
      </c>
      <c r="U190" s="54" t="str">
        <f>IF(Tabela2[[#This Row],[DATA DA RECARGA]]="","",VLOOKUP(MONTH(Tabela2[[#This Row],[DATA DA RECARGA]]),editar!$F$2:$G$13,2,0))</f>
        <v/>
      </c>
      <c r="V190" s="54" t="str">
        <f>IF(Tabela2[[#This Row],[DATA DA RECARGA]]="","",YEAR(Tabela2[[#This Row],[DATA DA RECARGA]]))</f>
        <v/>
      </c>
      <c r="W190" s="54" t="str">
        <f>IF(Tabela2[[#This Row],[DATA DO ÚLTIMO TESTE HIDROSTÁTICO]]="","",VLOOKUP(MONTH(Tabela2[[#This Row],[DATA DO ÚLTIMO TESTE HIDROSTÁTICO]]),editar!$F$2:$G$13,2,0))</f>
        <v/>
      </c>
      <c r="X190" s="54" t="str">
        <f>IF(Tabela2[[#This Row],[DATA DO ÚLTIMO TESTE HIDROSTÁTICO]]="","",YEAR(Tabela2[[#This Row],[DATA DO ÚLTIMO TESTE HIDROSTÁTICO]]))</f>
        <v/>
      </c>
      <c r="Y190" s="101" t="str">
        <f>IFERROR(IF(Tabela2[[#This Row],[DATA DA RECARGA]]="","",Tabela2[[#This Row],[VALIDADE          (em meses)]]*30)+5,"")</f>
        <v/>
      </c>
      <c r="Z190" s="101" t="str">
        <f>IF(Tabela2[[#This Row],[DATA DA RECARGA]]="","","P")</f>
        <v/>
      </c>
      <c r="AA190" s="71"/>
      <c r="AB190" s="97" t="str">
        <f ca="1">IFERROR(G190-editar!$C$1,"")</f>
        <v/>
      </c>
      <c r="AC190" s="97" t="str">
        <f t="shared" ca="1" si="2"/>
        <v/>
      </c>
      <c r="AD190" s="74"/>
      <c r="AE190" s="74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</row>
    <row r="191" spans="1:57" ht="20.100000000000001" customHeight="1" x14ac:dyDescent="0.25">
      <c r="A191" s="29" t="str">
        <f>IF(Tabela2[[#This Row],[LOCAL DO EXTINTOR]]="","",Tabela2[[#This Row],[CONTROL1]])</f>
        <v/>
      </c>
      <c r="B191" s="133"/>
      <c r="C191" s="33"/>
      <c r="D191" s="34"/>
      <c r="E191" s="35"/>
      <c r="F1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1" s="81" t="str">
        <f ca="1">IFERROR(IF(Tabela2[[#This Row],[VALIDADE DA RECARGA]]="SELECIONE VALIDADE","",Tabela2[[#This Row],[DATA VENC REC]]),"")</f>
        <v/>
      </c>
      <c r="H191" s="76"/>
      <c r="I1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1" s="87" t="str">
        <f>IF(Tabela2[[#This Row],[DATA DO ÚLTIMO TESTE HIDROSTÁTICO]]="","",Tabela2[[#This Row],[DATA DO ÚLTIMO TESTE HIDROSTÁTICO]]+editar!$C$15)</f>
        <v/>
      </c>
      <c r="K191" s="105"/>
      <c r="L191" s="140"/>
      <c r="M191" s="48">
        <v>184</v>
      </c>
      <c r="N1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1" s="49" t="str">
        <f>IF(Tabela2[[#This Row],[DATA DA RECARGA]]="","",Tabela2[[#This Row],[DATA DA RECARGA]]+Tabela2[[#This Row],[val]])</f>
        <v/>
      </c>
      <c r="P191" s="48" t="str">
        <f>IF(Tabela2[[#This Row],[DATA VENC REC]]="","",VLOOKUP(MONTH(Tabela2[[#This Row],[DATA VENC REC]]),editar!$F$2:$G$13,2,0))</f>
        <v/>
      </c>
      <c r="Q191" s="48" t="str">
        <f>IF(Tabela2[[#This Row],[DATA VENC REC]]="","",YEAR(Tabela2[[#This Row],[DATA VENC REC]]))</f>
        <v/>
      </c>
      <c r="R1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1" s="54" t="str">
        <f>IF(Tabela2[[#This Row],[DATA DO PRÓXIMO TESTE HIDROSTÁTICO]]="","",VLOOKUP(MONTH(Tabela2[[#This Row],[DATA DO PRÓXIMO TESTE HIDROSTÁTICO]]),editar!$F$2:$G$13,2,0))</f>
        <v/>
      </c>
      <c r="T191" s="54" t="str">
        <f>IF(Tabela2[[#This Row],[DATA DO PRÓXIMO TESTE HIDROSTÁTICO]]="","",YEAR(Tabela2[[#This Row],[DATA DO PRÓXIMO TESTE HIDROSTÁTICO]]))</f>
        <v/>
      </c>
      <c r="U191" s="54" t="str">
        <f>IF(Tabela2[[#This Row],[DATA DA RECARGA]]="","",VLOOKUP(MONTH(Tabela2[[#This Row],[DATA DA RECARGA]]),editar!$F$2:$G$13,2,0))</f>
        <v/>
      </c>
      <c r="V191" s="54" t="str">
        <f>IF(Tabela2[[#This Row],[DATA DA RECARGA]]="","",YEAR(Tabela2[[#This Row],[DATA DA RECARGA]]))</f>
        <v/>
      </c>
      <c r="W191" s="54" t="str">
        <f>IF(Tabela2[[#This Row],[DATA DO ÚLTIMO TESTE HIDROSTÁTICO]]="","",VLOOKUP(MONTH(Tabela2[[#This Row],[DATA DO ÚLTIMO TESTE HIDROSTÁTICO]]),editar!$F$2:$G$13,2,0))</f>
        <v/>
      </c>
      <c r="X191" s="54" t="str">
        <f>IF(Tabela2[[#This Row],[DATA DO ÚLTIMO TESTE HIDROSTÁTICO]]="","",YEAR(Tabela2[[#This Row],[DATA DO ÚLTIMO TESTE HIDROSTÁTICO]]))</f>
        <v/>
      </c>
      <c r="Y191" s="101" t="str">
        <f>IFERROR(IF(Tabela2[[#This Row],[DATA DA RECARGA]]="","",Tabela2[[#This Row],[VALIDADE          (em meses)]]*30)+5,"")</f>
        <v/>
      </c>
      <c r="Z191" s="101" t="str">
        <f>IF(Tabela2[[#This Row],[DATA DA RECARGA]]="","","P")</f>
        <v/>
      </c>
      <c r="AA191" s="71"/>
      <c r="AB191" s="97" t="str">
        <f ca="1">IFERROR(G191-editar!$C$1,"")</f>
        <v/>
      </c>
      <c r="AC191" s="97" t="str">
        <f t="shared" ca="1" si="2"/>
        <v/>
      </c>
      <c r="AD191" s="74"/>
      <c r="AE191" s="74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</row>
    <row r="192" spans="1:57" ht="20.100000000000001" customHeight="1" x14ac:dyDescent="0.25">
      <c r="A192" s="29" t="str">
        <f>IF(Tabela2[[#This Row],[LOCAL DO EXTINTOR]]="","",Tabela2[[#This Row],[CONTROL1]])</f>
        <v/>
      </c>
      <c r="B192" s="133"/>
      <c r="C192" s="33"/>
      <c r="D192" s="34"/>
      <c r="E192" s="35"/>
      <c r="F1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2" s="81" t="str">
        <f ca="1">IFERROR(IF(Tabela2[[#This Row],[VALIDADE DA RECARGA]]="SELECIONE VALIDADE","",Tabela2[[#This Row],[DATA VENC REC]]),"")</f>
        <v/>
      </c>
      <c r="H192" s="76"/>
      <c r="I1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2" s="87" t="str">
        <f>IF(Tabela2[[#This Row],[DATA DO ÚLTIMO TESTE HIDROSTÁTICO]]="","",Tabela2[[#This Row],[DATA DO ÚLTIMO TESTE HIDROSTÁTICO]]+editar!$C$15)</f>
        <v/>
      </c>
      <c r="K192" s="105"/>
      <c r="L192" s="140"/>
      <c r="M192" s="48">
        <v>185</v>
      </c>
      <c r="N1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2" s="49" t="str">
        <f>IF(Tabela2[[#This Row],[DATA DA RECARGA]]="","",Tabela2[[#This Row],[DATA DA RECARGA]]+Tabela2[[#This Row],[val]])</f>
        <v/>
      </c>
      <c r="P192" s="48" t="str">
        <f>IF(Tabela2[[#This Row],[DATA VENC REC]]="","",VLOOKUP(MONTH(Tabela2[[#This Row],[DATA VENC REC]]),editar!$F$2:$G$13,2,0))</f>
        <v/>
      </c>
      <c r="Q192" s="48" t="str">
        <f>IF(Tabela2[[#This Row],[DATA VENC REC]]="","",YEAR(Tabela2[[#This Row],[DATA VENC REC]]))</f>
        <v/>
      </c>
      <c r="R1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2" s="54" t="str">
        <f>IF(Tabela2[[#This Row],[DATA DO PRÓXIMO TESTE HIDROSTÁTICO]]="","",VLOOKUP(MONTH(Tabela2[[#This Row],[DATA DO PRÓXIMO TESTE HIDROSTÁTICO]]),editar!$F$2:$G$13,2,0))</f>
        <v/>
      </c>
      <c r="T192" s="54" t="str">
        <f>IF(Tabela2[[#This Row],[DATA DO PRÓXIMO TESTE HIDROSTÁTICO]]="","",YEAR(Tabela2[[#This Row],[DATA DO PRÓXIMO TESTE HIDROSTÁTICO]]))</f>
        <v/>
      </c>
      <c r="U192" s="54" t="str">
        <f>IF(Tabela2[[#This Row],[DATA DA RECARGA]]="","",VLOOKUP(MONTH(Tabela2[[#This Row],[DATA DA RECARGA]]),editar!$F$2:$G$13,2,0))</f>
        <v/>
      </c>
      <c r="V192" s="54" t="str">
        <f>IF(Tabela2[[#This Row],[DATA DA RECARGA]]="","",YEAR(Tabela2[[#This Row],[DATA DA RECARGA]]))</f>
        <v/>
      </c>
      <c r="W192" s="54" t="str">
        <f>IF(Tabela2[[#This Row],[DATA DO ÚLTIMO TESTE HIDROSTÁTICO]]="","",VLOOKUP(MONTH(Tabela2[[#This Row],[DATA DO ÚLTIMO TESTE HIDROSTÁTICO]]),editar!$F$2:$G$13,2,0))</f>
        <v/>
      </c>
      <c r="X192" s="54" t="str">
        <f>IF(Tabela2[[#This Row],[DATA DO ÚLTIMO TESTE HIDROSTÁTICO]]="","",YEAR(Tabela2[[#This Row],[DATA DO ÚLTIMO TESTE HIDROSTÁTICO]]))</f>
        <v/>
      </c>
      <c r="Y192" s="101" t="str">
        <f>IFERROR(IF(Tabela2[[#This Row],[DATA DA RECARGA]]="","",Tabela2[[#This Row],[VALIDADE          (em meses)]]*30)+5,"")</f>
        <v/>
      </c>
      <c r="Z192" s="101" t="str">
        <f>IF(Tabela2[[#This Row],[DATA DA RECARGA]]="","","P")</f>
        <v/>
      </c>
      <c r="AA192" s="71"/>
      <c r="AB192" s="97" t="str">
        <f ca="1">IFERROR(G192-editar!$C$1,"")</f>
        <v/>
      </c>
      <c r="AC192" s="97" t="str">
        <f t="shared" ca="1" si="2"/>
        <v/>
      </c>
      <c r="AD192" s="74"/>
      <c r="AE192" s="74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</row>
    <row r="193" spans="1:57" ht="20.100000000000001" customHeight="1" x14ac:dyDescent="0.25">
      <c r="A193" s="29" t="str">
        <f>IF(Tabela2[[#This Row],[LOCAL DO EXTINTOR]]="","",Tabela2[[#This Row],[CONTROL1]])</f>
        <v/>
      </c>
      <c r="B193" s="133"/>
      <c r="C193" s="33"/>
      <c r="D193" s="34"/>
      <c r="E193" s="35"/>
      <c r="F1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3" s="81" t="str">
        <f ca="1">IFERROR(IF(Tabela2[[#This Row],[VALIDADE DA RECARGA]]="SELECIONE VALIDADE","",Tabela2[[#This Row],[DATA VENC REC]]),"")</f>
        <v/>
      </c>
      <c r="H193" s="76"/>
      <c r="I1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3" s="87" t="str">
        <f>IF(Tabela2[[#This Row],[DATA DO ÚLTIMO TESTE HIDROSTÁTICO]]="","",Tabela2[[#This Row],[DATA DO ÚLTIMO TESTE HIDROSTÁTICO]]+editar!$C$15)</f>
        <v/>
      </c>
      <c r="K193" s="105"/>
      <c r="L193" s="140"/>
      <c r="M193" s="48">
        <v>186</v>
      </c>
      <c r="N1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3" s="49" t="str">
        <f>IF(Tabela2[[#This Row],[DATA DA RECARGA]]="","",Tabela2[[#This Row],[DATA DA RECARGA]]+Tabela2[[#This Row],[val]])</f>
        <v/>
      </c>
      <c r="P193" s="48" t="str">
        <f>IF(Tabela2[[#This Row],[DATA VENC REC]]="","",VLOOKUP(MONTH(Tabela2[[#This Row],[DATA VENC REC]]),editar!$F$2:$G$13,2,0))</f>
        <v/>
      </c>
      <c r="Q193" s="48" t="str">
        <f>IF(Tabela2[[#This Row],[DATA VENC REC]]="","",YEAR(Tabela2[[#This Row],[DATA VENC REC]]))</f>
        <v/>
      </c>
      <c r="R1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3" s="54" t="str">
        <f>IF(Tabela2[[#This Row],[DATA DO PRÓXIMO TESTE HIDROSTÁTICO]]="","",VLOOKUP(MONTH(Tabela2[[#This Row],[DATA DO PRÓXIMO TESTE HIDROSTÁTICO]]),editar!$F$2:$G$13,2,0))</f>
        <v/>
      </c>
      <c r="T193" s="54" t="str">
        <f>IF(Tabela2[[#This Row],[DATA DO PRÓXIMO TESTE HIDROSTÁTICO]]="","",YEAR(Tabela2[[#This Row],[DATA DO PRÓXIMO TESTE HIDROSTÁTICO]]))</f>
        <v/>
      </c>
      <c r="U193" s="54" t="str">
        <f>IF(Tabela2[[#This Row],[DATA DA RECARGA]]="","",VLOOKUP(MONTH(Tabela2[[#This Row],[DATA DA RECARGA]]),editar!$F$2:$G$13,2,0))</f>
        <v/>
      </c>
      <c r="V193" s="54" t="str">
        <f>IF(Tabela2[[#This Row],[DATA DA RECARGA]]="","",YEAR(Tabela2[[#This Row],[DATA DA RECARGA]]))</f>
        <v/>
      </c>
      <c r="W193" s="54" t="str">
        <f>IF(Tabela2[[#This Row],[DATA DO ÚLTIMO TESTE HIDROSTÁTICO]]="","",VLOOKUP(MONTH(Tabela2[[#This Row],[DATA DO ÚLTIMO TESTE HIDROSTÁTICO]]),editar!$F$2:$G$13,2,0))</f>
        <v/>
      </c>
      <c r="X193" s="54" t="str">
        <f>IF(Tabela2[[#This Row],[DATA DO ÚLTIMO TESTE HIDROSTÁTICO]]="","",YEAR(Tabela2[[#This Row],[DATA DO ÚLTIMO TESTE HIDROSTÁTICO]]))</f>
        <v/>
      </c>
      <c r="Y193" s="101" t="str">
        <f>IFERROR(IF(Tabela2[[#This Row],[DATA DA RECARGA]]="","",Tabela2[[#This Row],[VALIDADE          (em meses)]]*30)+5,"")</f>
        <v/>
      </c>
      <c r="Z193" s="101" t="str">
        <f>IF(Tabela2[[#This Row],[DATA DA RECARGA]]="","","P")</f>
        <v/>
      </c>
      <c r="AA193" s="71"/>
      <c r="AB193" s="97" t="str">
        <f ca="1">IFERROR(G193-editar!$C$1,"")</f>
        <v/>
      </c>
      <c r="AC193" s="97" t="str">
        <f t="shared" ca="1" si="2"/>
        <v/>
      </c>
      <c r="AD193" s="74"/>
      <c r="AE193" s="74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</row>
    <row r="194" spans="1:57" ht="20.100000000000001" customHeight="1" x14ac:dyDescent="0.25">
      <c r="A194" s="29" t="str">
        <f>IF(Tabela2[[#This Row],[LOCAL DO EXTINTOR]]="","",Tabela2[[#This Row],[CONTROL1]])</f>
        <v/>
      </c>
      <c r="B194" s="133"/>
      <c r="C194" s="33"/>
      <c r="D194" s="34"/>
      <c r="E194" s="35"/>
      <c r="F1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4" s="81" t="str">
        <f ca="1">IFERROR(IF(Tabela2[[#This Row],[VALIDADE DA RECARGA]]="SELECIONE VALIDADE","",Tabela2[[#This Row],[DATA VENC REC]]),"")</f>
        <v/>
      </c>
      <c r="H194" s="76"/>
      <c r="I1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4" s="87" t="str">
        <f>IF(Tabela2[[#This Row],[DATA DO ÚLTIMO TESTE HIDROSTÁTICO]]="","",Tabela2[[#This Row],[DATA DO ÚLTIMO TESTE HIDROSTÁTICO]]+editar!$C$15)</f>
        <v/>
      </c>
      <c r="K194" s="105"/>
      <c r="L194" s="140"/>
      <c r="M194" s="48">
        <v>187</v>
      </c>
      <c r="N1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4" s="49" t="str">
        <f>IF(Tabela2[[#This Row],[DATA DA RECARGA]]="","",Tabela2[[#This Row],[DATA DA RECARGA]]+Tabela2[[#This Row],[val]])</f>
        <v/>
      </c>
      <c r="P194" s="48" t="str">
        <f>IF(Tabela2[[#This Row],[DATA VENC REC]]="","",VLOOKUP(MONTH(Tabela2[[#This Row],[DATA VENC REC]]),editar!$F$2:$G$13,2,0))</f>
        <v/>
      </c>
      <c r="Q194" s="48" t="str">
        <f>IF(Tabela2[[#This Row],[DATA VENC REC]]="","",YEAR(Tabela2[[#This Row],[DATA VENC REC]]))</f>
        <v/>
      </c>
      <c r="R1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4" s="54" t="str">
        <f>IF(Tabela2[[#This Row],[DATA DO PRÓXIMO TESTE HIDROSTÁTICO]]="","",VLOOKUP(MONTH(Tabela2[[#This Row],[DATA DO PRÓXIMO TESTE HIDROSTÁTICO]]),editar!$F$2:$G$13,2,0))</f>
        <v/>
      </c>
      <c r="T194" s="54" t="str">
        <f>IF(Tabela2[[#This Row],[DATA DO PRÓXIMO TESTE HIDROSTÁTICO]]="","",YEAR(Tabela2[[#This Row],[DATA DO PRÓXIMO TESTE HIDROSTÁTICO]]))</f>
        <v/>
      </c>
      <c r="U194" s="54" t="str">
        <f>IF(Tabela2[[#This Row],[DATA DA RECARGA]]="","",VLOOKUP(MONTH(Tabela2[[#This Row],[DATA DA RECARGA]]),editar!$F$2:$G$13,2,0))</f>
        <v/>
      </c>
      <c r="V194" s="54" t="str">
        <f>IF(Tabela2[[#This Row],[DATA DA RECARGA]]="","",YEAR(Tabela2[[#This Row],[DATA DA RECARGA]]))</f>
        <v/>
      </c>
      <c r="W194" s="54" t="str">
        <f>IF(Tabela2[[#This Row],[DATA DO ÚLTIMO TESTE HIDROSTÁTICO]]="","",VLOOKUP(MONTH(Tabela2[[#This Row],[DATA DO ÚLTIMO TESTE HIDROSTÁTICO]]),editar!$F$2:$G$13,2,0))</f>
        <v/>
      </c>
      <c r="X194" s="54" t="str">
        <f>IF(Tabela2[[#This Row],[DATA DO ÚLTIMO TESTE HIDROSTÁTICO]]="","",YEAR(Tabela2[[#This Row],[DATA DO ÚLTIMO TESTE HIDROSTÁTICO]]))</f>
        <v/>
      </c>
      <c r="Y194" s="101" t="str">
        <f>IFERROR(IF(Tabela2[[#This Row],[DATA DA RECARGA]]="","",Tabela2[[#This Row],[VALIDADE          (em meses)]]*30)+5,"")</f>
        <v/>
      </c>
      <c r="Z194" s="101" t="str">
        <f>IF(Tabela2[[#This Row],[DATA DA RECARGA]]="","","P")</f>
        <v/>
      </c>
      <c r="AA194" s="71"/>
      <c r="AB194" s="97" t="str">
        <f ca="1">IFERROR(G194-editar!$C$1,"")</f>
        <v/>
      </c>
      <c r="AC194" s="97" t="str">
        <f t="shared" ca="1" si="2"/>
        <v/>
      </c>
      <c r="AD194" s="74"/>
      <c r="AE194" s="74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</row>
    <row r="195" spans="1:57" ht="20.100000000000001" customHeight="1" x14ac:dyDescent="0.25">
      <c r="A195" s="29" t="str">
        <f>IF(Tabela2[[#This Row],[LOCAL DO EXTINTOR]]="","",Tabela2[[#This Row],[CONTROL1]])</f>
        <v/>
      </c>
      <c r="B195" s="133"/>
      <c r="C195" s="33"/>
      <c r="D195" s="34"/>
      <c r="E195" s="35"/>
      <c r="F1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5" s="81" t="str">
        <f ca="1">IFERROR(IF(Tabela2[[#This Row],[VALIDADE DA RECARGA]]="SELECIONE VALIDADE","",Tabela2[[#This Row],[DATA VENC REC]]),"")</f>
        <v/>
      </c>
      <c r="H195" s="76"/>
      <c r="I1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5" s="87" t="str">
        <f>IF(Tabela2[[#This Row],[DATA DO ÚLTIMO TESTE HIDROSTÁTICO]]="","",Tabela2[[#This Row],[DATA DO ÚLTIMO TESTE HIDROSTÁTICO]]+editar!$C$15)</f>
        <v/>
      </c>
      <c r="K195" s="105"/>
      <c r="L195" s="140"/>
      <c r="M195" s="48">
        <v>188</v>
      </c>
      <c r="N1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5" s="49" t="str">
        <f>IF(Tabela2[[#This Row],[DATA DA RECARGA]]="","",Tabela2[[#This Row],[DATA DA RECARGA]]+Tabela2[[#This Row],[val]])</f>
        <v/>
      </c>
      <c r="P195" s="48" t="str">
        <f>IF(Tabela2[[#This Row],[DATA VENC REC]]="","",VLOOKUP(MONTH(Tabela2[[#This Row],[DATA VENC REC]]),editar!$F$2:$G$13,2,0))</f>
        <v/>
      </c>
      <c r="Q195" s="48" t="str">
        <f>IF(Tabela2[[#This Row],[DATA VENC REC]]="","",YEAR(Tabela2[[#This Row],[DATA VENC REC]]))</f>
        <v/>
      </c>
      <c r="R1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5" s="54" t="str">
        <f>IF(Tabela2[[#This Row],[DATA DO PRÓXIMO TESTE HIDROSTÁTICO]]="","",VLOOKUP(MONTH(Tabela2[[#This Row],[DATA DO PRÓXIMO TESTE HIDROSTÁTICO]]),editar!$F$2:$G$13,2,0))</f>
        <v/>
      </c>
      <c r="T195" s="54" t="str">
        <f>IF(Tabela2[[#This Row],[DATA DO PRÓXIMO TESTE HIDROSTÁTICO]]="","",YEAR(Tabela2[[#This Row],[DATA DO PRÓXIMO TESTE HIDROSTÁTICO]]))</f>
        <v/>
      </c>
      <c r="U195" s="54" t="str">
        <f>IF(Tabela2[[#This Row],[DATA DA RECARGA]]="","",VLOOKUP(MONTH(Tabela2[[#This Row],[DATA DA RECARGA]]),editar!$F$2:$G$13,2,0))</f>
        <v/>
      </c>
      <c r="V195" s="54" t="str">
        <f>IF(Tabela2[[#This Row],[DATA DA RECARGA]]="","",YEAR(Tabela2[[#This Row],[DATA DA RECARGA]]))</f>
        <v/>
      </c>
      <c r="W195" s="54" t="str">
        <f>IF(Tabela2[[#This Row],[DATA DO ÚLTIMO TESTE HIDROSTÁTICO]]="","",VLOOKUP(MONTH(Tabela2[[#This Row],[DATA DO ÚLTIMO TESTE HIDROSTÁTICO]]),editar!$F$2:$G$13,2,0))</f>
        <v/>
      </c>
      <c r="X195" s="54" t="str">
        <f>IF(Tabela2[[#This Row],[DATA DO ÚLTIMO TESTE HIDROSTÁTICO]]="","",YEAR(Tabela2[[#This Row],[DATA DO ÚLTIMO TESTE HIDROSTÁTICO]]))</f>
        <v/>
      </c>
      <c r="Y195" s="101" t="str">
        <f>IFERROR(IF(Tabela2[[#This Row],[DATA DA RECARGA]]="","",Tabela2[[#This Row],[VALIDADE          (em meses)]]*30)+5,"")</f>
        <v/>
      </c>
      <c r="Z195" s="101" t="str">
        <f>IF(Tabela2[[#This Row],[DATA DA RECARGA]]="","","P")</f>
        <v/>
      </c>
      <c r="AA195" s="71"/>
      <c r="AB195" s="97" t="str">
        <f ca="1">IFERROR(G195-editar!$C$1,"")</f>
        <v/>
      </c>
      <c r="AC195" s="97" t="str">
        <f t="shared" ca="1" si="2"/>
        <v/>
      </c>
      <c r="AD195" s="74"/>
      <c r="AE195" s="74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</row>
    <row r="196" spans="1:57" ht="20.100000000000001" customHeight="1" x14ac:dyDescent="0.25">
      <c r="A196" s="29" t="str">
        <f>IF(Tabela2[[#This Row],[LOCAL DO EXTINTOR]]="","",Tabela2[[#This Row],[CONTROL1]])</f>
        <v/>
      </c>
      <c r="B196" s="133"/>
      <c r="C196" s="33"/>
      <c r="D196" s="34"/>
      <c r="E196" s="35"/>
      <c r="F1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6" s="81" t="str">
        <f ca="1">IFERROR(IF(Tabela2[[#This Row],[VALIDADE DA RECARGA]]="SELECIONE VALIDADE","",Tabela2[[#This Row],[DATA VENC REC]]),"")</f>
        <v/>
      </c>
      <c r="H196" s="76"/>
      <c r="I1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6" s="87" t="str">
        <f>IF(Tabela2[[#This Row],[DATA DO ÚLTIMO TESTE HIDROSTÁTICO]]="","",Tabela2[[#This Row],[DATA DO ÚLTIMO TESTE HIDROSTÁTICO]]+editar!$C$15)</f>
        <v/>
      </c>
      <c r="K196" s="105"/>
      <c r="L196" s="140"/>
      <c r="M196" s="48">
        <v>189</v>
      </c>
      <c r="N1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6" s="49" t="str">
        <f>IF(Tabela2[[#This Row],[DATA DA RECARGA]]="","",Tabela2[[#This Row],[DATA DA RECARGA]]+Tabela2[[#This Row],[val]])</f>
        <v/>
      </c>
      <c r="P196" s="48" t="str">
        <f>IF(Tabela2[[#This Row],[DATA VENC REC]]="","",VLOOKUP(MONTH(Tabela2[[#This Row],[DATA VENC REC]]),editar!$F$2:$G$13,2,0))</f>
        <v/>
      </c>
      <c r="Q196" s="48" t="str">
        <f>IF(Tabela2[[#This Row],[DATA VENC REC]]="","",YEAR(Tabela2[[#This Row],[DATA VENC REC]]))</f>
        <v/>
      </c>
      <c r="R1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6" s="54" t="str">
        <f>IF(Tabela2[[#This Row],[DATA DO PRÓXIMO TESTE HIDROSTÁTICO]]="","",VLOOKUP(MONTH(Tabela2[[#This Row],[DATA DO PRÓXIMO TESTE HIDROSTÁTICO]]),editar!$F$2:$G$13,2,0))</f>
        <v/>
      </c>
      <c r="T196" s="54" t="str">
        <f>IF(Tabela2[[#This Row],[DATA DO PRÓXIMO TESTE HIDROSTÁTICO]]="","",YEAR(Tabela2[[#This Row],[DATA DO PRÓXIMO TESTE HIDROSTÁTICO]]))</f>
        <v/>
      </c>
      <c r="U196" s="54" t="str">
        <f>IF(Tabela2[[#This Row],[DATA DA RECARGA]]="","",VLOOKUP(MONTH(Tabela2[[#This Row],[DATA DA RECARGA]]),editar!$F$2:$G$13,2,0))</f>
        <v/>
      </c>
      <c r="V196" s="54" t="str">
        <f>IF(Tabela2[[#This Row],[DATA DA RECARGA]]="","",YEAR(Tabela2[[#This Row],[DATA DA RECARGA]]))</f>
        <v/>
      </c>
      <c r="W196" s="54" t="str">
        <f>IF(Tabela2[[#This Row],[DATA DO ÚLTIMO TESTE HIDROSTÁTICO]]="","",VLOOKUP(MONTH(Tabela2[[#This Row],[DATA DO ÚLTIMO TESTE HIDROSTÁTICO]]),editar!$F$2:$G$13,2,0))</f>
        <v/>
      </c>
      <c r="X196" s="54" t="str">
        <f>IF(Tabela2[[#This Row],[DATA DO ÚLTIMO TESTE HIDROSTÁTICO]]="","",YEAR(Tabela2[[#This Row],[DATA DO ÚLTIMO TESTE HIDROSTÁTICO]]))</f>
        <v/>
      </c>
      <c r="Y196" s="101" t="str">
        <f>IFERROR(IF(Tabela2[[#This Row],[DATA DA RECARGA]]="","",Tabela2[[#This Row],[VALIDADE          (em meses)]]*30)+5,"")</f>
        <v/>
      </c>
      <c r="Z196" s="101" t="str">
        <f>IF(Tabela2[[#This Row],[DATA DA RECARGA]]="","","P")</f>
        <v/>
      </c>
      <c r="AA196" s="71"/>
      <c r="AB196" s="97" t="str">
        <f ca="1">IFERROR(G196-editar!$C$1,"")</f>
        <v/>
      </c>
      <c r="AC196" s="97" t="str">
        <f t="shared" ca="1" si="2"/>
        <v/>
      </c>
      <c r="AD196" s="74"/>
      <c r="AE196" s="74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</row>
    <row r="197" spans="1:57" ht="20.100000000000001" customHeight="1" x14ac:dyDescent="0.25">
      <c r="A197" s="29" t="str">
        <f>IF(Tabela2[[#This Row],[LOCAL DO EXTINTOR]]="","",Tabela2[[#This Row],[CONTROL1]])</f>
        <v/>
      </c>
      <c r="B197" s="133"/>
      <c r="C197" s="33"/>
      <c r="D197" s="34"/>
      <c r="E197" s="35"/>
      <c r="F1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7" s="81" t="str">
        <f ca="1">IFERROR(IF(Tabela2[[#This Row],[VALIDADE DA RECARGA]]="SELECIONE VALIDADE","",Tabela2[[#This Row],[DATA VENC REC]]),"")</f>
        <v/>
      </c>
      <c r="H197" s="76"/>
      <c r="I1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7" s="87" t="str">
        <f>IF(Tabela2[[#This Row],[DATA DO ÚLTIMO TESTE HIDROSTÁTICO]]="","",Tabela2[[#This Row],[DATA DO ÚLTIMO TESTE HIDROSTÁTICO]]+editar!$C$15)</f>
        <v/>
      </c>
      <c r="K197" s="105"/>
      <c r="L197" s="140"/>
      <c r="M197" s="48">
        <v>190</v>
      </c>
      <c r="N1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7" s="49" t="str">
        <f>IF(Tabela2[[#This Row],[DATA DA RECARGA]]="","",Tabela2[[#This Row],[DATA DA RECARGA]]+Tabela2[[#This Row],[val]])</f>
        <v/>
      </c>
      <c r="P197" s="48" t="str">
        <f>IF(Tabela2[[#This Row],[DATA VENC REC]]="","",VLOOKUP(MONTH(Tabela2[[#This Row],[DATA VENC REC]]),editar!$F$2:$G$13,2,0))</f>
        <v/>
      </c>
      <c r="Q197" s="48" t="str">
        <f>IF(Tabela2[[#This Row],[DATA VENC REC]]="","",YEAR(Tabela2[[#This Row],[DATA VENC REC]]))</f>
        <v/>
      </c>
      <c r="R1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7" s="54" t="str">
        <f>IF(Tabela2[[#This Row],[DATA DO PRÓXIMO TESTE HIDROSTÁTICO]]="","",VLOOKUP(MONTH(Tabela2[[#This Row],[DATA DO PRÓXIMO TESTE HIDROSTÁTICO]]),editar!$F$2:$G$13,2,0))</f>
        <v/>
      </c>
      <c r="T197" s="54" t="str">
        <f>IF(Tabela2[[#This Row],[DATA DO PRÓXIMO TESTE HIDROSTÁTICO]]="","",YEAR(Tabela2[[#This Row],[DATA DO PRÓXIMO TESTE HIDROSTÁTICO]]))</f>
        <v/>
      </c>
      <c r="U197" s="54" t="str">
        <f>IF(Tabela2[[#This Row],[DATA DA RECARGA]]="","",VLOOKUP(MONTH(Tabela2[[#This Row],[DATA DA RECARGA]]),editar!$F$2:$G$13,2,0))</f>
        <v/>
      </c>
      <c r="V197" s="54" t="str">
        <f>IF(Tabela2[[#This Row],[DATA DA RECARGA]]="","",YEAR(Tabela2[[#This Row],[DATA DA RECARGA]]))</f>
        <v/>
      </c>
      <c r="W197" s="54" t="str">
        <f>IF(Tabela2[[#This Row],[DATA DO ÚLTIMO TESTE HIDROSTÁTICO]]="","",VLOOKUP(MONTH(Tabela2[[#This Row],[DATA DO ÚLTIMO TESTE HIDROSTÁTICO]]),editar!$F$2:$G$13,2,0))</f>
        <v/>
      </c>
      <c r="X197" s="54" t="str">
        <f>IF(Tabela2[[#This Row],[DATA DO ÚLTIMO TESTE HIDROSTÁTICO]]="","",YEAR(Tabela2[[#This Row],[DATA DO ÚLTIMO TESTE HIDROSTÁTICO]]))</f>
        <v/>
      </c>
      <c r="Y197" s="101" t="str">
        <f>IFERROR(IF(Tabela2[[#This Row],[DATA DA RECARGA]]="","",Tabela2[[#This Row],[VALIDADE          (em meses)]]*30)+5,"")</f>
        <v/>
      </c>
      <c r="Z197" s="101" t="str">
        <f>IF(Tabela2[[#This Row],[DATA DA RECARGA]]="","","P")</f>
        <v/>
      </c>
      <c r="AA197" s="71"/>
      <c r="AB197" s="97" t="str">
        <f ca="1">IFERROR(G197-editar!$C$1,"")</f>
        <v/>
      </c>
      <c r="AC197" s="97" t="str">
        <f t="shared" ca="1" si="2"/>
        <v/>
      </c>
      <c r="AD197" s="74"/>
      <c r="AE197" s="74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</row>
    <row r="198" spans="1:57" ht="20.100000000000001" customHeight="1" x14ac:dyDescent="0.25">
      <c r="A198" s="29" t="str">
        <f>IF(Tabela2[[#This Row],[LOCAL DO EXTINTOR]]="","",Tabela2[[#This Row],[CONTROL1]])</f>
        <v/>
      </c>
      <c r="B198" s="133"/>
      <c r="C198" s="33"/>
      <c r="D198" s="34"/>
      <c r="E198" s="35"/>
      <c r="F1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8" s="81" t="str">
        <f ca="1">IFERROR(IF(Tabela2[[#This Row],[VALIDADE DA RECARGA]]="SELECIONE VALIDADE","",Tabela2[[#This Row],[DATA VENC REC]]),"")</f>
        <v/>
      </c>
      <c r="H198" s="76"/>
      <c r="I1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8" s="87" t="str">
        <f>IF(Tabela2[[#This Row],[DATA DO ÚLTIMO TESTE HIDROSTÁTICO]]="","",Tabela2[[#This Row],[DATA DO ÚLTIMO TESTE HIDROSTÁTICO]]+editar!$C$15)</f>
        <v/>
      </c>
      <c r="K198" s="105"/>
      <c r="L198" s="140"/>
      <c r="M198" s="48">
        <v>191</v>
      </c>
      <c r="N1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8" s="49" t="str">
        <f>IF(Tabela2[[#This Row],[DATA DA RECARGA]]="","",Tabela2[[#This Row],[DATA DA RECARGA]]+Tabela2[[#This Row],[val]])</f>
        <v/>
      </c>
      <c r="P198" s="48" t="str">
        <f>IF(Tabela2[[#This Row],[DATA VENC REC]]="","",VLOOKUP(MONTH(Tabela2[[#This Row],[DATA VENC REC]]),editar!$F$2:$G$13,2,0))</f>
        <v/>
      </c>
      <c r="Q198" s="48" t="str">
        <f>IF(Tabela2[[#This Row],[DATA VENC REC]]="","",YEAR(Tabela2[[#This Row],[DATA VENC REC]]))</f>
        <v/>
      </c>
      <c r="R1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8" s="54" t="str">
        <f>IF(Tabela2[[#This Row],[DATA DO PRÓXIMO TESTE HIDROSTÁTICO]]="","",VLOOKUP(MONTH(Tabela2[[#This Row],[DATA DO PRÓXIMO TESTE HIDROSTÁTICO]]),editar!$F$2:$G$13,2,0))</f>
        <v/>
      </c>
      <c r="T198" s="54" t="str">
        <f>IF(Tabela2[[#This Row],[DATA DO PRÓXIMO TESTE HIDROSTÁTICO]]="","",YEAR(Tabela2[[#This Row],[DATA DO PRÓXIMO TESTE HIDROSTÁTICO]]))</f>
        <v/>
      </c>
      <c r="U198" s="54" t="str">
        <f>IF(Tabela2[[#This Row],[DATA DA RECARGA]]="","",VLOOKUP(MONTH(Tabela2[[#This Row],[DATA DA RECARGA]]),editar!$F$2:$G$13,2,0))</f>
        <v/>
      </c>
      <c r="V198" s="54" t="str">
        <f>IF(Tabela2[[#This Row],[DATA DA RECARGA]]="","",YEAR(Tabela2[[#This Row],[DATA DA RECARGA]]))</f>
        <v/>
      </c>
      <c r="W198" s="54" t="str">
        <f>IF(Tabela2[[#This Row],[DATA DO ÚLTIMO TESTE HIDROSTÁTICO]]="","",VLOOKUP(MONTH(Tabela2[[#This Row],[DATA DO ÚLTIMO TESTE HIDROSTÁTICO]]),editar!$F$2:$G$13,2,0))</f>
        <v/>
      </c>
      <c r="X198" s="54" t="str">
        <f>IF(Tabela2[[#This Row],[DATA DO ÚLTIMO TESTE HIDROSTÁTICO]]="","",YEAR(Tabela2[[#This Row],[DATA DO ÚLTIMO TESTE HIDROSTÁTICO]]))</f>
        <v/>
      </c>
      <c r="Y198" s="101" t="str">
        <f>IFERROR(IF(Tabela2[[#This Row],[DATA DA RECARGA]]="","",Tabela2[[#This Row],[VALIDADE          (em meses)]]*30)+5,"")</f>
        <v/>
      </c>
      <c r="Z198" s="101" t="str">
        <f>IF(Tabela2[[#This Row],[DATA DA RECARGA]]="","","P")</f>
        <v/>
      </c>
      <c r="AA198" s="71"/>
      <c r="AB198" s="97" t="str">
        <f ca="1">IFERROR(G198-editar!$C$1,"")</f>
        <v/>
      </c>
      <c r="AC198" s="97" t="str">
        <f t="shared" ca="1" si="2"/>
        <v/>
      </c>
      <c r="AD198" s="74"/>
      <c r="AE198" s="74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</row>
    <row r="199" spans="1:57" ht="20.100000000000001" customHeight="1" x14ac:dyDescent="0.25">
      <c r="A199" s="29" t="str">
        <f>IF(Tabela2[[#This Row],[LOCAL DO EXTINTOR]]="","",Tabela2[[#This Row],[CONTROL1]])</f>
        <v/>
      </c>
      <c r="B199" s="133"/>
      <c r="C199" s="33"/>
      <c r="D199" s="34"/>
      <c r="E199" s="35"/>
      <c r="F1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99" s="81" t="str">
        <f ca="1">IFERROR(IF(Tabela2[[#This Row],[VALIDADE DA RECARGA]]="SELECIONE VALIDADE","",Tabela2[[#This Row],[DATA VENC REC]]),"")</f>
        <v/>
      </c>
      <c r="H199" s="76"/>
      <c r="I1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99" s="87" t="str">
        <f>IF(Tabela2[[#This Row],[DATA DO ÚLTIMO TESTE HIDROSTÁTICO]]="","",Tabela2[[#This Row],[DATA DO ÚLTIMO TESTE HIDROSTÁTICO]]+editar!$C$15)</f>
        <v/>
      </c>
      <c r="K199" s="105"/>
      <c r="L199" s="140"/>
      <c r="M199" s="48">
        <v>192</v>
      </c>
      <c r="N1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99" s="49" t="str">
        <f>IF(Tabela2[[#This Row],[DATA DA RECARGA]]="","",Tabela2[[#This Row],[DATA DA RECARGA]]+Tabela2[[#This Row],[val]])</f>
        <v/>
      </c>
      <c r="P199" s="48" t="str">
        <f>IF(Tabela2[[#This Row],[DATA VENC REC]]="","",VLOOKUP(MONTH(Tabela2[[#This Row],[DATA VENC REC]]),editar!$F$2:$G$13,2,0))</f>
        <v/>
      </c>
      <c r="Q199" s="48" t="str">
        <f>IF(Tabela2[[#This Row],[DATA VENC REC]]="","",YEAR(Tabela2[[#This Row],[DATA VENC REC]]))</f>
        <v/>
      </c>
      <c r="R1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99" s="54" t="str">
        <f>IF(Tabela2[[#This Row],[DATA DO PRÓXIMO TESTE HIDROSTÁTICO]]="","",VLOOKUP(MONTH(Tabela2[[#This Row],[DATA DO PRÓXIMO TESTE HIDROSTÁTICO]]),editar!$F$2:$G$13,2,0))</f>
        <v/>
      </c>
      <c r="T199" s="54" t="str">
        <f>IF(Tabela2[[#This Row],[DATA DO PRÓXIMO TESTE HIDROSTÁTICO]]="","",YEAR(Tabela2[[#This Row],[DATA DO PRÓXIMO TESTE HIDROSTÁTICO]]))</f>
        <v/>
      </c>
      <c r="U199" s="54" t="str">
        <f>IF(Tabela2[[#This Row],[DATA DA RECARGA]]="","",VLOOKUP(MONTH(Tabela2[[#This Row],[DATA DA RECARGA]]),editar!$F$2:$G$13,2,0))</f>
        <v/>
      </c>
      <c r="V199" s="54" t="str">
        <f>IF(Tabela2[[#This Row],[DATA DA RECARGA]]="","",YEAR(Tabela2[[#This Row],[DATA DA RECARGA]]))</f>
        <v/>
      </c>
      <c r="W199" s="54" t="str">
        <f>IF(Tabela2[[#This Row],[DATA DO ÚLTIMO TESTE HIDROSTÁTICO]]="","",VLOOKUP(MONTH(Tabela2[[#This Row],[DATA DO ÚLTIMO TESTE HIDROSTÁTICO]]),editar!$F$2:$G$13,2,0))</f>
        <v/>
      </c>
      <c r="X199" s="54" t="str">
        <f>IF(Tabela2[[#This Row],[DATA DO ÚLTIMO TESTE HIDROSTÁTICO]]="","",YEAR(Tabela2[[#This Row],[DATA DO ÚLTIMO TESTE HIDROSTÁTICO]]))</f>
        <v/>
      </c>
      <c r="Y199" s="101" t="str">
        <f>IFERROR(IF(Tabela2[[#This Row],[DATA DA RECARGA]]="","",Tabela2[[#This Row],[VALIDADE          (em meses)]]*30)+5,"")</f>
        <v/>
      </c>
      <c r="Z199" s="101" t="str">
        <f>IF(Tabela2[[#This Row],[DATA DA RECARGA]]="","","P")</f>
        <v/>
      </c>
      <c r="AA199" s="71"/>
      <c r="AB199" s="97" t="str">
        <f ca="1">IFERROR(G199-editar!$C$1,"")</f>
        <v/>
      </c>
      <c r="AC199" s="97" t="str">
        <f t="shared" ca="1" si="2"/>
        <v/>
      </c>
      <c r="AD199" s="74"/>
      <c r="AE199" s="74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</row>
    <row r="200" spans="1:57" ht="20.100000000000001" customHeight="1" x14ac:dyDescent="0.25">
      <c r="A200" s="29" t="str">
        <f>IF(Tabela2[[#This Row],[LOCAL DO EXTINTOR]]="","",Tabela2[[#This Row],[CONTROL1]])</f>
        <v/>
      </c>
      <c r="B200" s="133"/>
      <c r="C200" s="33"/>
      <c r="D200" s="34"/>
      <c r="E200" s="35"/>
      <c r="F2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0" s="81" t="str">
        <f ca="1">IFERROR(IF(Tabela2[[#This Row],[VALIDADE DA RECARGA]]="SELECIONE VALIDADE","",Tabela2[[#This Row],[DATA VENC REC]]),"")</f>
        <v/>
      </c>
      <c r="H200" s="76"/>
      <c r="I2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0" s="87" t="str">
        <f>IF(Tabela2[[#This Row],[DATA DO ÚLTIMO TESTE HIDROSTÁTICO]]="","",Tabela2[[#This Row],[DATA DO ÚLTIMO TESTE HIDROSTÁTICO]]+editar!$C$15)</f>
        <v/>
      </c>
      <c r="K200" s="105"/>
      <c r="L200" s="140"/>
      <c r="M200" s="48">
        <v>193</v>
      </c>
      <c r="N2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0" s="49" t="str">
        <f>IF(Tabela2[[#This Row],[DATA DA RECARGA]]="","",Tabela2[[#This Row],[DATA DA RECARGA]]+Tabela2[[#This Row],[val]])</f>
        <v/>
      </c>
      <c r="P200" s="48" t="str">
        <f>IF(Tabela2[[#This Row],[DATA VENC REC]]="","",VLOOKUP(MONTH(Tabela2[[#This Row],[DATA VENC REC]]),editar!$F$2:$G$13,2,0))</f>
        <v/>
      </c>
      <c r="Q200" s="48" t="str">
        <f>IF(Tabela2[[#This Row],[DATA VENC REC]]="","",YEAR(Tabela2[[#This Row],[DATA VENC REC]]))</f>
        <v/>
      </c>
      <c r="R2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0" s="54" t="str">
        <f>IF(Tabela2[[#This Row],[DATA DO PRÓXIMO TESTE HIDROSTÁTICO]]="","",VLOOKUP(MONTH(Tabela2[[#This Row],[DATA DO PRÓXIMO TESTE HIDROSTÁTICO]]),editar!$F$2:$G$13,2,0))</f>
        <v/>
      </c>
      <c r="T200" s="54" t="str">
        <f>IF(Tabela2[[#This Row],[DATA DO PRÓXIMO TESTE HIDROSTÁTICO]]="","",YEAR(Tabela2[[#This Row],[DATA DO PRÓXIMO TESTE HIDROSTÁTICO]]))</f>
        <v/>
      </c>
      <c r="U200" s="54" t="str">
        <f>IF(Tabela2[[#This Row],[DATA DA RECARGA]]="","",VLOOKUP(MONTH(Tabela2[[#This Row],[DATA DA RECARGA]]),editar!$F$2:$G$13,2,0))</f>
        <v/>
      </c>
      <c r="V200" s="54" t="str">
        <f>IF(Tabela2[[#This Row],[DATA DA RECARGA]]="","",YEAR(Tabela2[[#This Row],[DATA DA RECARGA]]))</f>
        <v/>
      </c>
      <c r="W200" s="54" t="str">
        <f>IF(Tabela2[[#This Row],[DATA DO ÚLTIMO TESTE HIDROSTÁTICO]]="","",VLOOKUP(MONTH(Tabela2[[#This Row],[DATA DO ÚLTIMO TESTE HIDROSTÁTICO]]),editar!$F$2:$G$13,2,0))</f>
        <v/>
      </c>
      <c r="X200" s="54" t="str">
        <f>IF(Tabela2[[#This Row],[DATA DO ÚLTIMO TESTE HIDROSTÁTICO]]="","",YEAR(Tabela2[[#This Row],[DATA DO ÚLTIMO TESTE HIDROSTÁTICO]]))</f>
        <v/>
      </c>
      <c r="Y200" s="101" t="str">
        <f>IFERROR(IF(Tabela2[[#This Row],[DATA DA RECARGA]]="","",Tabela2[[#This Row],[VALIDADE          (em meses)]]*30)+5,"")</f>
        <v/>
      </c>
      <c r="Z200" s="101" t="str">
        <f>IF(Tabela2[[#This Row],[DATA DA RECARGA]]="","","P")</f>
        <v/>
      </c>
      <c r="AA200" s="71"/>
      <c r="AB200" s="97" t="str">
        <f ca="1">IFERROR(G200-editar!$C$1,"")</f>
        <v/>
      </c>
      <c r="AC200" s="97" t="str">
        <f t="shared" ca="1" si="2"/>
        <v/>
      </c>
      <c r="AD200" s="74"/>
      <c r="AE200" s="74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</row>
    <row r="201" spans="1:57" ht="20.100000000000001" customHeight="1" x14ac:dyDescent="0.25">
      <c r="A201" s="29" t="str">
        <f>IF(Tabela2[[#This Row],[LOCAL DO EXTINTOR]]="","",Tabela2[[#This Row],[CONTROL1]])</f>
        <v/>
      </c>
      <c r="B201" s="133"/>
      <c r="C201" s="33"/>
      <c r="D201" s="34"/>
      <c r="E201" s="35"/>
      <c r="F2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1" s="81" t="str">
        <f ca="1">IFERROR(IF(Tabela2[[#This Row],[VALIDADE DA RECARGA]]="SELECIONE VALIDADE","",Tabela2[[#This Row],[DATA VENC REC]]),"")</f>
        <v/>
      </c>
      <c r="H201" s="76"/>
      <c r="I2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1" s="87" t="str">
        <f>IF(Tabela2[[#This Row],[DATA DO ÚLTIMO TESTE HIDROSTÁTICO]]="","",Tabela2[[#This Row],[DATA DO ÚLTIMO TESTE HIDROSTÁTICO]]+editar!$C$15)</f>
        <v/>
      </c>
      <c r="K201" s="105"/>
      <c r="L201" s="140"/>
      <c r="M201" s="48">
        <v>194</v>
      </c>
      <c r="N2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1" s="49" t="str">
        <f>IF(Tabela2[[#This Row],[DATA DA RECARGA]]="","",Tabela2[[#This Row],[DATA DA RECARGA]]+Tabela2[[#This Row],[val]])</f>
        <v/>
      </c>
      <c r="P201" s="48" t="str">
        <f>IF(Tabela2[[#This Row],[DATA VENC REC]]="","",VLOOKUP(MONTH(Tabela2[[#This Row],[DATA VENC REC]]),editar!$F$2:$G$13,2,0))</f>
        <v/>
      </c>
      <c r="Q201" s="48" t="str">
        <f>IF(Tabela2[[#This Row],[DATA VENC REC]]="","",YEAR(Tabela2[[#This Row],[DATA VENC REC]]))</f>
        <v/>
      </c>
      <c r="R2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1" s="54" t="str">
        <f>IF(Tabela2[[#This Row],[DATA DO PRÓXIMO TESTE HIDROSTÁTICO]]="","",VLOOKUP(MONTH(Tabela2[[#This Row],[DATA DO PRÓXIMO TESTE HIDROSTÁTICO]]),editar!$F$2:$G$13,2,0))</f>
        <v/>
      </c>
      <c r="T201" s="54" t="str">
        <f>IF(Tabela2[[#This Row],[DATA DO PRÓXIMO TESTE HIDROSTÁTICO]]="","",YEAR(Tabela2[[#This Row],[DATA DO PRÓXIMO TESTE HIDROSTÁTICO]]))</f>
        <v/>
      </c>
      <c r="U201" s="54" t="str">
        <f>IF(Tabela2[[#This Row],[DATA DA RECARGA]]="","",VLOOKUP(MONTH(Tabela2[[#This Row],[DATA DA RECARGA]]),editar!$F$2:$G$13,2,0))</f>
        <v/>
      </c>
      <c r="V201" s="54" t="str">
        <f>IF(Tabela2[[#This Row],[DATA DA RECARGA]]="","",YEAR(Tabela2[[#This Row],[DATA DA RECARGA]]))</f>
        <v/>
      </c>
      <c r="W201" s="54" t="str">
        <f>IF(Tabela2[[#This Row],[DATA DO ÚLTIMO TESTE HIDROSTÁTICO]]="","",VLOOKUP(MONTH(Tabela2[[#This Row],[DATA DO ÚLTIMO TESTE HIDROSTÁTICO]]),editar!$F$2:$G$13,2,0))</f>
        <v/>
      </c>
      <c r="X201" s="54" t="str">
        <f>IF(Tabela2[[#This Row],[DATA DO ÚLTIMO TESTE HIDROSTÁTICO]]="","",YEAR(Tabela2[[#This Row],[DATA DO ÚLTIMO TESTE HIDROSTÁTICO]]))</f>
        <v/>
      </c>
      <c r="Y201" s="101" t="str">
        <f>IFERROR(IF(Tabela2[[#This Row],[DATA DA RECARGA]]="","",Tabela2[[#This Row],[VALIDADE          (em meses)]]*30)+5,"")</f>
        <v/>
      </c>
      <c r="Z201" s="101" t="str">
        <f>IF(Tabela2[[#This Row],[DATA DA RECARGA]]="","","P")</f>
        <v/>
      </c>
      <c r="AA201" s="71"/>
      <c r="AB201" s="97" t="str">
        <f ca="1">IFERROR(G201-editar!$C$1,"")</f>
        <v/>
      </c>
      <c r="AC201" s="97" t="str">
        <f t="shared" ref="AC201:AC264" ca="1" si="3">IF(AB201="","",IF(AB201&lt;0,AB201+10000000000,AB201*1))</f>
        <v/>
      </c>
      <c r="AD201" s="74"/>
      <c r="AE201" s="74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</row>
    <row r="202" spans="1:57" ht="20.100000000000001" customHeight="1" x14ac:dyDescent="0.25">
      <c r="A202" s="29" t="str">
        <f>IF(Tabela2[[#This Row],[LOCAL DO EXTINTOR]]="","",Tabela2[[#This Row],[CONTROL1]])</f>
        <v/>
      </c>
      <c r="B202" s="133"/>
      <c r="C202" s="33"/>
      <c r="D202" s="34"/>
      <c r="E202" s="35"/>
      <c r="F2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2" s="81" t="str">
        <f ca="1">IFERROR(IF(Tabela2[[#This Row],[VALIDADE DA RECARGA]]="SELECIONE VALIDADE","",Tabela2[[#This Row],[DATA VENC REC]]),"")</f>
        <v/>
      </c>
      <c r="H202" s="76"/>
      <c r="I2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2" s="87" t="str">
        <f>IF(Tabela2[[#This Row],[DATA DO ÚLTIMO TESTE HIDROSTÁTICO]]="","",Tabela2[[#This Row],[DATA DO ÚLTIMO TESTE HIDROSTÁTICO]]+editar!$C$15)</f>
        <v/>
      </c>
      <c r="K202" s="105"/>
      <c r="L202" s="140"/>
      <c r="M202" s="48">
        <v>195</v>
      </c>
      <c r="N2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2" s="49" t="str">
        <f>IF(Tabela2[[#This Row],[DATA DA RECARGA]]="","",Tabela2[[#This Row],[DATA DA RECARGA]]+Tabela2[[#This Row],[val]])</f>
        <v/>
      </c>
      <c r="P202" s="48" t="str">
        <f>IF(Tabela2[[#This Row],[DATA VENC REC]]="","",VLOOKUP(MONTH(Tabela2[[#This Row],[DATA VENC REC]]),editar!$F$2:$G$13,2,0))</f>
        <v/>
      </c>
      <c r="Q202" s="48" t="str">
        <f>IF(Tabela2[[#This Row],[DATA VENC REC]]="","",YEAR(Tabela2[[#This Row],[DATA VENC REC]]))</f>
        <v/>
      </c>
      <c r="R2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2" s="54" t="str">
        <f>IF(Tabela2[[#This Row],[DATA DO PRÓXIMO TESTE HIDROSTÁTICO]]="","",VLOOKUP(MONTH(Tabela2[[#This Row],[DATA DO PRÓXIMO TESTE HIDROSTÁTICO]]),editar!$F$2:$G$13,2,0))</f>
        <v/>
      </c>
      <c r="T202" s="54" t="str">
        <f>IF(Tabela2[[#This Row],[DATA DO PRÓXIMO TESTE HIDROSTÁTICO]]="","",YEAR(Tabela2[[#This Row],[DATA DO PRÓXIMO TESTE HIDROSTÁTICO]]))</f>
        <v/>
      </c>
      <c r="U202" s="54" t="str">
        <f>IF(Tabela2[[#This Row],[DATA DA RECARGA]]="","",VLOOKUP(MONTH(Tabela2[[#This Row],[DATA DA RECARGA]]),editar!$F$2:$G$13,2,0))</f>
        <v/>
      </c>
      <c r="V202" s="54" t="str">
        <f>IF(Tabela2[[#This Row],[DATA DA RECARGA]]="","",YEAR(Tabela2[[#This Row],[DATA DA RECARGA]]))</f>
        <v/>
      </c>
      <c r="W202" s="54" t="str">
        <f>IF(Tabela2[[#This Row],[DATA DO ÚLTIMO TESTE HIDROSTÁTICO]]="","",VLOOKUP(MONTH(Tabela2[[#This Row],[DATA DO ÚLTIMO TESTE HIDROSTÁTICO]]),editar!$F$2:$G$13,2,0))</f>
        <v/>
      </c>
      <c r="X202" s="54" t="str">
        <f>IF(Tabela2[[#This Row],[DATA DO ÚLTIMO TESTE HIDROSTÁTICO]]="","",YEAR(Tabela2[[#This Row],[DATA DO ÚLTIMO TESTE HIDROSTÁTICO]]))</f>
        <v/>
      </c>
      <c r="Y202" s="101" t="str">
        <f>IFERROR(IF(Tabela2[[#This Row],[DATA DA RECARGA]]="","",Tabela2[[#This Row],[VALIDADE          (em meses)]]*30)+5,"")</f>
        <v/>
      </c>
      <c r="Z202" s="101" t="str">
        <f>IF(Tabela2[[#This Row],[DATA DA RECARGA]]="","","P")</f>
        <v/>
      </c>
      <c r="AA202" s="71"/>
      <c r="AB202" s="97" t="str">
        <f ca="1">IFERROR(G202-editar!$C$1,"")</f>
        <v/>
      </c>
      <c r="AC202" s="97" t="str">
        <f t="shared" ca="1" si="3"/>
        <v/>
      </c>
      <c r="AD202" s="74"/>
      <c r="AE202" s="74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</row>
    <row r="203" spans="1:57" ht="20.100000000000001" customHeight="1" x14ac:dyDescent="0.25">
      <c r="A203" s="29" t="str">
        <f>IF(Tabela2[[#This Row],[LOCAL DO EXTINTOR]]="","",Tabela2[[#This Row],[CONTROL1]])</f>
        <v/>
      </c>
      <c r="B203" s="133"/>
      <c r="C203" s="33"/>
      <c r="D203" s="34"/>
      <c r="E203" s="35"/>
      <c r="F2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3" s="81" t="str">
        <f ca="1">IFERROR(IF(Tabela2[[#This Row],[VALIDADE DA RECARGA]]="SELECIONE VALIDADE","",Tabela2[[#This Row],[DATA VENC REC]]),"")</f>
        <v/>
      </c>
      <c r="H203" s="76"/>
      <c r="I2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3" s="87" t="str">
        <f>IF(Tabela2[[#This Row],[DATA DO ÚLTIMO TESTE HIDROSTÁTICO]]="","",Tabela2[[#This Row],[DATA DO ÚLTIMO TESTE HIDROSTÁTICO]]+editar!$C$15)</f>
        <v/>
      </c>
      <c r="K203" s="105"/>
      <c r="L203" s="140"/>
      <c r="M203" s="48">
        <v>196</v>
      </c>
      <c r="N2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3" s="49" t="str">
        <f>IF(Tabela2[[#This Row],[DATA DA RECARGA]]="","",Tabela2[[#This Row],[DATA DA RECARGA]]+Tabela2[[#This Row],[val]])</f>
        <v/>
      </c>
      <c r="P203" s="48" t="str">
        <f>IF(Tabela2[[#This Row],[DATA VENC REC]]="","",VLOOKUP(MONTH(Tabela2[[#This Row],[DATA VENC REC]]),editar!$F$2:$G$13,2,0))</f>
        <v/>
      </c>
      <c r="Q203" s="48" t="str">
        <f>IF(Tabela2[[#This Row],[DATA VENC REC]]="","",YEAR(Tabela2[[#This Row],[DATA VENC REC]]))</f>
        <v/>
      </c>
      <c r="R2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3" s="54" t="str">
        <f>IF(Tabela2[[#This Row],[DATA DO PRÓXIMO TESTE HIDROSTÁTICO]]="","",VLOOKUP(MONTH(Tabela2[[#This Row],[DATA DO PRÓXIMO TESTE HIDROSTÁTICO]]),editar!$F$2:$G$13,2,0))</f>
        <v/>
      </c>
      <c r="T203" s="54" t="str">
        <f>IF(Tabela2[[#This Row],[DATA DO PRÓXIMO TESTE HIDROSTÁTICO]]="","",YEAR(Tabela2[[#This Row],[DATA DO PRÓXIMO TESTE HIDROSTÁTICO]]))</f>
        <v/>
      </c>
      <c r="U203" s="54" t="str">
        <f>IF(Tabela2[[#This Row],[DATA DA RECARGA]]="","",VLOOKUP(MONTH(Tabela2[[#This Row],[DATA DA RECARGA]]),editar!$F$2:$G$13,2,0))</f>
        <v/>
      </c>
      <c r="V203" s="54" t="str">
        <f>IF(Tabela2[[#This Row],[DATA DA RECARGA]]="","",YEAR(Tabela2[[#This Row],[DATA DA RECARGA]]))</f>
        <v/>
      </c>
      <c r="W203" s="54" t="str">
        <f>IF(Tabela2[[#This Row],[DATA DO ÚLTIMO TESTE HIDROSTÁTICO]]="","",VLOOKUP(MONTH(Tabela2[[#This Row],[DATA DO ÚLTIMO TESTE HIDROSTÁTICO]]),editar!$F$2:$G$13,2,0))</f>
        <v/>
      </c>
      <c r="X203" s="54" t="str">
        <f>IF(Tabela2[[#This Row],[DATA DO ÚLTIMO TESTE HIDROSTÁTICO]]="","",YEAR(Tabela2[[#This Row],[DATA DO ÚLTIMO TESTE HIDROSTÁTICO]]))</f>
        <v/>
      </c>
      <c r="Y203" s="101" t="str">
        <f>IFERROR(IF(Tabela2[[#This Row],[DATA DA RECARGA]]="","",Tabela2[[#This Row],[VALIDADE          (em meses)]]*30)+5,"")</f>
        <v/>
      </c>
      <c r="Z203" s="101" t="str">
        <f>IF(Tabela2[[#This Row],[DATA DA RECARGA]]="","","P")</f>
        <v/>
      </c>
      <c r="AA203" s="71"/>
      <c r="AB203" s="97" t="str">
        <f ca="1">IFERROR(G203-editar!$C$1,"")</f>
        <v/>
      </c>
      <c r="AC203" s="97" t="str">
        <f t="shared" ca="1" si="3"/>
        <v/>
      </c>
      <c r="AD203" s="74"/>
      <c r="AE203" s="74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</row>
    <row r="204" spans="1:57" ht="20.100000000000001" customHeight="1" x14ac:dyDescent="0.25">
      <c r="A204" s="29" t="str">
        <f>IF(Tabela2[[#This Row],[LOCAL DO EXTINTOR]]="","",Tabela2[[#This Row],[CONTROL1]])</f>
        <v/>
      </c>
      <c r="B204" s="133"/>
      <c r="C204" s="33"/>
      <c r="D204" s="34"/>
      <c r="E204" s="35"/>
      <c r="F2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4" s="81" t="str">
        <f ca="1">IFERROR(IF(Tabela2[[#This Row],[VALIDADE DA RECARGA]]="SELECIONE VALIDADE","",Tabela2[[#This Row],[DATA VENC REC]]),"")</f>
        <v/>
      </c>
      <c r="H204" s="76"/>
      <c r="I2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4" s="87" t="str">
        <f>IF(Tabela2[[#This Row],[DATA DO ÚLTIMO TESTE HIDROSTÁTICO]]="","",Tabela2[[#This Row],[DATA DO ÚLTIMO TESTE HIDROSTÁTICO]]+editar!$C$15)</f>
        <v/>
      </c>
      <c r="K204" s="105"/>
      <c r="L204" s="140"/>
      <c r="M204" s="48">
        <v>197</v>
      </c>
      <c r="N2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4" s="49" t="str">
        <f>IF(Tabela2[[#This Row],[DATA DA RECARGA]]="","",Tabela2[[#This Row],[DATA DA RECARGA]]+Tabela2[[#This Row],[val]])</f>
        <v/>
      </c>
      <c r="P204" s="48" t="str">
        <f>IF(Tabela2[[#This Row],[DATA VENC REC]]="","",VLOOKUP(MONTH(Tabela2[[#This Row],[DATA VENC REC]]),editar!$F$2:$G$13,2,0))</f>
        <v/>
      </c>
      <c r="Q204" s="48" t="str">
        <f>IF(Tabela2[[#This Row],[DATA VENC REC]]="","",YEAR(Tabela2[[#This Row],[DATA VENC REC]]))</f>
        <v/>
      </c>
      <c r="R2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4" s="54" t="str">
        <f>IF(Tabela2[[#This Row],[DATA DO PRÓXIMO TESTE HIDROSTÁTICO]]="","",VLOOKUP(MONTH(Tabela2[[#This Row],[DATA DO PRÓXIMO TESTE HIDROSTÁTICO]]),editar!$F$2:$G$13,2,0))</f>
        <v/>
      </c>
      <c r="T204" s="54" t="str">
        <f>IF(Tabela2[[#This Row],[DATA DO PRÓXIMO TESTE HIDROSTÁTICO]]="","",YEAR(Tabela2[[#This Row],[DATA DO PRÓXIMO TESTE HIDROSTÁTICO]]))</f>
        <v/>
      </c>
      <c r="U204" s="54" t="str">
        <f>IF(Tabela2[[#This Row],[DATA DA RECARGA]]="","",VLOOKUP(MONTH(Tabela2[[#This Row],[DATA DA RECARGA]]),editar!$F$2:$G$13,2,0))</f>
        <v/>
      </c>
      <c r="V204" s="54" t="str">
        <f>IF(Tabela2[[#This Row],[DATA DA RECARGA]]="","",YEAR(Tabela2[[#This Row],[DATA DA RECARGA]]))</f>
        <v/>
      </c>
      <c r="W204" s="54" t="str">
        <f>IF(Tabela2[[#This Row],[DATA DO ÚLTIMO TESTE HIDROSTÁTICO]]="","",VLOOKUP(MONTH(Tabela2[[#This Row],[DATA DO ÚLTIMO TESTE HIDROSTÁTICO]]),editar!$F$2:$G$13,2,0))</f>
        <v/>
      </c>
      <c r="X204" s="54" t="str">
        <f>IF(Tabela2[[#This Row],[DATA DO ÚLTIMO TESTE HIDROSTÁTICO]]="","",YEAR(Tabela2[[#This Row],[DATA DO ÚLTIMO TESTE HIDROSTÁTICO]]))</f>
        <v/>
      </c>
      <c r="Y204" s="101" t="str">
        <f>IFERROR(IF(Tabela2[[#This Row],[DATA DA RECARGA]]="","",Tabela2[[#This Row],[VALIDADE          (em meses)]]*30)+5,"")</f>
        <v/>
      </c>
      <c r="Z204" s="101" t="str">
        <f>IF(Tabela2[[#This Row],[DATA DA RECARGA]]="","","P")</f>
        <v/>
      </c>
      <c r="AA204" s="71"/>
      <c r="AB204" s="97" t="str">
        <f ca="1">IFERROR(G204-editar!$C$1,"")</f>
        <v/>
      </c>
      <c r="AC204" s="97" t="str">
        <f t="shared" ca="1" si="3"/>
        <v/>
      </c>
      <c r="AD204" s="74"/>
      <c r="AE204" s="74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</row>
    <row r="205" spans="1:57" ht="20.100000000000001" customHeight="1" x14ac:dyDescent="0.25">
      <c r="A205" s="29" t="str">
        <f>IF(Tabela2[[#This Row],[LOCAL DO EXTINTOR]]="","",Tabela2[[#This Row],[CONTROL1]])</f>
        <v/>
      </c>
      <c r="B205" s="133"/>
      <c r="C205" s="33"/>
      <c r="D205" s="34"/>
      <c r="E205" s="35"/>
      <c r="F2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5" s="81" t="str">
        <f ca="1">IFERROR(IF(Tabela2[[#This Row],[VALIDADE DA RECARGA]]="SELECIONE VALIDADE","",Tabela2[[#This Row],[DATA VENC REC]]),"")</f>
        <v/>
      </c>
      <c r="H205" s="76"/>
      <c r="I2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5" s="87" t="str">
        <f>IF(Tabela2[[#This Row],[DATA DO ÚLTIMO TESTE HIDROSTÁTICO]]="","",Tabela2[[#This Row],[DATA DO ÚLTIMO TESTE HIDROSTÁTICO]]+editar!$C$15)</f>
        <v/>
      </c>
      <c r="K205" s="105"/>
      <c r="L205" s="140"/>
      <c r="M205" s="48">
        <v>198</v>
      </c>
      <c r="N2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5" s="49" t="str">
        <f>IF(Tabela2[[#This Row],[DATA DA RECARGA]]="","",Tabela2[[#This Row],[DATA DA RECARGA]]+Tabela2[[#This Row],[val]])</f>
        <v/>
      </c>
      <c r="P205" s="48" t="str">
        <f>IF(Tabela2[[#This Row],[DATA VENC REC]]="","",VLOOKUP(MONTH(Tabela2[[#This Row],[DATA VENC REC]]),editar!$F$2:$G$13,2,0))</f>
        <v/>
      </c>
      <c r="Q205" s="48" t="str">
        <f>IF(Tabela2[[#This Row],[DATA VENC REC]]="","",YEAR(Tabela2[[#This Row],[DATA VENC REC]]))</f>
        <v/>
      </c>
      <c r="R2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5" s="54" t="str">
        <f>IF(Tabela2[[#This Row],[DATA DO PRÓXIMO TESTE HIDROSTÁTICO]]="","",VLOOKUP(MONTH(Tabela2[[#This Row],[DATA DO PRÓXIMO TESTE HIDROSTÁTICO]]),editar!$F$2:$G$13,2,0))</f>
        <v/>
      </c>
      <c r="T205" s="54" t="str">
        <f>IF(Tabela2[[#This Row],[DATA DO PRÓXIMO TESTE HIDROSTÁTICO]]="","",YEAR(Tabela2[[#This Row],[DATA DO PRÓXIMO TESTE HIDROSTÁTICO]]))</f>
        <v/>
      </c>
      <c r="U205" s="54" t="str">
        <f>IF(Tabela2[[#This Row],[DATA DA RECARGA]]="","",VLOOKUP(MONTH(Tabela2[[#This Row],[DATA DA RECARGA]]),editar!$F$2:$G$13,2,0))</f>
        <v/>
      </c>
      <c r="V205" s="54" t="str">
        <f>IF(Tabela2[[#This Row],[DATA DA RECARGA]]="","",YEAR(Tabela2[[#This Row],[DATA DA RECARGA]]))</f>
        <v/>
      </c>
      <c r="W205" s="54" t="str">
        <f>IF(Tabela2[[#This Row],[DATA DO ÚLTIMO TESTE HIDROSTÁTICO]]="","",VLOOKUP(MONTH(Tabela2[[#This Row],[DATA DO ÚLTIMO TESTE HIDROSTÁTICO]]),editar!$F$2:$G$13,2,0))</f>
        <v/>
      </c>
      <c r="X205" s="54" t="str">
        <f>IF(Tabela2[[#This Row],[DATA DO ÚLTIMO TESTE HIDROSTÁTICO]]="","",YEAR(Tabela2[[#This Row],[DATA DO ÚLTIMO TESTE HIDROSTÁTICO]]))</f>
        <v/>
      </c>
      <c r="Y205" s="101" t="str">
        <f>IFERROR(IF(Tabela2[[#This Row],[DATA DA RECARGA]]="","",Tabela2[[#This Row],[VALIDADE          (em meses)]]*30)+5,"")</f>
        <v/>
      </c>
      <c r="Z205" s="101" t="str">
        <f>IF(Tabela2[[#This Row],[DATA DA RECARGA]]="","","P")</f>
        <v/>
      </c>
      <c r="AA205" s="71"/>
      <c r="AB205" s="97" t="str">
        <f ca="1">IFERROR(G205-editar!$C$1,"")</f>
        <v/>
      </c>
      <c r="AC205" s="97" t="str">
        <f t="shared" ca="1" si="3"/>
        <v/>
      </c>
      <c r="AD205" s="74"/>
      <c r="AE205" s="74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</row>
    <row r="206" spans="1:57" ht="20.100000000000001" customHeight="1" x14ac:dyDescent="0.25">
      <c r="A206" s="29" t="str">
        <f>IF(Tabela2[[#This Row],[LOCAL DO EXTINTOR]]="","",Tabela2[[#This Row],[CONTROL1]])</f>
        <v/>
      </c>
      <c r="B206" s="133"/>
      <c r="C206" s="33"/>
      <c r="D206" s="34"/>
      <c r="E206" s="35"/>
      <c r="F2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6" s="81" t="str">
        <f ca="1">IFERROR(IF(Tabela2[[#This Row],[VALIDADE DA RECARGA]]="SELECIONE VALIDADE","",Tabela2[[#This Row],[DATA VENC REC]]),"")</f>
        <v/>
      </c>
      <c r="H206" s="76"/>
      <c r="I2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6" s="87" t="str">
        <f>IF(Tabela2[[#This Row],[DATA DO ÚLTIMO TESTE HIDROSTÁTICO]]="","",Tabela2[[#This Row],[DATA DO ÚLTIMO TESTE HIDROSTÁTICO]]+editar!$C$15)</f>
        <v/>
      </c>
      <c r="K206" s="105"/>
      <c r="L206" s="140"/>
      <c r="M206" s="48">
        <v>199</v>
      </c>
      <c r="N2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6" s="49" t="str">
        <f>IF(Tabela2[[#This Row],[DATA DA RECARGA]]="","",Tabela2[[#This Row],[DATA DA RECARGA]]+Tabela2[[#This Row],[val]])</f>
        <v/>
      </c>
      <c r="P206" s="48" t="str">
        <f>IF(Tabela2[[#This Row],[DATA VENC REC]]="","",VLOOKUP(MONTH(Tabela2[[#This Row],[DATA VENC REC]]),editar!$F$2:$G$13,2,0))</f>
        <v/>
      </c>
      <c r="Q206" s="48" t="str">
        <f>IF(Tabela2[[#This Row],[DATA VENC REC]]="","",YEAR(Tabela2[[#This Row],[DATA VENC REC]]))</f>
        <v/>
      </c>
      <c r="R2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6" s="54" t="str">
        <f>IF(Tabela2[[#This Row],[DATA DO PRÓXIMO TESTE HIDROSTÁTICO]]="","",VLOOKUP(MONTH(Tabela2[[#This Row],[DATA DO PRÓXIMO TESTE HIDROSTÁTICO]]),editar!$F$2:$G$13,2,0))</f>
        <v/>
      </c>
      <c r="T206" s="54" t="str">
        <f>IF(Tabela2[[#This Row],[DATA DO PRÓXIMO TESTE HIDROSTÁTICO]]="","",YEAR(Tabela2[[#This Row],[DATA DO PRÓXIMO TESTE HIDROSTÁTICO]]))</f>
        <v/>
      </c>
      <c r="U206" s="54" t="str">
        <f>IF(Tabela2[[#This Row],[DATA DA RECARGA]]="","",VLOOKUP(MONTH(Tabela2[[#This Row],[DATA DA RECARGA]]),editar!$F$2:$G$13,2,0))</f>
        <v/>
      </c>
      <c r="V206" s="54" t="str">
        <f>IF(Tabela2[[#This Row],[DATA DA RECARGA]]="","",YEAR(Tabela2[[#This Row],[DATA DA RECARGA]]))</f>
        <v/>
      </c>
      <c r="W206" s="54" t="str">
        <f>IF(Tabela2[[#This Row],[DATA DO ÚLTIMO TESTE HIDROSTÁTICO]]="","",VLOOKUP(MONTH(Tabela2[[#This Row],[DATA DO ÚLTIMO TESTE HIDROSTÁTICO]]),editar!$F$2:$G$13,2,0))</f>
        <v/>
      </c>
      <c r="X206" s="54" t="str">
        <f>IF(Tabela2[[#This Row],[DATA DO ÚLTIMO TESTE HIDROSTÁTICO]]="","",YEAR(Tabela2[[#This Row],[DATA DO ÚLTIMO TESTE HIDROSTÁTICO]]))</f>
        <v/>
      </c>
      <c r="Y206" s="101" t="str">
        <f>IFERROR(IF(Tabela2[[#This Row],[DATA DA RECARGA]]="","",Tabela2[[#This Row],[VALIDADE          (em meses)]]*30)+5,"")</f>
        <v/>
      </c>
      <c r="Z206" s="101" t="str">
        <f>IF(Tabela2[[#This Row],[DATA DA RECARGA]]="","","P")</f>
        <v/>
      </c>
      <c r="AA206" s="71"/>
      <c r="AB206" s="97" t="str">
        <f ca="1">IFERROR(G206-editar!$C$1,"")</f>
        <v/>
      </c>
      <c r="AC206" s="97" t="str">
        <f t="shared" ca="1" si="3"/>
        <v/>
      </c>
      <c r="AD206" s="74"/>
      <c r="AE206" s="74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</row>
    <row r="207" spans="1:57" ht="20.100000000000001" customHeight="1" x14ac:dyDescent="0.25">
      <c r="A207" s="29" t="str">
        <f>IF(Tabela2[[#This Row],[LOCAL DO EXTINTOR]]="","",Tabela2[[#This Row],[CONTROL1]])</f>
        <v/>
      </c>
      <c r="B207" s="133"/>
      <c r="C207" s="33"/>
      <c r="D207" s="34"/>
      <c r="E207" s="35"/>
      <c r="F2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7" s="81" t="str">
        <f ca="1">IFERROR(IF(Tabela2[[#This Row],[VALIDADE DA RECARGA]]="SELECIONE VALIDADE","",Tabela2[[#This Row],[DATA VENC REC]]),"")</f>
        <v/>
      </c>
      <c r="H207" s="76"/>
      <c r="I2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7" s="87" t="str">
        <f>IF(Tabela2[[#This Row],[DATA DO ÚLTIMO TESTE HIDROSTÁTICO]]="","",Tabela2[[#This Row],[DATA DO ÚLTIMO TESTE HIDROSTÁTICO]]+editar!$C$15)</f>
        <v/>
      </c>
      <c r="K207" s="105"/>
      <c r="L207" s="140"/>
      <c r="M207" s="48">
        <v>200</v>
      </c>
      <c r="N2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7" s="49" t="str">
        <f>IF(Tabela2[[#This Row],[DATA DA RECARGA]]="","",Tabela2[[#This Row],[DATA DA RECARGA]]+Tabela2[[#This Row],[val]])</f>
        <v/>
      </c>
      <c r="P207" s="48" t="str">
        <f>IF(Tabela2[[#This Row],[DATA VENC REC]]="","",VLOOKUP(MONTH(Tabela2[[#This Row],[DATA VENC REC]]),editar!$F$2:$G$13,2,0))</f>
        <v/>
      </c>
      <c r="Q207" s="48" t="str">
        <f>IF(Tabela2[[#This Row],[DATA VENC REC]]="","",YEAR(Tabela2[[#This Row],[DATA VENC REC]]))</f>
        <v/>
      </c>
      <c r="R2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7" s="54" t="str">
        <f>IF(Tabela2[[#This Row],[DATA DO PRÓXIMO TESTE HIDROSTÁTICO]]="","",VLOOKUP(MONTH(Tabela2[[#This Row],[DATA DO PRÓXIMO TESTE HIDROSTÁTICO]]),editar!$F$2:$G$13,2,0))</f>
        <v/>
      </c>
      <c r="T207" s="54" t="str">
        <f>IF(Tabela2[[#This Row],[DATA DO PRÓXIMO TESTE HIDROSTÁTICO]]="","",YEAR(Tabela2[[#This Row],[DATA DO PRÓXIMO TESTE HIDROSTÁTICO]]))</f>
        <v/>
      </c>
      <c r="U207" s="54" t="str">
        <f>IF(Tabela2[[#This Row],[DATA DA RECARGA]]="","",VLOOKUP(MONTH(Tabela2[[#This Row],[DATA DA RECARGA]]),editar!$F$2:$G$13,2,0))</f>
        <v/>
      </c>
      <c r="V207" s="54" t="str">
        <f>IF(Tabela2[[#This Row],[DATA DA RECARGA]]="","",YEAR(Tabela2[[#This Row],[DATA DA RECARGA]]))</f>
        <v/>
      </c>
      <c r="W207" s="54" t="str">
        <f>IF(Tabela2[[#This Row],[DATA DO ÚLTIMO TESTE HIDROSTÁTICO]]="","",VLOOKUP(MONTH(Tabela2[[#This Row],[DATA DO ÚLTIMO TESTE HIDROSTÁTICO]]),editar!$F$2:$G$13,2,0))</f>
        <v/>
      </c>
      <c r="X207" s="54" t="str">
        <f>IF(Tabela2[[#This Row],[DATA DO ÚLTIMO TESTE HIDROSTÁTICO]]="","",YEAR(Tabela2[[#This Row],[DATA DO ÚLTIMO TESTE HIDROSTÁTICO]]))</f>
        <v/>
      </c>
      <c r="Y207" s="101" t="str">
        <f>IFERROR(IF(Tabela2[[#This Row],[DATA DA RECARGA]]="","",Tabela2[[#This Row],[VALIDADE          (em meses)]]*30)+5,"")</f>
        <v/>
      </c>
      <c r="Z207" s="101" t="str">
        <f>IF(Tabela2[[#This Row],[DATA DA RECARGA]]="","","P")</f>
        <v/>
      </c>
      <c r="AA207" s="71"/>
      <c r="AB207" s="97" t="str">
        <f ca="1">IFERROR(G207-editar!$C$1,"")</f>
        <v/>
      </c>
      <c r="AC207" s="97" t="str">
        <f t="shared" ca="1" si="3"/>
        <v/>
      </c>
      <c r="AD207" s="74"/>
      <c r="AE207" s="74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</row>
    <row r="208" spans="1:57" ht="20.100000000000001" customHeight="1" x14ac:dyDescent="0.25">
      <c r="A208" s="29" t="str">
        <f>IF(Tabela2[[#This Row],[LOCAL DO EXTINTOR]]="","",Tabela2[[#This Row],[CONTROL1]])</f>
        <v/>
      </c>
      <c r="B208" s="133"/>
      <c r="C208" s="33"/>
      <c r="D208" s="34"/>
      <c r="E208" s="35"/>
      <c r="F2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8" s="81" t="str">
        <f ca="1">IFERROR(IF(Tabela2[[#This Row],[VALIDADE DA RECARGA]]="SELECIONE VALIDADE","",Tabela2[[#This Row],[DATA VENC REC]]),"")</f>
        <v/>
      </c>
      <c r="H208" s="76"/>
      <c r="I2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8" s="87" t="str">
        <f>IF(Tabela2[[#This Row],[DATA DO ÚLTIMO TESTE HIDROSTÁTICO]]="","",Tabela2[[#This Row],[DATA DO ÚLTIMO TESTE HIDROSTÁTICO]]+editar!$C$15)</f>
        <v/>
      </c>
      <c r="K208" s="105"/>
      <c r="L208" s="140"/>
      <c r="M208" s="48">
        <v>201</v>
      </c>
      <c r="N2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8" s="49" t="str">
        <f>IF(Tabela2[[#This Row],[DATA DA RECARGA]]="","",Tabela2[[#This Row],[DATA DA RECARGA]]+Tabela2[[#This Row],[val]])</f>
        <v/>
      </c>
      <c r="P208" s="48" t="str">
        <f>IF(Tabela2[[#This Row],[DATA VENC REC]]="","",VLOOKUP(MONTH(Tabela2[[#This Row],[DATA VENC REC]]),editar!$F$2:$G$13,2,0))</f>
        <v/>
      </c>
      <c r="Q208" s="48" t="str">
        <f>IF(Tabela2[[#This Row],[DATA VENC REC]]="","",YEAR(Tabela2[[#This Row],[DATA VENC REC]]))</f>
        <v/>
      </c>
      <c r="R2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8" s="54" t="str">
        <f>IF(Tabela2[[#This Row],[DATA DO PRÓXIMO TESTE HIDROSTÁTICO]]="","",VLOOKUP(MONTH(Tabela2[[#This Row],[DATA DO PRÓXIMO TESTE HIDROSTÁTICO]]),editar!$F$2:$G$13,2,0))</f>
        <v/>
      </c>
      <c r="T208" s="54" t="str">
        <f>IF(Tabela2[[#This Row],[DATA DO PRÓXIMO TESTE HIDROSTÁTICO]]="","",YEAR(Tabela2[[#This Row],[DATA DO PRÓXIMO TESTE HIDROSTÁTICO]]))</f>
        <v/>
      </c>
      <c r="U208" s="54" t="str">
        <f>IF(Tabela2[[#This Row],[DATA DA RECARGA]]="","",VLOOKUP(MONTH(Tabela2[[#This Row],[DATA DA RECARGA]]),editar!$F$2:$G$13,2,0))</f>
        <v/>
      </c>
      <c r="V208" s="54" t="str">
        <f>IF(Tabela2[[#This Row],[DATA DA RECARGA]]="","",YEAR(Tabela2[[#This Row],[DATA DA RECARGA]]))</f>
        <v/>
      </c>
      <c r="W208" s="54" t="str">
        <f>IF(Tabela2[[#This Row],[DATA DO ÚLTIMO TESTE HIDROSTÁTICO]]="","",VLOOKUP(MONTH(Tabela2[[#This Row],[DATA DO ÚLTIMO TESTE HIDROSTÁTICO]]),editar!$F$2:$G$13,2,0))</f>
        <v/>
      </c>
      <c r="X208" s="54" t="str">
        <f>IF(Tabela2[[#This Row],[DATA DO ÚLTIMO TESTE HIDROSTÁTICO]]="","",YEAR(Tabela2[[#This Row],[DATA DO ÚLTIMO TESTE HIDROSTÁTICO]]))</f>
        <v/>
      </c>
      <c r="Y208" s="101" t="str">
        <f>IFERROR(IF(Tabela2[[#This Row],[DATA DA RECARGA]]="","",Tabela2[[#This Row],[VALIDADE          (em meses)]]*30)+5,"")</f>
        <v/>
      </c>
      <c r="Z208" s="101" t="str">
        <f>IF(Tabela2[[#This Row],[DATA DA RECARGA]]="","","P")</f>
        <v/>
      </c>
      <c r="AA208" s="71"/>
      <c r="AB208" s="97" t="str">
        <f ca="1">IFERROR(G208-editar!$C$1,"")</f>
        <v/>
      </c>
      <c r="AC208" s="97" t="str">
        <f t="shared" ca="1" si="3"/>
        <v/>
      </c>
      <c r="AD208" s="74"/>
      <c r="AE208" s="74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</row>
    <row r="209" spans="1:57" ht="20.100000000000001" customHeight="1" x14ac:dyDescent="0.25">
      <c r="A209" s="29" t="str">
        <f>IF(Tabela2[[#This Row],[LOCAL DO EXTINTOR]]="","",Tabela2[[#This Row],[CONTROL1]])</f>
        <v/>
      </c>
      <c r="B209" s="133"/>
      <c r="C209" s="33"/>
      <c r="D209" s="34"/>
      <c r="E209" s="35"/>
      <c r="F2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09" s="81" t="str">
        <f ca="1">IFERROR(IF(Tabela2[[#This Row],[VALIDADE DA RECARGA]]="SELECIONE VALIDADE","",Tabela2[[#This Row],[DATA VENC REC]]),"")</f>
        <v/>
      </c>
      <c r="H209" s="76"/>
      <c r="I2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09" s="87" t="str">
        <f>IF(Tabela2[[#This Row],[DATA DO ÚLTIMO TESTE HIDROSTÁTICO]]="","",Tabela2[[#This Row],[DATA DO ÚLTIMO TESTE HIDROSTÁTICO]]+editar!$C$15)</f>
        <v/>
      </c>
      <c r="K209" s="105"/>
      <c r="L209" s="140"/>
      <c r="M209" s="48">
        <v>202</v>
      </c>
      <c r="N2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09" s="49" t="str">
        <f>IF(Tabela2[[#This Row],[DATA DA RECARGA]]="","",Tabela2[[#This Row],[DATA DA RECARGA]]+Tabela2[[#This Row],[val]])</f>
        <v/>
      </c>
      <c r="P209" s="48" t="str">
        <f>IF(Tabela2[[#This Row],[DATA VENC REC]]="","",VLOOKUP(MONTH(Tabela2[[#This Row],[DATA VENC REC]]),editar!$F$2:$G$13,2,0))</f>
        <v/>
      </c>
      <c r="Q209" s="48" t="str">
        <f>IF(Tabela2[[#This Row],[DATA VENC REC]]="","",YEAR(Tabela2[[#This Row],[DATA VENC REC]]))</f>
        <v/>
      </c>
      <c r="R2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09" s="54" t="str">
        <f>IF(Tabela2[[#This Row],[DATA DO PRÓXIMO TESTE HIDROSTÁTICO]]="","",VLOOKUP(MONTH(Tabela2[[#This Row],[DATA DO PRÓXIMO TESTE HIDROSTÁTICO]]),editar!$F$2:$G$13,2,0))</f>
        <v/>
      </c>
      <c r="T209" s="54" t="str">
        <f>IF(Tabela2[[#This Row],[DATA DO PRÓXIMO TESTE HIDROSTÁTICO]]="","",YEAR(Tabela2[[#This Row],[DATA DO PRÓXIMO TESTE HIDROSTÁTICO]]))</f>
        <v/>
      </c>
      <c r="U209" s="54" t="str">
        <f>IF(Tabela2[[#This Row],[DATA DA RECARGA]]="","",VLOOKUP(MONTH(Tabela2[[#This Row],[DATA DA RECARGA]]),editar!$F$2:$G$13,2,0))</f>
        <v/>
      </c>
      <c r="V209" s="54" t="str">
        <f>IF(Tabela2[[#This Row],[DATA DA RECARGA]]="","",YEAR(Tabela2[[#This Row],[DATA DA RECARGA]]))</f>
        <v/>
      </c>
      <c r="W209" s="54" t="str">
        <f>IF(Tabela2[[#This Row],[DATA DO ÚLTIMO TESTE HIDROSTÁTICO]]="","",VLOOKUP(MONTH(Tabela2[[#This Row],[DATA DO ÚLTIMO TESTE HIDROSTÁTICO]]),editar!$F$2:$G$13,2,0))</f>
        <v/>
      </c>
      <c r="X209" s="54" t="str">
        <f>IF(Tabela2[[#This Row],[DATA DO ÚLTIMO TESTE HIDROSTÁTICO]]="","",YEAR(Tabela2[[#This Row],[DATA DO ÚLTIMO TESTE HIDROSTÁTICO]]))</f>
        <v/>
      </c>
      <c r="Y209" s="101" t="str">
        <f>IFERROR(IF(Tabela2[[#This Row],[DATA DA RECARGA]]="","",Tabela2[[#This Row],[VALIDADE          (em meses)]]*30)+5,"")</f>
        <v/>
      </c>
      <c r="Z209" s="101" t="str">
        <f>IF(Tabela2[[#This Row],[DATA DA RECARGA]]="","","P")</f>
        <v/>
      </c>
      <c r="AA209" s="71"/>
      <c r="AB209" s="97" t="str">
        <f ca="1">IFERROR(G209-editar!$C$1,"")</f>
        <v/>
      </c>
      <c r="AC209" s="97" t="str">
        <f t="shared" ca="1" si="3"/>
        <v/>
      </c>
      <c r="AD209" s="74"/>
      <c r="AE209" s="74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</row>
    <row r="210" spans="1:57" ht="20.100000000000001" customHeight="1" x14ac:dyDescent="0.25">
      <c r="A210" s="29" t="str">
        <f>IF(Tabela2[[#This Row],[LOCAL DO EXTINTOR]]="","",Tabela2[[#This Row],[CONTROL1]])</f>
        <v/>
      </c>
      <c r="B210" s="133"/>
      <c r="C210" s="33"/>
      <c r="D210" s="34"/>
      <c r="E210" s="35"/>
      <c r="F2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0" s="81" t="str">
        <f ca="1">IFERROR(IF(Tabela2[[#This Row],[VALIDADE DA RECARGA]]="SELECIONE VALIDADE","",Tabela2[[#This Row],[DATA VENC REC]]),"")</f>
        <v/>
      </c>
      <c r="H210" s="76"/>
      <c r="I2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0" s="87" t="str">
        <f>IF(Tabela2[[#This Row],[DATA DO ÚLTIMO TESTE HIDROSTÁTICO]]="","",Tabela2[[#This Row],[DATA DO ÚLTIMO TESTE HIDROSTÁTICO]]+editar!$C$15)</f>
        <v/>
      </c>
      <c r="K210" s="105"/>
      <c r="L210" s="140"/>
      <c r="M210" s="48">
        <v>203</v>
      </c>
      <c r="N2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0" s="49" t="str">
        <f>IF(Tabela2[[#This Row],[DATA DA RECARGA]]="","",Tabela2[[#This Row],[DATA DA RECARGA]]+Tabela2[[#This Row],[val]])</f>
        <v/>
      </c>
      <c r="P210" s="48" t="str">
        <f>IF(Tabela2[[#This Row],[DATA VENC REC]]="","",VLOOKUP(MONTH(Tabela2[[#This Row],[DATA VENC REC]]),editar!$F$2:$G$13,2,0))</f>
        <v/>
      </c>
      <c r="Q210" s="48" t="str">
        <f>IF(Tabela2[[#This Row],[DATA VENC REC]]="","",YEAR(Tabela2[[#This Row],[DATA VENC REC]]))</f>
        <v/>
      </c>
      <c r="R2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0" s="54" t="str">
        <f>IF(Tabela2[[#This Row],[DATA DO PRÓXIMO TESTE HIDROSTÁTICO]]="","",VLOOKUP(MONTH(Tabela2[[#This Row],[DATA DO PRÓXIMO TESTE HIDROSTÁTICO]]),editar!$F$2:$G$13,2,0))</f>
        <v/>
      </c>
      <c r="T210" s="54" t="str">
        <f>IF(Tabela2[[#This Row],[DATA DO PRÓXIMO TESTE HIDROSTÁTICO]]="","",YEAR(Tabela2[[#This Row],[DATA DO PRÓXIMO TESTE HIDROSTÁTICO]]))</f>
        <v/>
      </c>
      <c r="U210" s="54" t="str">
        <f>IF(Tabela2[[#This Row],[DATA DA RECARGA]]="","",VLOOKUP(MONTH(Tabela2[[#This Row],[DATA DA RECARGA]]),editar!$F$2:$G$13,2,0))</f>
        <v/>
      </c>
      <c r="V210" s="54" t="str">
        <f>IF(Tabela2[[#This Row],[DATA DA RECARGA]]="","",YEAR(Tabela2[[#This Row],[DATA DA RECARGA]]))</f>
        <v/>
      </c>
      <c r="W210" s="54" t="str">
        <f>IF(Tabela2[[#This Row],[DATA DO ÚLTIMO TESTE HIDROSTÁTICO]]="","",VLOOKUP(MONTH(Tabela2[[#This Row],[DATA DO ÚLTIMO TESTE HIDROSTÁTICO]]),editar!$F$2:$G$13,2,0))</f>
        <v/>
      </c>
      <c r="X210" s="54" t="str">
        <f>IF(Tabela2[[#This Row],[DATA DO ÚLTIMO TESTE HIDROSTÁTICO]]="","",YEAR(Tabela2[[#This Row],[DATA DO ÚLTIMO TESTE HIDROSTÁTICO]]))</f>
        <v/>
      </c>
      <c r="Y210" s="101" t="str">
        <f>IFERROR(IF(Tabela2[[#This Row],[DATA DA RECARGA]]="","",Tabela2[[#This Row],[VALIDADE          (em meses)]]*30)+5,"")</f>
        <v/>
      </c>
      <c r="Z210" s="101" t="str">
        <f>IF(Tabela2[[#This Row],[DATA DA RECARGA]]="","","P")</f>
        <v/>
      </c>
      <c r="AA210" s="71"/>
      <c r="AB210" s="97" t="str">
        <f ca="1">IFERROR(G210-editar!$C$1,"")</f>
        <v/>
      </c>
      <c r="AC210" s="97" t="str">
        <f t="shared" ca="1" si="3"/>
        <v/>
      </c>
      <c r="AD210" s="74"/>
      <c r="AE210" s="74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</row>
    <row r="211" spans="1:57" ht="20.100000000000001" customHeight="1" x14ac:dyDescent="0.25">
      <c r="A211" s="29" t="str">
        <f>IF(Tabela2[[#This Row],[LOCAL DO EXTINTOR]]="","",Tabela2[[#This Row],[CONTROL1]])</f>
        <v/>
      </c>
      <c r="B211" s="133"/>
      <c r="C211" s="33"/>
      <c r="D211" s="34"/>
      <c r="E211" s="35"/>
      <c r="F2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1" s="81" t="str">
        <f ca="1">IFERROR(IF(Tabela2[[#This Row],[VALIDADE DA RECARGA]]="SELECIONE VALIDADE","",Tabela2[[#This Row],[DATA VENC REC]]),"")</f>
        <v/>
      </c>
      <c r="H211" s="76"/>
      <c r="I2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1" s="87" t="str">
        <f>IF(Tabela2[[#This Row],[DATA DO ÚLTIMO TESTE HIDROSTÁTICO]]="","",Tabela2[[#This Row],[DATA DO ÚLTIMO TESTE HIDROSTÁTICO]]+editar!$C$15)</f>
        <v/>
      </c>
      <c r="K211" s="105"/>
      <c r="L211" s="140"/>
      <c r="M211" s="48">
        <v>204</v>
      </c>
      <c r="N2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1" s="49" t="str">
        <f>IF(Tabela2[[#This Row],[DATA DA RECARGA]]="","",Tabela2[[#This Row],[DATA DA RECARGA]]+Tabela2[[#This Row],[val]])</f>
        <v/>
      </c>
      <c r="P211" s="48" t="str">
        <f>IF(Tabela2[[#This Row],[DATA VENC REC]]="","",VLOOKUP(MONTH(Tabela2[[#This Row],[DATA VENC REC]]),editar!$F$2:$G$13,2,0))</f>
        <v/>
      </c>
      <c r="Q211" s="48" t="str">
        <f>IF(Tabela2[[#This Row],[DATA VENC REC]]="","",YEAR(Tabela2[[#This Row],[DATA VENC REC]]))</f>
        <v/>
      </c>
      <c r="R2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1" s="54" t="str">
        <f>IF(Tabela2[[#This Row],[DATA DO PRÓXIMO TESTE HIDROSTÁTICO]]="","",VLOOKUP(MONTH(Tabela2[[#This Row],[DATA DO PRÓXIMO TESTE HIDROSTÁTICO]]),editar!$F$2:$G$13,2,0))</f>
        <v/>
      </c>
      <c r="T211" s="54" t="str">
        <f>IF(Tabela2[[#This Row],[DATA DO PRÓXIMO TESTE HIDROSTÁTICO]]="","",YEAR(Tabela2[[#This Row],[DATA DO PRÓXIMO TESTE HIDROSTÁTICO]]))</f>
        <v/>
      </c>
      <c r="U211" s="54" t="str">
        <f>IF(Tabela2[[#This Row],[DATA DA RECARGA]]="","",VLOOKUP(MONTH(Tabela2[[#This Row],[DATA DA RECARGA]]),editar!$F$2:$G$13,2,0))</f>
        <v/>
      </c>
      <c r="V211" s="54" t="str">
        <f>IF(Tabela2[[#This Row],[DATA DA RECARGA]]="","",YEAR(Tabela2[[#This Row],[DATA DA RECARGA]]))</f>
        <v/>
      </c>
      <c r="W211" s="54" t="str">
        <f>IF(Tabela2[[#This Row],[DATA DO ÚLTIMO TESTE HIDROSTÁTICO]]="","",VLOOKUP(MONTH(Tabela2[[#This Row],[DATA DO ÚLTIMO TESTE HIDROSTÁTICO]]),editar!$F$2:$G$13,2,0))</f>
        <v/>
      </c>
      <c r="X211" s="54" t="str">
        <f>IF(Tabela2[[#This Row],[DATA DO ÚLTIMO TESTE HIDROSTÁTICO]]="","",YEAR(Tabela2[[#This Row],[DATA DO ÚLTIMO TESTE HIDROSTÁTICO]]))</f>
        <v/>
      </c>
      <c r="Y211" s="101" t="str">
        <f>IFERROR(IF(Tabela2[[#This Row],[DATA DA RECARGA]]="","",Tabela2[[#This Row],[VALIDADE          (em meses)]]*30)+5,"")</f>
        <v/>
      </c>
      <c r="Z211" s="101" t="str">
        <f>IF(Tabela2[[#This Row],[DATA DA RECARGA]]="","","P")</f>
        <v/>
      </c>
      <c r="AA211" s="71"/>
      <c r="AB211" s="97" t="str">
        <f ca="1">IFERROR(G211-editar!$C$1,"")</f>
        <v/>
      </c>
      <c r="AC211" s="97" t="str">
        <f t="shared" ca="1" si="3"/>
        <v/>
      </c>
      <c r="AD211" s="74"/>
      <c r="AE211" s="74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</row>
    <row r="212" spans="1:57" ht="20.100000000000001" customHeight="1" x14ac:dyDescent="0.25">
      <c r="A212" s="29" t="str">
        <f>IF(Tabela2[[#This Row],[LOCAL DO EXTINTOR]]="","",Tabela2[[#This Row],[CONTROL1]])</f>
        <v/>
      </c>
      <c r="B212" s="133"/>
      <c r="C212" s="33"/>
      <c r="D212" s="34"/>
      <c r="E212" s="35"/>
      <c r="F2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2" s="81" t="str">
        <f ca="1">IFERROR(IF(Tabela2[[#This Row],[VALIDADE DA RECARGA]]="SELECIONE VALIDADE","",Tabela2[[#This Row],[DATA VENC REC]]),"")</f>
        <v/>
      </c>
      <c r="H212" s="76"/>
      <c r="I2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2" s="87" t="str">
        <f>IF(Tabela2[[#This Row],[DATA DO ÚLTIMO TESTE HIDROSTÁTICO]]="","",Tabela2[[#This Row],[DATA DO ÚLTIMO TESTE HIDROSTÁTICO]]+editar!$C$15)</f>
        <v/>
      </c>
      <c r="K212" s="105"/>
      <c r="L212" s="140"/>
      <c r="M212" s="48">
        <v>205</v>
      </c>
      <c r="N2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2" s="49" t="str">
        <f>IF(Tabela2[[#This Row],[DATA DA RECARGA]]="","",Tabela2[[#This Row],[DATA DA RECARGA]]+Tabela2[[#This Row],[val]])</f>
        <v/>
      </c>
      <c r="P212" s="48" t="str">
        <f>IF(Tabela2[[#This Row],[DATA VENC REC]]="","",VLOOKUP(MONTH(Tabela2[[#This Row],[DATA VENC REC]]),editar!$F$2:$G$13,2,0))</f>
        <v/>
      </c>
      <c r="Q212" s="48" t="str">
        <f>IF(Tabela2[[#This Row],[DATA VENC REC]]="","",YEAR(Tabela2[[#This Row],[DATA VENC REC]]))</f>
        <v/>
      </c>
      <c r="R2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2" s="54" t="str">
        <f>IF(Tabela2[[#This Row],[DATA DO PRÓXIMO TESTE HIDROSTÁTICO]]="","",VLOOKUP(MONTH(Tabela2[[#This Row],[DATA DO PRÓXIMO TESTE HIDROSTÁTICO]]),editar!$F$2:$G$13,2,0))</f>
        <v/>
      </c>
      <c r="T212" s="54" t="str">
        <f>IF(Tabela2[[#This Row],[DATA DO PRÓXIMO TESTE HIDROSTÁTICO]]="","",YEAR(Tabela2[[#This Row],[DATA DO PRÓXIMO TESTE HIDROSTÁTICO]]))</f>
        <v/>
      </c>
      <c r="U212" s="54" t="str">
        <f>IF(Tabela2[[#This Row],[DATA DA RECARGA]]="","",VLOOKUP(MONTH(Tabela2[[#This Row],[DATA DA RECARGA]]),editar!$F$2:$G$13,2,0))</f>
        <v/>
      </c>
      <c r="V212" s="54" t="str">
        <f>IF(Tabela2[[#This Row],[DATA DA RECARGA]]="","",YEAR(Tabela2[[#This Row],[DATA DA RECARGA]]))</f>
        <v/>
      </c>
      <c r="W212" s="54" t="str">
        <f>IF(Tabela2[[#This Row],[DATA DO ÚLTIMO TESTE HIDROSTÁTICO]]="","",VLOOKUP(MONTH(Tabela2[[#This Row],[DATA DO ÚLTIMO TESTE HIDROSTÁTICO]]),editar!$F$2:$G$13,2,0))</f>
        <v/>
      </c>
      <c r="X212" s="54" t="str">
        <f>IF(Tabela2[[#This Row],[DATA DO ÚLTIMO TESTE HIDROSTÁTICO]]="","",YEAR(Tabela2[[#This Row],[DATA DO ÚLTIMO TESTE HIDROSTÁTICO]]))</f>
        <v/>
      </c>
      <c r="Y212" s="101" t="str">
        <f>IFERROR(IF(Tabela2[[#This Row],[DATA DA RECARGA]]="","",Tabela2[[#This Row],[VALIDADE          (em meses)]]*30)+5,"")</f>
        <v/>
      </c>
      <c r="Z212" s="101" t="str">
        <f>IF(Tabela2[[#This Row],[DATA DA RECARGA]]="","","P")</f>
        <v/>
      </c>
      <c r="AA212" s="71"/>
      <c r="AB212" s="97" t="str">
        <f ca="1">IFERROR(G212-editar!$C$1,"")</f>
        <v/>
      </c>
      <c r="AC212" s="97" t="str">
        <f t="shared" ca="1" si="3"/>
        <v/>
      </c>
      <c r="AD212" s="74"/>
      <c r="AE212" s="74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</row>
    <row r="213" spans="1:57" ht="20.100000000000001" customHeight="1" x14ac:dyDescent="0.25">
      <c r="A213" s="29" t="str">
        <f>IF(Tabela2[[#This Row],[LOCAL DO EXTINTOR]]="","",Tabela2[[#This Row],[CONTROL1]])</f>
        <v/>
      </c>
      <c r="B213" s="133"/>
      <c r="C213" s="33"/>
      <c r="D213" s="34"/>
      <c r="E213" s="35"/>
      <c r="F2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3" s="81" t="str">
        <f ca="1">IFERROR(IF(Tabela2[[#This Row],[VALIDADE DA RECARGA]]="SELECIONE VALIDADE","",Tabela2[[#This Row],[DATA VENC REC]]),"")</f>
        <v/>
      </c>
      <c r="H213" s="76"/>
      <c r="I2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3" s="87" t="str">
        <f>IF(Tabela2[[#This Row],[DATA DO ÚLTIMO TESTE HIDROSTÁTICO]]="","",Tabela2[[#This Row],[DATA DO ÚLTIMO TESTE HIDROSTÁTICO]]+editar!$C$15)</f>
        <v/>
      </c>
      <c r="K213" s="105"/>
      <c r="L213" s="140"/>
      <c r="M213" s="48">
        <v>206</v>
      </c>
      <c r="N2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3" s="49" t="str">
        <f>IF(Tabela2[[#This Row],[DATA DA RECARGA]]="","",Tabela2[[#This Row],[DATA DA RECARGA]]+Tabela2[[#This Row],[val]])</f>
        <v/>
      </c>
      <c r="P213" s="48" t="str">
        <f>IF(Tabela2[[#This Row],[DATA VENC REC]]="","",VLOOKUP(MONTH(Tabela2[[#This Row],[DATA VENC REC]]),editar!$F$2:$G$13,2,0))</f>
        <v/>
      </c>
      <c r="Q213" s="48" t="str">
        <f>IF(Tabela2[[#This Row],[DATA VENC REC]]="","",YEAR(Tabela2[[#This Row],[DATA VENC REC]]))</f>
        <v/>
      </c>
      <c r="R2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3" s="54" t="str">
        <f>IF(Tabela2[[#This Row],[DATA DO PRÓXIMO TESTE HIDROSTÁTICO]]="","",VLOOKUP(MONTH(Tabela2[[#This Row],[DATA DO PRÓXIMO TESTE HIDROSTÁTICO]]),editar!$F$2:$G$13,2,0))</f>
        <v/>
      </c>
      <c r="T213" s="54" t="str">
        <f>IF(Tabela2[[#This Row],[DATA DO PRÓXIMO TESTE HIDROSTÁTICO]]="","",YEAR(Tabela2[[#This Row],[DATA DO PRÓXIMO TESTE HIDROSTÁTICO]]))</f>
        <v/>
      </c>
      <c r="U213" s="54" t="str">
        <f>IF(Tabela2[[#This Row],[DATA DA RECARGA]]="","",VLOOKUP(MONTH(Tabela2[[#This Row],[DATA DA RECARGA]]),editar!$F$2:$G$13,2,0))</f>
        <v/>
      </c>
      <c r="V213" s="54" t="str">
        <f>IF(Tabela2[[#This Row],[DATA DA RECARGA]]="","",YEAR(Tabela2[[#This Row],[DATA DA RECARGA]]))</f>
        <v/>
      </c>
      <c r="W213" s="54" t="str">
        <f>IF(Tabela2[[#This Row],[DATA DO ÚLTIMO TESTE HIDROSTÁTICO]]="","",VLOOKUP(MONTH(Tabela2[[#This Row],[DATA DO ÚLTIMO TESTE HIDROSTÁTICO]]),editar!$F$2:$G$13,2,0))</f>
        <v/>
      </c>
      <c r="X213" s="54" t="str">
        <f>IF(Tabela2[[#This Row],[DATA DO ÚLTIMO TESTE HIDROSTÁTICO]]="","",YEAR(Tabela2[[#This Row],[DATA DO ÚLTIMO TESTE HIDROSTÁTICO]]))</f>
        <v/>
      </c>
      <c r="Y213" s="101" t="str">
        <f>IFERROR(IF(Tabela2[[#This Row],[DATA DA RECARGA]]="","",Tabela2[[#This Row],[VALIDADE          (em meses)]]*30)+5,"")</f>
        <v/>
      </c>
      <c r="Z213" s="101" t="str">
        <f>IF(Tabela2[[#This Row],[DATA DA RECARGA]]="","","P")</f>
        <v/>
      </c>
      <c r="AA213" s="71"/>
      <c r="AB213" s="97" t="str">
        <f ca="1">IFERROR(G213-editar!$C$1,"")</f>
        <v/>
      </c>
      <c r="AC213" s="97" t="str">
        <f t="shared" ca="1" si="3"/>
        <v/>
      </c>
      <c r="AD213" s="74"/>
      <c r="AE213" s="74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</row>
    <row r="214" spans="1:57" ht="20.100000000000001" customHeight="1" x14ac:dyDescent="0.25">
      <c r="A214" s="29" t="str">
        <f>IF(Tabela2[[#This Row],[LOCAL DO EXTINTOR]]="","",Tabela2[[#This Row],[CONTROL1]])</f>
        <v/>
      </c>
      <c r="B214" s="133"/>
      <c r="C214" s="33"/>
      <c r="D214" s="34"/>
      <c r="E214" s="35"/>
      <c r="F2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4" s="81" t="str">
        <f ca="1">IFERROR(IF(Tabela2[[#This Row],[VALIDADE DA RECARGA]]="SELECIONE VALIDADE","",Tabela2[[#This Row],[DATA VENC REC]]),"")</f>
        <v/>
      </c>
      <c r="H214" s="76"/>
      <c r="I2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4" s="87" t="str">
        <f>IF(Tabela2[[#This Row],[DATA DO ÚLTIMO TESTE HIDROSTÁTICO]]="","",Tabela2[[#This Row],[DATA DO ÚLTIMO TESTE HIDROSTÁTICO]]+editar!$C$15)</f>
        <v/>
      </c>
      <c r="K214" s="105"/>
      <c r="L214" s="140"/>
      <c r="M214" s="48">
        <v>207</v>
      </c>
      <c r="N2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4" s="49" t="str">
        <f>IF(Tabela2[[#This Row],[DATA DA RECARGA]]="","",Tabela2[[#This Row],[DATA DA RECARGA]]+Tabela2[[#This Row],[val]])</f>
        <v/>
      </c>
      <c r="P214" s="48" t="str">
        <f>IF(Tabela2[[#This Row],[DATA VENC REC]]="","",VLOOKUP(MONTH(Tabela2[[#This Row],[DATA VENC REC]]),editar!$F$2:$G$13,2,0))</f>
        <v/>
      </c>
      <c r="Q214" s="48" t="str">
        <f>IF(Tabela2[[#This Row],[DATA VENC REC]]="","",YEAR(Tabela2[[#This Row],[DATA VENC REC]]))</f>
        <v/>
      </c>
      <c r="R2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4" s="54" t="str">
        <f>IF(Tabela2[[#This Row],[DATA DO PRÓXIMO TESTE HIDROSTÁTICO]]="","",VLOOKUP(MONTH(Tabela2[[#This Row],[DATA DO PRÓXIMO TESTE HIDROSTÁTICO]]),editar!$F$2:$G$13,2,0))</f>
        <v/>
      </c>
      <c r="T214" s="54" t="str">
        <f>IF(Tabela2[[#This Row],[DATA DO PRÓXIMO TESTE HIDROSTÁTICO]]="","",YEAR(Tabela2[[#This Row],[DATA DO PRÓXIMO TESTE HIDROSTÁTICO]]))</f>
        <v/>
      </c>
      <c r="U214" s="54" t="str">
        <f>IF(Tabela2[[#This Row],[DATA DA RECARGA]]="","",VLOOKUP(MONTH(Tabela2[[#This Row],[DATA DA RECARGA]]),editar!$F$2:$G$13,2,0))</f>
        <v/>
      </c>
      <c r="V214" s="54" t="str">
        <f>IF(Tabela2[[#This Row],[DATA DA RECARGA]]="","",YEAR(Tabela2[[#This Row],[DATA DA RECARGA]]))</f>
        <v/>
      </c>
      <c r="W214" s="54" t="str">
        <f>IF(Tabela2[[#This Row],[DATA DO ÚLTIMO TESTE HIDROSTÁTICO]]="","",VLOOKUP(MONTH(Tabela2[[#This Row],[DATA DO ÚLTIMO TESTE HIDROSTÁTICO]]),editar!$F$2:$G$13,2,0))</f>
        <v/>
      </c>
      <c r="X214" s="54" t="str">
        <f>IF(Tabela2[[#This Row],[DATA DO ÚLTIMO TESTE HIDROSTÁTICO]]="","",YEAR(Tabela2[[#This Row],[DATA DO ÚLTIMO TESTE HIDROSTÁTICO]]))</f>
        <v/>
      </c>
      <c r="Y214" s="101" t="str">
        <f>IFERROR(IF(Tabela2[[#This Row],[DATA DA RECARGA]]="","",Tabela2[[#This Row],[VALIDADE          (em meses)]]*30)+5,"")</f>
        <v/>
      </c>
      <c r="Z214" s="101" t="str">
        <f>IF(Tabela2[[#This Row],[DATA DA RECARGA]]="","","P")</f>
        <v/>
      </c>
      <c r="AA214" s="71"/>
      <c r="AB214" s="97" t="str">
        <f ca="1">IFERROR(G214-editar!$C$1,"")</f>
        <v/>
      </c>
      <c r="AC214" s="97" t="str">
        <f t="shared" ca="1" si="3"/>
        <v/>
      </c>
      <c r="AD214" s="74"/>
      <c r="AE214" s="74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</row>
    <row r="215" spans="1:57" ht="20.100000000000001" customHeight="1" x14ac:dyDescent="0.25">
      <c r="A215" s="29" t="str">
        <f>IF(Tabela2[[#This Row],[LOCAL DO EXTINTOR]]="","",Tabela2[[#This Row],[CONTROL1]])</f>
        <v/>
      </c>
      <c r="B215" s="133"/>
      <c r="C215" s="33"/>
      <c r="D215" s="34"/>
      <c r="E215" s="35"/>
      <c r="F2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5" s="81" t="str">
        <f ca="1">IFERROR(IF(Tabela2[[#This Row],[VALIDADE DA RECARGA]]="SELECIONE VALIDADE","",Tabela2[[#This Row],[DATA VENC REC]]),"")</f>
        <v/>
      </c>
      <c r="H215" s="76"/>
      <c r="I2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5" s="87" t="str">
        <f>IF(Tabela2[[#This Row],[DATA DO ÚLTIMO TESTE HIDROSTÁTICO]]="","",Tabela2[[#This Row],[DATA DO ÚLTIMO TESTE HIDROSTÁTICO]]+editar!$C$15)</f>
        <v/>
      </c>
      <c r="K215" s="105"/>
      <c r="L215" s="140"/>
      <c r="M215" s="48">
        <v>208</v>
      </c>
      <c r="N2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5" s="49" t="str">
        <f>IF(Tabela2[[#This Row],[DATA DA RECARGA]]="","",Tabela2[[#This Row],[DATA DA RECARGA]]+Tabela2[[#This Row],[val]])</f>
        <v/>
      </c>
      <c r="P215" s="48" t="str">
        <f>IF(Tabela2[[#This Row],[DATA VENC REC]]="","",VLOOKUP(MONTH(Tabela2[[#This Row],[DATA VENC REC]]),editar!$F$2:$G$13,2,0))</f>
        <v/>
      </c>
      <c r="Q215" s="48" t="str">
        <f>IF(Tabela2[[#This Row],[DATA VENC REC]]="","",YEAR(Tabela2[[#This Row],[DATA VENC REC]]))</f>
        <v/>
      </c>
      <c r="R2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5" s="54" t="str">
        <f>IF(Tabela2[[#This Row],[DATA DO PRÓXIMO TESTE HIDROSTÁTICO]]="","",VLOOKUP(MONTH(Tabela2[[#This Row],[DATA DO PRÓXIMO TESTE HIDROSTÁTICO]]),editar!$F$2:$G$13,2,0))</f>
        <v/>
      </c>
      <c r="T215" s="54" t="str">
        <f>IF(Tabela2[[#This Row],[DATA DO PRÓXIMO TESTE HIDROSTÁTICO]]="","",YEAR(Tabela2[[#This Row],[DATA DO PRÓXIMO TESTE HIDROSTÁTICO]]))</f>
        <v/>
      </c>
      <c r="U215" s="54" t="str">
        <f>IF(Tabela2[[#This Row],[DATA DA RECARGA]]="","",VLOOKUP(MONTH(Tabela2[[#This Row],[DATA DA RECARGA]]),editar!$F$2:$G$13,2,0))</f>
        <v/>
      </c>
      <c r="V215" s="54" t="str">
        <f>IF(Tabela2[[#This Row],[DATA DA RECARGA]]="","",YEAR(Tabela2[[#This Row],[DATA DA RECARGA]]))</f>
        <v/>
      </c>
      <c r="W215" s="54" t="str">
        <f>IF(Tabela2[[#This Row],[DATA DO ÚLTIMO TESTE HIDROSTÁTICO]]="","",VLOOKUP(MONTH(Tabela2[[#This Row],[DATA DO ÚLTIMO TESTE HIDROSTÁTICO]]),editar!$F$2:$G$13,2,0))</f>
        <v/>
      </c>
      <c r="X215" s="54" t="str">
        <f>IF(Tabela2[[#This Row],[DATA DO ÚLTIMO TESTE HIDROSTÁTICO]]="","",YEAR(Tabela2[[#This Row],[DATA DO ÚLTIMO TESTE HIDROSTÁTICO]]))</f>
        <v/>
      </c>
      <c r="Y215" s="101" t="str">
        <f>IFERROR(IF(Tabela2[[#This Row],[DATA DA RECARGA]]="","",Tabela2[[#This Row],[VALIDADE          (em meses)]]*30)+5,"")</f>
        <v/>
      </c>
      <c r="Z215" s="101" t="str">
        <f>IF(Tabela2[[#This Row],[DATA DA RECARGA]]="","","P")</f>
        <v/>
      </c>
      <c r="AA215" s="71"/>
      <c r="AB215" s="97" t="str">
        <f ca="1">IFERROR(G215-editar!$C$1,"")</f>
        <v/>
      </c>
      <c r="AC215" s="97" t="str">
        <f t="shared" ca="1" si="3"/>
        <v/>
      </c>
      <c r="AD215" s="74"/>
      <c r="AE215" s="74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</row>
    <row r="216" spans="1:57" ht="20.100000000000001" customHeight="1" x14ac:dyDescent="0.25">
      <c r="A216" s="29" t="str">
        <f>IF(Tabela2[[#This Row],[LOCAL DO EXTINTOR]]="","",Tabela2[[#This Row],[CONTROL1]])</f>
        <v/>
      </c>
      <c r="B216" s="133"/>
      <c r="C216" s="33"/>
      <c r="D216" s="34"/>
      <c r="E216" s="35"/>
      <c r="F2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6" s="81" t="str">
        <f ca="1">IFERROR(IF(Tabela2[[#This Row],[VALIDADE DA RECARGA]]="SELECIONE VALIDADE","",Tabela2[[#This Row],[DATA VENC REC]]),"")</f>
        <v/>
      </c>
      <c r="H216" s="76"/>
      <c r="I2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6" s="87" t="str">
        <f>IF(Tabela2[[#This Row],[DATA DO ÚLTIMO TESTE HIDROSTÁTICO]]="","",Tabela2[[#This Row],[DATA DO ÚLTIMO TESTE HIDROSTÁTICO]]+editar!$C$15)</f>
        <v/>
      </c>
      <c r="K216" s="105"/>
      <c r="L216" s="140"/>
      <c r="M216" s="48">
        <v>209</v>
      </c>
      <c r="N2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6" s="49" t="str">
        <f>IF(Tabela2[[#This Row],[DATA DA RECARGA]]="","",Tabela2[[#This Row],[DATA DA RECARGA]]+Tabela2[[#This Row],[val]])</f>
        <v/>
      </c>
      <c r="P216" s="48" t="str">
        <f>IF(Tabela2[[#This Row],[DATA VENC REC]]="","",VLOOKUP(MONTH(Tabela2[[#This Row],[DATA VENC REC]]),editar!$F$2:$G$13,2,0))</f>
        <v/>
      </c>
      <c r="Q216" s="48" t="str">
        <f>IF(Tabela2[[#This Row],[DATA VENC REC]]="","",YEAR(Tabela2[[#This Row],[DATA VENC REC]]))</f>
        <v/>
      </c>
      <c r="R2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6" s="54" t="str">
        <f>IF(Tabela2[[#This Row],[DATA DO PRÓXIMO TESTE HIDROSTÁTICO]]="","",VLOOKUP(MONTH(Tabela2[[#This Row],[DATA DO PRÓXIMO TESTE HIDROSTÁTICO]]),editar!$F$2:$G$13,2,0))</f>
        <v/>
      </c>
      <c r="T216" s="54" t="str">
        <f>IF(Tabela2[[#This Row],[DATA DO PRÓXIMO TESTE HIDROSTÁTICO]]="","",YEAR(Tabela2[[#This Row],[DATA DO PRÓXIMO TESTE HIDROSTÁTICO]]))</f>
        <v/>
      </c>
      <c r="U216" s="54" t="str">
        <f>IF(Tabela2[[#This Row],[DATA DA RECARGA]]="","",VLOOKUP(MONTH(Tabela2[[#This Row],[DATA DA RECARGA]]),editar!$F$2:$G$13,2,0))</f>
        <v/>
      </c>
      <c r="V216" s="54" t="str">
        <f>IF(Tabela2[[#This Row],[DATA DA RECARGA]]="","",YEAR(Tabela2[[#This Row],[DATA DA RECARGA]]))</f>
        <v/>
      </c>
      <c r="W216" s="54" t="str">
        <f>IF(Tabela2[[#This Row],[DATA DO ÚLTIMO TESTE HIDROSTÁTICO]]="","",VLOOKUP(MONTH(Tabela2[[#This Row],[DATA DO ÚLTIMO TESTE HIDROSTÁTICO]]),editar!$F$2:$G$13,2,0))</f>
        <v/>
      </c>
      <c r="X216" s="54" t="str">
        <f>IF(Tabela2[[#This Row],[DATA DO ÚLTIMO TESTE HIDROSTÁTICO]]="","",YEAR(Tabela2[[#This Row],[DATA DO ÚLTIMO TESTE HIDROSTÁTICO]]))</f>
        <v/>
      </c>
      <c r="Y216" s="101" t="str">
        <f>IFERROR(IF(Tabela2[[#This Row],[DATA DA RECARGA]]="","",Tabela2[[#This Row],[VALIDADE          (em meses)]]*30)+5,"")</f>
        <v/>
      </c>
      <c r="Z216" s="101" t="str">
        <f>IF(Tabela2[[#This Row],[DATA DA RECARGA]]="","","P")</f>
        <v/>
      </c>
      <c r="AA216" s="71"/>
      <c r="AB216" s="97" t="str">
        <f ca="1">IFERROR(G216-editar!$C$1,"")</f>
        <v/>
      </c>
      <c r="AC216" s="97" t="str">
        <f t="shared" ca="1" si="3"/>
        <v/>
      </c>
      <c r="AD216" s="74"/>
      <c r="AE216" s="74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</row>
    <row r="217" spans="1:57" ht="20.100000000000001" customHeight="1" x14ac:dyDescent="0.25">
      <c r="A217" s="29" t="str">
        <f>IF(Tabela2[[#This Row],[LOCAL DO EXTINTOR]]="","",Tabela2[[#This Row],[CONTROL1]])</f>
        <v/>
      </c>
      <c r="B217" s="133"/>
      <c r="C217" s="33"/>
      <c r="D217" s="34"/>
      <c r="E217" s="35"/>
      <c r="F2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7" s="81" t="str">
        <f ca="1">IFERROR(IF(Tabela2[[#This Row],[VALIDADE DA RECARGA]]="SELECIONE VALIDADE","",Tabela2[[#This Row],[DATA VENC REC]]),"")</f>
        <v/>
      </c>
      <c r="H217" s="76"/>
      <c r="I2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7" s="87" t="str">
        <f>IF(Tabela2[[#This Row],[DATA DO ÚLTIMO TESTE HIDROSTÁTICO]]="","",Tabela2[[#This Row],[DATA DO ÚLTIMO TESTE HIDROSTÁTICO]]+editar!$C$15)</f>
        <v/>
      </c>
      <c r="K217" s="105"/>
      <c r="L217" s="140"/>
      <c r="M217" s="48">
        <v>210</v>
      </c>
      <c r="N2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7" s="49" t="str">
        <f>IF(Tabela2[[#This Row],[DATA DA RECARGA]]="","",Tabela2[[#This Row],[DATA DA RECARGA]]+Tabela2[[#This Row],[val]])</f>
        <v/>
      </c>
      <c r="P217" s="48" t="str">
        <f>IF(Tabela2[[#This Row],[DATA VENC REC]]="","",VLOOKUP(MONTH(Tabela2[[#This Row],[DATA VENC REC]]),editar!$F$2:$G$13,2,0))</f>
        <v/>
      </c>
      <c r="Q217" s="48" t="str">
        <f>IF(Tabela2[[#This Row],[DATA VENC REC]]="","",YEAR(Tabela2[[#This Row],[DATA VENC REC]]))</f>
        <v/>
      </c>
      <c r="R2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7" s="54" t="str">
        <f>IF(Tabela2[[#This Row],[DATA DO PRÓXIMO TESTE HIDROSTÁTICO]]="","",VLOOKUP(MONTH(Tabela2[[#This Row],[DATA DO PRÓXIMO TESTE HIDROSTÁTICO]]),editar!$F$2:$G$13,2,0))</f>
        <v/>
      </c>
      <c r="T217" s="54" t="str">
        <f>IF(Tabela2[[#This Row],[DATA DO PRÓXIMO TESTE HIDROSTÁTICO]]="","",YEAR(Tabela2[[#This Row],[DATA DO PRÓXIMO TESTE HIDROSTÁTICO]]))</f>
        <v/>
      </c>
      <c r="U217" s="54" t="str">
        <f>IF(Tabela2[[#This Row],[DATA DA RECARGA]]="","",VLOOKUP(MONTH(Tabela2[[#This Row],[DATA DA RECARGA]]),editar!$F$2:$G$13,2,0))</f>
        <v/>
      </c>
      <c r="V217" s="54" t="str">
        <f>IF(Tabela2[[#This Row],[DATA DA RECARGA]]="","",YEAR(Tabela2[[#This Row],[DATA DA RECARGA]]))</f>
        <v/>
      </c>
      <c r="W217" s="54" t="str">
        <f>IF(Tabela2[[#This Row],[DATA DO ÚLTIMO TESTE HIDROSTÁTICO]]="","",VLOOKUP(MONTH(Tabela2[[#This Row],[DATA DO ÚLTIMO TESTE HIDROSTÁTICO]]),editar!$F$2:$G$13,2,0))</f>
        <v/>
      </c>
      <c r="X217" s="54" t="str">
        <f>IF(Tabela2[[#This Row],[DATA DO ÚLTIMO TESTE HIDROSTÁTICO]]="","",YEAR(Tabela2[[#This Row],[DATA DO ÚLTIMO TESTE HIDROSTÁTICO]]))</f>
        <v/>
      </c>
      <c r="Y217" s="101" t="str">
        <f>IFERROR(IF(Tabela2[[#This Row],[DATA DA RECARGA]]="","",Tabela2[[#This Row],[VALIDADE          (em meses)]]*30)+5,"")</f>
        <v/>
      </c>
      <c r="Z217" s="101" t="str">
        <f>IF(Tabela2[[#This Row],[DATA DA RECARGA]]="","","P")</f>
        <v/>
      </c>
      <c r="AA217" s="71"/>
      <c r="AB217" s="97" t="str">
        <f ca="1">IFERROR(G217-editar!$C$1,"")</f>
        <v/>
      </c>
      <c r="AC217" s="97" t="str">
        <f t="shared" ca="1" si="3"/>
        <v/>
      </c>
      <c r="AD217" s="74"/>
      <c r="AE217" s="74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</row>
    <row r="218" spans="1:57" ht="20.100000000000001" customHeight="1" x14ac:dyDescent="0.25">
      <c r="A218" s="29" t="str">
        <f>IF(Tabela2[[#This Row],[LOCAL DO EXTINTOR]]="","",Tabela2[[#This Row],[CONTROL1]])</f>
        <v/>
      </c>
      <c r="B218" s="133"/>
      <c r="C218" s="33"/>
      <c r="D218" s="34"/>
      <c r="E218" s="35"/>
      <c r="F2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8" s="81" t="str">
        <f ca="1">IFERROR(IF(Tabela2[[#This Row],[VALIDADE DA RECARGA]]="SELECIONE VALIDADE","",Tabela2[[#This Row],[DATA VENC REC]]),"")</f>
        <v/>
      </c>
      <c r="H218" s="76"/>
      <c r="I2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8" s="87" t="str">
        <f>IF(Tabela2[[#This Row],[DATA DO ÚLTIMO TESTE HIDROSTÁTICO]]="","",Tabela2[[#This Row],[DATA DO ÚLTIMO TESTE HIDROSTÁTICO]]+editar!$C$15)</f>
        <v/>
      </c>
      <c r="K218" s="105"/>
      <c r="L218" s="140"/>
      <c r="M218" s="48">
        <v>211</v>
      </c>
      <c r="N2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8" s="49" t="str">
        <f>IF(Tabela2[[#This Row],[DATA DA RECARGA]]="","",Tabela2[[#This Row],[DATA DA RECARGA]]+Tabela2[[#This Row],[val]])</f>
        <v/>
      </c>
      <c r="P218" s="48" t="str">
        <f>IF(Tabela2[[#This Row],[DATA VENC REC]]="","",VLOOKUP(MONTH(Tabela2[[#This Row],[DATA VENC REC]]),editar!$F$2:$G$13,2,0))</f>
        <v/>
      </c>
      <c r="Q218" s="48" t="str">
        <f>IF(Tabela2[[#This Row],[DATA VENC REC]]="","",YEAR(Tabela2[[#This Row],[DATA VENC REC]]))</f>
        <v/>
      </c>
      <c r="R2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8" s="54" t="str">
        <f>IF(Tabela2[[#This Row],[DATA DO PRÓXIMO TESTE HIDROSTÁTICO]]="","",VLOOKUP(MONTH(Tabela2[[#This Row],[DATA DO PRÓXIMO TESTE HIDROSTÁTICO]]),editar!$F$2:$G$13,2,0))</f>
        <v/>
      </c>
      <c r="T218" s="54" t="str">
        <f>IF(Tabela2[[#This Row],[DATA DO PRÓXIMO TESTE HIDROSTÁTICO]]="","",YEAR(Tabela2[[#This Row],[DATA DO PRÓXIMO TESTE HIDROSTÁTICO]]))</f>
        <v/>
      </c>
      <c r="U218" s="54" t="str">
        <f>IF(Tabela2[[#This Row],[DATA DA RECARGA]]="","",VLOOKUP(MONTH(Tabela2[[#This Row],[DATA DA RECARGA]]),editar!$F$2:$G$13,2,0))</f>
        <v/>
      </c>
      <c r="V218" s="54" t="str">
        <f>IF(Tabela2[[#This Row],[DATA DA RECARGA]]="","",YEAR(Tabela2[[#This Row],[DATA DA RECARGA]]))</f>
        <v/>
      </c>
      <c r="W218" s="54" t="str">
        <f>IF(Tabela2[[#This Row],[DATA DO ÚLTIMO TESTE HIDROSTÁTICO]]="","",VLOOKUP(MONTH(Tabela2[[#This Row],[DATA DO ÚLTIMO TESTE HIDROSTÁTICO]]),editar!$F$2:$G$13,2,0))</f>
        <v/>
      </c>
      <c r="X218" s="54" t="str">
        <f>IF(Tabela2[[#This Row],[DATA DO ÚLTIMO TESTE HIDROSTÁTICO]]="","",YEAR(Tabela2[[#This Row],[DATA DO ÚLTIMO TESTE HIDROSTÁTICO]]))</f>
        <v/>
      </c>
      <c r="Y218" s="101" t="str">
        <f>IFERROR(IF(Tabela2[[#This Row],[DATA DA RECARGA]]="","",Tabela2[[#This Row],[VALIDADE          (em meses)]]*30)+5,"")</f>
        <v/>
      </c>
      <c r="Z218" s="101" t="str">
        <f>IF(Tabela2[[#This Row],[DATA DA RECARGA]]="","","P")</f>
        <v/>
      </c>
      <c r="AA218" s="71"/>
      <c r="AB218" s="97" t="str">
        <f ca="1">IFERROR(G218-editar!$C$1,"")</f>
        <v/>
      </c>
      <c r="AC218" s="97" t="str">
        <f t="shared" ca="1" si="3"/>
        <v/>
      </c>
      <c r="AD218" s="74"/>
      <c r="AE218" s="74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</row>
    <row r="219" spans="1:57" ht="20.100000000000001" customHeight="1" x14ac:dyDescent="0.25">
      <c r="A219" s="29" t="str">
        <f>IF(Tabela2[[#This Row],[LOCAL DO EXTINTOR]]="","",Tabela2[[#This Row],[CONTROL1]])</f>
        <v/>
      </c>
      <c r="B219" s="133"/>
      <c r="C219" s="33"/>
      <c r="D219" s="34"/>
      <c r="E219" s="35"/>
      <c r="F2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19" s="81" t="str">
        <f ca="1">IFERROR(IF(Tabela2[[#This Row],[VALIDADE DA RECARGA]]="SELECIONE VALIDADE","",Tabela2[[#This Row],[DATA VENC REC]]),"")</f>
        <v/>
      </c>
      <c r="H219" s="76"/>
      <c r="I2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19" s="87" t="str">
        <f>IF(Tabela2[[#This Row],[DATA DO ÚLTIMO TESTE HIDROSTÁTICO]]="","",Tabela2[[#This Row],[DATA DO ÚLTIMO TESTE HIDROSTÁTICO]]+editar!$C$15)</f>
        <v/>
      </c>
      <c r="K219" s="105"/>
      <c r="L219" s="140"/>
      <c r="M219" s="48">
        <v>212</v>
      </c>
      <c r="N2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19" s="49" t="str">
        <f>IF(Tabela2[[#This Row],[DATA DA RECARGA]]="","",Tabela2[[#This Row],[DATA DA RECARGA]]+Tabela2[[#This Row],[val]])</f>
        <v/>
      </c>
      <c r="P219" s="48" t="str">
        <f>IF(Tabela2[[#This Row],[DATA VENC REC]]="","",VLOOKUP(MONTH(Tabela2[[#This Row],[DATA VENC REC]]),editar!$F$2:$G$13,2,0))</f>
        <v/>
      </c>
      <c r="Q219" s="48" t="str">
        <f>IF(Tabela2[[#This Row],[DATA VENC REC]]="","",YEAR(Tabela2[[#This Row],[DATA VENC REC]]))</f>
        <v/>
      </c>
      <c r="R2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19" s="54" t="str">
        <f>IF(Tabela2[[#This Row],[DATA DO PRÓXIMO TESTE HIDROSTÁTICO]]="","",VLOOKUP(MONTH(Tabela2[[#This Row],[DATA DO PRÓXIMO TESTE HIDROSTÁTICO]]),editar!$F$2:$G$13,2,0))</f>
        <v/>
      </c>
      <c r="T219" s="54" t="str">
        <f>IF(Tabela2[[#This Row],[DATA DO PRÓXIMO TESTE HIDROSTÁTICO]]="","",YEAR(Tabela2[[#This Row],[DATA DO PRÓXIMO TESTE HIDROSTÁTICO]]))</f>
        <v/>
      </c>
      <c r="U219" s="54" t="str">
        <f>IF(Tabela2[[#This Row],[DATA DA RECARGA]]="","",VLOOKUP(MONTH(Tabela2[[#This Row],[DATA DA RECARGA]]),editar!$F$2:$G$13,2,0))</f>
        <v/>
      </c>
      <c r="V219" s="54" t="str">
        <f>IF(Tabela2[[#This Row],[DATA DA RECARGA]]="","",YEAR(Tabela2[[#This Row],[DATA DA RECARGA]]))</f>
        <v/>
      </c>
      <c r="W219" s="54" t="str">
        <f>IF(Tabela2[[#This Row],[DATA DO ÚLTIMO TESTE HIDROSTÁTICO]]="","",VLOOKUP(MONTH(Tabela2[[#This Row],[DATA DO ÚLTIMO TESTE HIDROSTÁTICO]]),editar!$F$2:$G$13,2,0))</f>
        <v/>
      </c>
      <c r="X219" s="54" t="str">
        <f>IF(Tabela2[[#This Row],[DATA DO ÚLTIMO TESTE HIDROSTÁTICO]]="","",YEAR(Tabela2[[#This Row],[DATA DO ÚLTIMO TESTE HIDROSTÁTICO]]))</f>
        <v/>
      </c>
      <c r="Y219" s="101" t="str">
        <f>IFERROR(IF(Tabela2[[#This Row],[DATA DA RECARGA]]="","",Tabela2[[#This Row],[VALIDADE          (em meses)]]*30)+5,"")</f>
        <v/>
      </c>
      <c r="Z219" s="101" t="str">
        <f>IF(Tabela2[[#This Row],[DATA DA RECARGA]]="","","P")</f>
        <v/>
      </c>
      <c r="AA219" s="71"/>
      <c r="AB219" s="97" t="str">
        <f ca="1">IFERROR(G219-editar!$C$1,"")</f>
        <v/>
      </c>
      <c r="AC219" s="97" t="str">
        <f t="shared" ca="1" si="3"/>
        <v/>
      </c>
      <c r="AD219" s="74"/>
      <c r="AE219" s="74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</row>
    <row r="220" spans="1:57" ht="20.100000000000001" customHeight="1" x14ac:dyDescent="0.25">
      <c r="A220" s="29" t="str">
        <f>IF(Tabela2[[#This Row],[LOCAL DO EXTINTOR]]="","",Tabela2[[#This Row],[CONTROL1]])</f>
        <v/>
      </c>
      <c r="B220" s="133"/>
      <c r="C220" s="33"/>
      <c r="D220" s="34"/>
      <c r="E220" s="35"/>
      <c r="F2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0" s="81" t="str">
        <f ca="1">IFERROR(IF(Tabela2[[#This Row],[VALIDADE DA RECARGA]]="SELECIONE VALIDADE","",Tabela2[[#This Row],[DATA VENC REC]]),"")</f>
        <v/>
      </c>
      <c r="H220" s="76"/>
      <c r="I2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0" s="87" t="str">
        <f>IF(Tabela2[[#This Row],[DATA DO ÚLTIMO TESTE HIDROSTÁTICO]]="","",Tabela2[[#This Row],[DATA DO ÚLTIMO TESTE HIDROSTÁTICO]]+editar!$C$15)</f>
        <v/>
      </c>
      <c r="K220" s="105"/>
      <c r="L220" s="140"/>
      <c r="M220" s="48">
        <v>213</v>
      </c>
      <c r="N2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0" s="49" t="str">
        <f>IF(Tabela2[[#This Row],[DATA DA RECARGA]]="","",Tabela2[[#This Row],[DATA DA RECARGA]]+Tabela2[[#This Row],[val]])</f>
        <v/>
      </c>
      <c r="P220" s="48" t="str">
        <f>IF(Tabela2[[#This Row],[DATA VENC REC]]="","",VLOOKUP(MONTH(Tabela2[[#This Row],[DATA VENC REC]]),editar!$F$2:$G$13,2,0))</f>
        <v/>
      </c>
      <c r="Q220" s="48" t="str">
        <f>IF(Tabela2[[#This Row],[DATA VENC REC]]="","",YEAR(Tabela2[[#This Row],[DATA VENC REC]]))</f>
        <v/>
      </c>
      <c r="R2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0" s="54" t="str">
        <f>IF(Tabela2[[#This Row],[DATA DO PRÓXIMO TESTE HIDROSTÁTICO]]="","",VLOOKUP(MONTH(Tabela2[[#This Row],[DATA DO PRÓXIMO TESTE HIDROSTÁTICO]]),editar!$F$2:$G$13,2,0))</f>
        <v/>
      </c>
      <c r="T220" s="54" t="str">
        <f>IF(Tabela2[[#This Row],[DATA DO PRÓXIMO TESTE HIDROSTÁTICO]]="","",YEAR(Tabela2[[#This Row],[DATA DO PRÓXIMO TESTE HIDROSTÁTICO]]))</f>
        <v/>
      </c>
      <c r="U220" s="54" t="str">
        <f>IF(Tabela2[[#This Row],[DATA DA RECARGA]]="","",VLOOKUP(MONTH(Tabela2[[#This Row],[DATA DA RECARGA]]),editar!$F$2:$G$13,2,0))</f>
        <v/>
      </c>
      <c r="V220" s="54" t="str">
        <f>IF(Tabela2[[#This Row],[DATA DA RECARGA]]="","",YEAR(Tabela2[[#This Row],[DATA DA RECARGA]]))</f>
        <v/>
      </c>
      <c r="W220" s="54" t="str">
        <f>IF(Tabela2[[#This Row],[DATA DO ÚLTIMO TESTE HIDROSTÁTICO]]="","",VLOOKUP(MONTH(Tabela2[[#This Row],[DATA DO ÚLTIMO TESTE HIDROSTÁTICO]]),editar!$F$2:$G$13,2,0))</f>
        <v/>
      </c>
      <c r="X220" s="54" t="str">
        <f>IF(Tabela2[[#This Row],[DATA DO ÚLTIMO TESTE HIDROSTÁTICO]]="","",YEAR(Tabela2[[#This Row],[DATA DO ÚLTIMO TESTE HIDROSTÁTICO]]))</f>
        <v/>
      </c>
      <c r="Y220" s="101" t="str">
        <f>IFERROR(IF(Tabela2[[#This Row],[DATA DA RECARGA]]="","",Tabela2[[#This Row],[VALIDADE          (em meses)]]*30)+5,"")</f>
        <v/>
      </c>
      <c r="Z220" s="101" t="str">
        <f>IF(Tabela2[[#This Row],[DATA DA RECARGA]]="","","P")</f>
        <v/>
      </c>
      <c r="AA220" s="71"/>
      <c r="AB220" s="97" t="str">
        <f ca="1">IFERROR(G220-editar!$C$1,"")</f>
        <v/>
      </c>
      <c r="AC220" s="97" t="str">
        <f t="shared" ca="1" si="3"/>
        <v/>
      </c>
      <c r="AD220" s="74"/>
      <c r="AE220" s="74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</row>
    <row r="221" spans="1:57" ht="20.100000000000001" customHeight="1" x14ac:dyDescent="0.25">
      <c r="A221" s="29" t="str">
        <f>IF(Tabela2[[#This Row],[LOCAL DO EXTINTOR]]="","",Tabela2[[#This Row],[CONTROL1]])</f>
        <v/>
      </c>
      <c r="B221" s="133"/>
      <c r="C221" s="33"/>
      <c r="D221" s="34"/>
      <c r="E221" s="35"/>
      <c r="F2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1" s="81" t="str">
        <f ca="1">IFERROR(IF(Tabela2[[#This Row],[VALIDADE DA RECARGA]]="SELECIONE VALIDADE","",Tabela2[[#This Row],[DATA VENC REC]]),"")</f>
        <v/>
      </c>
      <c r="H221" s="76"/>
      <c r="I2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1" s="87" t="str">
        <f>IF(Tabela2[[#This Row],[DATA DO ÚLTIMO TESTE HIDROSTÁTICO]]="","",Tabela2[[#This Row],[DATA DO ÚLTIMO TESTE HIDROSTÁTICO]]+editar!$C$15)</f>
        <v/>
      </c>
      <c r="K221" s="105"/>
      <c r="L221" s="140"/>
      <c r="M221" s="48">
        <v>214</v>
      </c>
      <c r="N2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1" s="49" t="str">
        <f>IF(Tabela2[[#This Row],[DATA DA RECARGA]]="","",Tabela2[[#This Row],[DATA DA RECARGA]]+Tabela2[[#This Row],[val]])</f>
        <v/>
      </c>
      <c r="P221" s="48" t="str">
        <f>IF(Tabela2[[#This Row],[DATA VENC REC]]="","",VLOOKUP(MONTH(Tabela2[[#This Row],[DATA VENC REC]]),editar!$F$2:$G$13,2,0))</f>
        <v/>
      </c>
      <c r="Q221" s="48" t="str">
        <f>IF(Tabela2[[#This Row],[DATA VENC REC]]="","",YEAR(Tabela2[[#This Row],[DATA VENC REC]]))</f>
        <v/>
      </c>
      <c r="R2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1" s="54" t="str">
        <f>IF(Tabela2[[#This Row],[DATA DO PRÓXIMO TESTE HIDROSTÁTICO]]="","",VLOOKUP(MONTH(Tabela2[[#This Row],[DATA DO PRÓXIMO TESTE HIDROSTÁTICO]]),editar!$F$2:$G$13,2,0))</f>
        <v/>
      </c>
      <c r="T221" s="54" t="str">
        <f>IF(Tabela2[[#This Row],[DATA DO PRÓXIMO TESTE HIDROSTÁTICO]]="","",YEAR(Tabela2[[#This Row],[DATA DO PRÓXIMO TESTE HIDROSTÁTICO]]))</f>
        <v/>
      </c>
      <c r="U221" s="54" t="str">
        <f>IF(Tabela2[[#This Row],[DATA DA RECARGA]]="","",VLOOKUP(MONTH(Tabela2[[#This Row],[DATA DA RECARGA]]),editar!$F$2:$G$13,2,0))</f>
        <v/>
      </c>
      <c r="V221" s="54" t="str">
        <f>IF(Tabela2[[#This Row],[DATA DA RECARGA]]="","",YEAR(Tabela2[[#This Row],[DATA DA RECARGA]]))</f>
        <v/>
      </c>
      <c r="W221" s="54" t="str">
        <f>IF(Tabela2[[#This Row],[DATA DO ÚLTIMO TESTE HIDROSTÁTICO]]="","",VLOOKUP(MONTH(Tabela2[[#This Row],[DATA DO ÚLTIMO TESTE HIDROSTÁTICO]]),editar!$F$2:$G$13,2,0))</f>
        <v/>
      </c>
      <c r="X221" s="54" t="str">
        <f>IF(Tabela2[[#This Row],[DATA DO ÚLTIMO TESTE HIDROSTÁTICO]]="","",YEAR(Tabela2[[#This Row],[DATA DO ÚLTIMO TESTE HIDROSTÁTICO]]))</f>
        <v/>
      </c>
      <c r="Y221" s="101" t="str">
        <f>IFERROR(IF(Tabela2[[#This Row],[DATA DA RECARGA]]="","",Tabela2[[#This Row],[VALIDADE          (em meses)]]*30)+5,"")</f>
        <v/>
      </c>
      <c r="Z221" s="101" t="str">
        <f>IF(Tabela2[[#This Row],[DATA DA RECARGA]]="","","P")</f>
        <v/>
      </c>
      <c r="AA221" s="71"/>
      <c r="AB221" s="97" t="str">
        <f ca="1">IFERROR(G221-editar!$C$1,"")</f>
        <v/>
      </c>
      <c r="AC221" s="97" t="str">
        <f t="shared" ca="1" si="3"/>
        <v/>
      </c>
      <c r="AD221" s="74"/>
      <c r="AE221" s="74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</row>
    <row r="222" spans="1:57" ht="20.100000000000001" customHeight="1" x14ac:dyDescent="0.25">
      <c r="A222" s="29" t="str">
        <f>IF(Tabela2[[#This Row],[LOCAL DO EXTINTOR]]="","",Tabela2[[#This Row],[CONTROL1]])</f>
        <v/>
      </c>
      <c r="B222" s="133"/>
      <c r="C222" s="33"/>
      <c r="D222" s="34"/>
      <c r="E222" s="35"/>
      <c r="F2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2" s="81" t="str">
        <f ca="1">IFERROR(IF(Tabela2[[#This Row],[VALIDADE DA RECARGA]]="SELECIONE VALIDADE","",Tabela2[[#This Row],[DATA VENC REC]]),"")</f>
        <v/>
      </c>
      <c r="H222" s="76"/>
      <c r="I2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2" s="87" t="str">
        <f>IF(Tabela2[[#This Row],[DATA DO ÚLTIMO TESTE HIDROSTÁTICO]]="","",Tabela2[[#This Row],[DATA DO ÚLTIMO TESTE HIDROSTÁTICO]]+editar!$C$15)</f>
        <v/>
      </c>
      <c r="K222" s="105"/>
      <c r="L222" s="140"/>
      <c r="M222" s="48">
        <v>215</v>
      </c>
      <c r="N2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2" s="49" t="str">
        <f>IF(Tabela2[[#This Row],[DATA DA RECARGA]]="","",Tabela2[[#This Row],[DATA DA RECARGA]]+Tabela2[[#This Row],[val]])</f>
        <v/>
      </c>
      <c r="P222" s="48" t="str">
        <f>IF(Tabela2[[#This Row],[DATA VENC REC]]="","",VLOOKUP(MONTH(Tabela2[[#This Row],[DATA VENC REC]]),editar!$F$2:$G$13,2,0))</f>
        <v/>
      </c>
      <c r="Q222" s="48" t="str">
        <f>IF(Tabela2[[#This Row],[DATA VENC REC]]="","",YEAR(Tabela2[[#This Row],[DATA VENC REC]]))</f>
        <v/>
      </c>
      <c r="R2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2" s="54" t="str">
        <f>IF(Tabela2[[#This Row],[DATA DO PRÓXIMO TESTE HIDROSTÁTICO]]="","",VLOOKUP(MONTH(Tabela2[[#This Row],[DATA DO PRÓXIMO TESTE HIDROSTÁTICO]]),editar!$F$2:$G$13,2,0))</f>
        <v/>
      </c>
      <c r="T222" s="54" t="str">
        <f>IF(Tabela2[[#This Row],[DATA DO PRÓXIMO TESTE HIDROSTÁTICO]]="","",YEAR(Tabela2[[#This Row],[DATA DO PRÓXIMO TESTE HIDROSTÁTICO]]))</f>
        <v/>
      </c>
      <c r="U222" s="54" t="str">
        <f>IF(Tabela2[[#This Row],[DATA DA RECARGA]]="","",VLOOKUP(MONTH(Tabela2[[#This Row],[DATA DA RECARGA]]),editar!$F$2:$G$13,2,0))</f>
        <v/>
      </c>
      <c r="V222" s="54" t="str">
        <f>IF(Tabela2[[#This Row],[DATA DA RECARGA]]="","",YEAR(Tabela2[[#This Row],[DATA DA RECARGA]]))</f>
        <v/>
      </c>
      <c r="W222" s="54" t="str">
        <f>IF(Tabela2[[#This Row],[DATA DO ÚLTIMO TESTE HIDROSTÁTICO]]="","",VLOOKUP(MONTH(Tabela2[[#This Row],[DATA DO ÚLTIMO TESTE HIDROSTÁTICO]]),editar!$F$2:$G$13,2,0))</f>
        <v/>
      </c>
      <c r="X222" s="54" t="str">
        <f>IF(Tabela2[[#This Row],[DATA DO ÚLTIMO TESTE HIDROSTÁTICO]]="","",YEAR(Tabela2[[#This Row],[DATA DO ÚLTIMO TESTE HIDROSTÁTICO]]))</f>
        <v/>
      </c>
      <c r="Y222" s="101" t="str">
        <f>IFERROR(IF(Tabela2[[#This Row],[DATA DA RECARGA]]="","",Tabela2[[#This Row],[VALIDADE          (em meses)]]*30)+5,"")</f>
        <v/>
      </c>
      <c r="Z222" s="101" t="str">
        <f>IF(Tabela2[[#This Row],[DATA DA RECARGA]]="","","P")</f>
        <v/>
      </c>
      <c r="AA222" s="71"/>
      <c r="AB222" s="97" t="str">
        <f ca="1">IFERROR(G222-editar!$C$1,"")</f>
        <v/>
      </c>
      <c r="AC222" s="97" t="str">
        <f t="shared" ca="1" si="3"/>
        <v/>
      </c>
      <c r="AD222" s="74"/>
      <c r="AE222" s="74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</row>
    <row r="223" spans="1:57" ht="20.100000000000001" customHeight="1" x14ac:dyDescent="0.25">
      <c r="A223" s="29" t="str">
        <f>IF(Tabela2[[#This Row],[LOCAL DO EXTINTOR]]="","",Tabela2[[#This Row],[CONTROL1]])</f>
        <v/>
      </c>
      <c r="B223" s="133"/>
      <c r="C223" s="33"/>
      <c r="D223" s="34"/>
      <c r="E223" s="35"/>
      <c r="F2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3" s="81" t="str">
        <f ca="1">IFERROR(IF(Tabela2[[#This Row],[VALIDADE DA RECARGA]]="SELECIONE VALIDADE","",Tabela2[[#This Row],[DATA VENC REC]]),"")</f>
        <v/>
      </c>
      <c r="H223" s="76"/>
      <c r="I2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3" s="87" t="str">
        <f>IF(Tabela2[[#This Row],[DATA DO ÚLTIMO TESTE HIDROSTÁTICO]]="","",Tabela2[[#This Row],[DATA DO ÚLTIMO TESTE HIDROSTÁTICO]]+editar!$C$15)</f>
        <v/>
      </c>
      <c r="K223" s="105"/>
      <c r="L223" s="140"/>
      <c r="M223" s="48">
        <v>216</v>
      </c>
      <c r="N2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3" s="49" t="str">
        <f>IF(Tabela2[[#This Row],[DATA DA RECARGA]]="","",Tabela2[[#This Row],[DATA DA RECARGA]]+Tabela2[[#This Row],[val]])</f>
        <v/>
      </c>
      <c r="P223" s="48" t="str">
        <f>IF(Tabela2[[#This Row],[DATA VENC REC]]="","",VLOOKUP(MONTH(Tabela2[[#This Row],[DATA VENC REC]]),editar!$F$2:$G$13,2,0))</f>
        <v/>
      </c>
      <c r="Q223" s="48" t="str">
        <f>IF(Tabela2[[#This Row],[DATA VENC REC]]="","",YEAR(Tabela2[[#This Row],[DATA VENC REC]]))</f>
        <v/>
      </c>
      <c r="R2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3" s="54" t="str">
        <f>IF(Tabela2[[#This Row],[DATA DO PRÓXIMO TESTE HIDROSTÁTICO]]="","",VLOOKUP(MONTH(Tabela2[[#This Row],[DATA DO PRÓXIMO TESTE HIDROSTÁTICO]]),editar!$F$2:$G$13,2,0))</f>
        <v/>
      </c>
      <c r="T223" s="54" t="str">
        <f>IF(Tabela2[[#This Row],[DATA DO PRÓXIMO TESTE HIDROSTÁTICO]]="","",YEAR(Tabela2[[#This Row],[DATA DO PRÓXIMO TESTE HIDROSTÁTICO]]))</f>
        <v/>
      </c>
      <c r="U223" s="54" t="str">
        <f>IF(Tabela2[[#This Row],[DATA DA RECARGA]]="","",VLOOKUP(MONTH(Tabela2[[#This Row],[DATA DA RECARGA]]),editar!$F$2:$G$13,2,0))</f>
        <v/>
      </c>
      <c r="V223" s="54" t="str">
        <f>IF(Tabela2[[#This Row],[DATA DA RECARGA]]="","",YEAR(Tabela2[[#This Row],[DATA DA RECARGA]]))</f>
        <v/>
      </c>
      <c r="W223" s="54" t="str">
        <f>IF(Tabela2[[#This Row],[DATA DO ÚLTIMO TESTE HIDROSTÁTICO]]="","",VLOOKUP(MONTH(Tabela2[[#This Row],[DATA DO ÚLTIMO TESTE HIDROSTÁTICO]]),editar!$F$2:$G$13,2,0))</f>
        <v/>
      </c>
      <c r="X223" s="54" t="str">
        <f>IF(Tabela2[[#This Row],[DATA DO ÚLTIMO TESTE HIDROSTÁTICO]]="","",YEAR(Tabela2[[#This Row],[DATA DO ÚLTIMO TESTE HIDROSTÁTICO]]))</f>
        <v/>
      </c>
      <c r="Y223" s="101" t="str">
        <f>IFERROR(IF(Tabela2[[#This Row],[DATA DA RECARGA]]="","",Tabela2[[#This Row],[VALIDADE          (em meses)]]*30)+5,"")</f>
        <v/>
      </c>
      <c r="Z223" s="101" t="str">
        <f>IF(Tabela2[[#This Row],[DATA DA RECARGA]]="","","P")</f>
        <v/>
      </c>
      <c r="AA223" s="71"/>
      <c r="AB223" s="97" t="str">
        <f ca="1">IFERROR(G223-editar!$C$1,"")</f>
        <v/>
      </c>
      <c r="AC223" s="97" t="str">
        <f t="shared" ca="1" si="3"/>
        <v/>
      </c>
      <c r="AD223" s="74"/>
      <c r="AE223" s="74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</row>
    <row r="224" spans="1:57" ht="20.100000000000001" customHeight="1" x14ac:dyDescent="0.25">
      <c r="A224" s="29" t="str">
        <f>IF(Tabela2[[#This Row],[LOCAL DO EXTINTOR]]="","",Tabela2[[#This Row],[CONTROL1]])</f>
        <v/>
      </c>
      <c r="B224" s="133"/>
      <c r="C224" s="33"/>
      <c r="D224" s="34"/>
      <c r="E224" s="35"/>
      <c r="F2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4" s="81" t="str">
        <f ca="1">IFERROR(IF(Tabela2[[#This Row],[VALIDADE DA RECARGA]]="SELECIONE VALIDADE","",Tabela2[[#This Row],[DATA VENC REC]]),"")</f>
        <v/>
      </c>
      <c r="H224" s="76"/>
      <c r="I2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4" s="87" t="str">
        <f>IF(Tabela2[[#This Row],[DATA DO ÚLTIMO TESTE HIDROSTÁTICO]]="","",Tabela2[[#This Row],[DATA DO ÚLTIMO TESTE HIDROSTÁTICO]]+editar!$C$15)</f>
        <v/>
      </c>
      <c r="K224" s="105"/>
      <c r="L224" s="140"/>
      <c r="M224" s="48">
        <v>217</v>
      </c>
      <c r="N2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4" s="49" t="str">
        <f>IF(Tabela2[[#This Row],[DATA DA RECARGA]]="","",Tabela2[[#This Row],[DATA DA RECARGA]]+Tabela2[[#This Row],[val]])</f>
        <v/>
      </c>
      <c r="P224" s="48" t="str">
        <f>IF(Tabela2[[#This Row],[DATA VENC REC]]="","",VLOOKUP(MONTH(Tabela2[[#This Row],[DATA VENC REC]]),editar!$F$2:$G$13,2,0))</f>
        <v/>
      </c>
      <c r="Q224" s="48" t="str">
        <f>IF(Tabela2[[#This Row],[DATA VENC REC]]="","",YEAR(Tabela2[[#This Row],[DATA VENC REC]]))</f>
        <v/>
      </c>
      <c r="R2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4" s="54" t="str">
        <f>IF(Tabela2[[#This Row],[DATA DO PRÓXIMO TESTE HIDROSTÁTICO]]="","",VLOOKUP(MONTH(Tabela2[[#This Row],[DATA DO PRÓXIMO TESTE HIDROSTÁTICO]]),editar!$F$2:$G$13,2,0))</f>
        <v/>
      </c>
      <c r="T224" s="54" t="str">
        <f>IF(Tabela2[[#This Row],[DATA DO PRÓXIMO TESTE HIDROSTÁTICO]]="","",YEAR(Tabela2[[#This Row],[DATA DO PRÓXIMO TESTE HIDROSTÁTICO]]))</f>
        <v/>
      </c>
      <c r="U224" s="54" t="str">
        <f>IF(Tabela2[[#This Row],[DATA DA RECARGA]]="","",VLOOKUP(MONTH(Tabela2[[#This Row],[DATA DA RECARGA]]),editar!$F$2:$G$13,2,0))</f>
        <v/>
      </c>
      <c r="V224" s="54" t="str">
        <f>IF(Tabela2[[#This Row],[DATA DA RECARGA]]="","",YEAR(Tabela2[[#This Row],[DATA DA RECARGA]]))</f>
        <v/>
      </c>
      <c r="W224" s="54" t="str">
        <f>IF(Tabela2[[#This Row],[DATA DO ÚLTIMO TESTE HIDROSTÁTICO]]="","",VLOOKUP(MONTH(Tabela2[[#This Row],[DATA DO ÚLTIMO TESTE HIDROSTÁTICO]]),editar!$F$2:$G$13,2,0))</f>
        <v/>
      </c>
      <c r="X224" s="54" t="str">
        <f>IF(Tabela2[[#This Row],[DATA DO ÚLTIMO TESTE HIDROSTÁTICO]]="","",YEAR(Tabela2[[#This Row],[DATA DO ÚLTIMO TESTE HIDROSTÁTICO]]))</f>
        <v/>
      </c>
      <c r="Y224" s="101" t="str">
        <f>IFERROR(IF(Tabela2[[#This Row],[DATA DA RECARGA]]="","",Tabela2[[#This Row],[VALIDADE          (em meses)]]*30)+5,"")</f>
        <v/>
      </c>
      <c r="Z224" s="101" t="str">
        <f>IF(Tabela2[[#This Row],[DATA DA RECARGA]]="","","P")</f>
        <v/>
      </c>
      <c r="AA224" s="71"/>
      <c r="AB224" s="97" t="str">
        <f ca="1">IFERROR(G224-editar!$C$1,"")</f>
        <v/>
      </c>
      <c r="AC224" s="97" t="str">
        <f t="shared" ca="1" si="3"/>
        <v/>
      </c>
      <c r="AD224" s="74"/>
      <c r="AE224" s="74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</row>
    <row r="225" spans="1:57" ht="20.100000000000001" customHeight="1" x14ac:dyDescent="0.25">
      <c r="A225" s="29" t="str">
        <f>IF(Tabela2[[#This Row],[LOCAL DO EXTINTOR]]="","",Tabela2[[#This Row],[CONTROL1]])</f>
        <v/>
      </c>
      <c r="B225" s="133"/>
      <c r="C225" s="33"/>
      <c r="D225" s="34"/>
      <c r="E225" s="35"/>
      <c r="F2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5" s="81" t="str">
        <f ca="1">IFERROR(IF(Tabela2[[#This Row],[VALIDADE DA RECARGA]]="SELECIONE VALIDADE","",Tabela2[[#This Row],[DATA VENC REC]]),"")</f>
        <v/>
      </c>
      <c r="H225" s="76"/>
      <c r="I2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5" s="87" t="str">
        <f>IF(Tabela2[[#This Row],[DATA DO ÚLTIMO TESTE HIDROSTÁTICO]]="","",Tabela2[[#This Row],[DATA DO ÚLTIMO TESTE HIDROSTÁTICO]]+editar!$C$15)</f>
        <v/>
      </c>
      <c r="K225" s="105"/>
      <c r="L225" s="140"/>
      <c r="M225" s="48">
        <v>218</v>
      </c>
      <c r="N2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5" s="49" t="str">
        <f>IF(Tabela2[[#This Row],[DATA DA RECARGA]]="","",Tabela2[[#This Row],[DATA DA RECARGA]]+Tabela2[[#This Row],[val]])</f>
        <v/>
      </c>
      <c r="P225" s="48" t="str">
        <f>IF(Tabela2[[#This Row],[DATA VENC REC]]="","",VLOOKUP(MONTH(Tabela2[[#This Row],[DATA VENC REC]]),editar!$F$2:$G$13,2,0))</f>
        <v/>
      </c>
      <c r="Q225" s="48" t="str">
        <f>IF(Tabela2[[#This Row],[DATA VENC REC]]="","",YEAR(Tabela2[[#This Row],[DATA VENC REC]]))</f>
        <v/>
      </c>
      <c r="R2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5" s="54" t="str">
        <f>IF(Tabela2[[#This Row],[DATA DO PRÓXIMO TESTE HIDROSTÁTICO]]="","",VLOOKUP(MONTH(Tabela2[[#This Row],[DATA DO PRÓXIMO TESTE HIDROSTÁTICO]]),editar!$F$2:$G$13,2,0))</f>
        <v/>
      </c>
      <c r="T225" s="54" t="str">
        <f>IF(Tabela2[[#This Row],[DATA DO PRÓXIMO TESTE HIDROSTÁTICO]]="","",YEAR(Tabela2[[#This Row],[DATA DO PRÓXIMO TESTE HIDROSTÁTICO]]))</f>
        <v/>
      </c>
      <c r="U225" s="54" t="str">
        <f>IF(Tabela2[[#This Row],[DATA DA RECARGA]]="","",VLOOKUP(MONTH(Tabela2[[#This Row],[DATA DA RECARGA]]),editar!$F$2:$G$13,2,0))</f>
        <v/>
      </c>
      <c r="V225" s="54" t="str">
        <f>IF(Tabela2[[#This Row],[DATA DA RECARGA]]="","",YEAR(Tabela2[[#This Row],[DATA DA RECARGA]]))</f>
        <v/>
      </c>
      <c r="W225" s="54" t="str">
        <f>IF(Tabela2[[#This Row],[DATA DO ÚLTIMO TESTE HIDROSTÁTICO]]="","",VLOOKUP(MONTH(Tabela2[[#This Row],[DATA DO ÚLTIMO TESTE HIDROSTÁTICO]]),editar!$F$2:$G$13,2,0))</f>
        <v/>
      </c>
      <c r="X225" s="54" t="str">
        <f>IF(Tabela2[[#This Row],[DATA DO ÚLTIMO TESTE HIDROSTÁTICO]]="","",YEAR(Tabela2[[#This Row],[DATA DO ÚLTIMO TESTE HIDROSTÁTICO]]))</f>
        <v/>
      </c>
      <c r="Y225" s="101" t="str">
        <f>IFERROR(IF(Tabela2[[#This Row],[DATA DA RECARGA]]="","",Tabela2[[#This Row],[VALIDADE          (em meses)]]*30)+5,"")</f>
        <v/>
      </c>
      <c r="Z225" s="101" t="str">
        <f>IF(Tabela2[[#This Row],[DATA DA RECARGA]]="","","P")</f>
        <v/>
      </c>
      <c r="AA225" s="71"/>
      <c r="AB225" s="97" t="str">
        <f ca="1">IFERROR(G225-editar!$C$1,"")</f>
        <v/>
      </c>
      <c r="AC225" s="97" t="str">
        <f t="shared" ca="1" si="3"/>
        <v/>
      </c>
      <c r="AD225" s="74"/>
      <c r="AE225" s="74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</row>
    <row r="226" spans="1:57" ht="20.100000000000001" customHeight="1" x14ac:dyDescent="0.25">
      <c r="A226" s="29" t="str">
        <f>IF(Tabela2[[#This Row],[LOCAL DO EXTINTOR]]="","",Tabela2[[#This Row],[CONTROL1]])</f>
        <v/>
      </c>
      <c r="B226" s="133"/>
      <c r="C226" s="33"/>
      <c r="D226" s="34"/>
      <c r="E226" s="35"/>
      <c r="F2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6" s="81" t="str">
        <f ca="1">IFERROR(IF(Tabela2[[#This Row],[VALIDADE DA RECARGA]]="SELECIONE VALIDADE","",Tabela2[[#This Row],[DATA VENC REC]]),"")</f>
        <v/>
      </c>
      <c r="H226" s="76"/>
      <c r="I2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6" s="87" t="str">
        <f>IF(Tabela2[[#This Row],[DATA DO ÚLTIMO TESTE HIDROSTÁTICO]]="","",Tabela2[[#This Row],[DATA DO ÚLTIMO TESTE HIDROSTÁTICO]]+editar!$C$15)</f>
        <v/>
      </c>
      <c r="K226" s="105"/>
      <c r="L226" s="140"/>
      <c r="M226" s="48">
        <v>219</v>
      </c>
      <c r="N2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6" s="49" t="str">
        <f>IF(Tabela2[[#This Row],[DATA DA RECARGA]]="","",Tabela2[[#This Row],[DATA DA RECARGA]]+Tabela2[[#This Row],[val]])</f>
        <v/>
      </c>
      <c r="P226" s="48" t="str">
        <f>IF(Tabela2[[#This Row],[DATA VENC REC]]="","",VLOOKUP(MONTH(Tabela2[[#This Row],[DATA VENC REC]]),editar!$F$2:$G$13,2,0))</f>
        <v/>
      </c>
      <c r="Q226" s="48" t="str">
        <f>IF(Tabela2[[#This Row],[DATA VENC REC]]="","",YEAR(Tabela2[[#This Row],[DATA VENC REC]]))</f>
        <v/>
      </c>
      <c r="R2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6" s="54" t="str">
        <f>IF(Tabela2[[#This Row],[DATA DO PRÓXIMO TESTE HIDROSTÁTICO]]="","",VLOOKUP(MONTH(Tabela2[[#This Row],[DATA DO PRÓXIMO TESTE HIDROSTÁTICO]]),editar!$F$2:$G$13,2,0))</f>
        <v/>
      </c>
      <c r="T226" s="54" t="str">
        <f>IF(Tabela2[[#This Row],[DATA DO PRÓXIMO TESTE HIDROSTÁTICO]]="","",YEAR(Tabela2[[#This Row],[DATA DO PRÓXIMO TESTE HIDROSTÁTICO]]))</f>
        <v/>
      </c>
      <c r="U226" s="54" t="str">
        <f>IF(Tabela2[[#This Row],[DATA DA RECARGA]]="","",VLOOKUP(MONTH(Tabela2[[#This Row],[DATA DA RECARGA]]),editar!$F$2:$G$13,2,0))</f>
        <v/>
      </c>
      <c r="V226" s="54" t="str">
        <f>IF(Tabela2[[#This Row],[DATA DA RECARGA]]="","",YEAR(Tabela2[[#This Row],[DATA DA RECARGA]]))</f>
        <v/>
      </c>
      <c r="W226" s="54" t="str">
        <f>IF(Tabela2[[#This Row],[DATA DO ÚLTIMO TESTE HIDROSTÁTICO]]="","",VLOOKUP(MONTH(Tabela2[[#This Row],[DATA DO ÚLTIMO TESTE HIDROSTÁTICO]]),editar!$F$2:$G$13,2,0))</f>
        <v/>
      </c>
      <c r="X226" s="54" t="str">
        <f>IF(Tabela2[[#This Row],[DATA DO ÚLTIMO TESTE HIDROSTÁTICO]]="","",YEAR(Tabela2[[#This Row],[DATA DO ÚLTIMO TESTE HIDROSTÁTICO]]))</f>
        <v/>
      </c>
      <c r="Y226" s="101" t="str">
        <f>IFERROR(IF(Tabela2[[#This Row],[DATA DA RECARGA]]="","",Tabela2[[#This Row],[VALIDADE          (em meses)]]*30)+5,"")</f>
        <v/>
      </c>
      <c r="Z226" s="101" t="str">
        <f>IF(Tabela2[[#This Row],[DATA DA RECARGA]]="","","P")</f>
        <v/>
      </c>
      <c r="AA226" s="71"/>
      <c r="AB226" s="97" t="str">
        <f ca="1">IFERROR(G226-editar!$C$1,"")</f>
        <v/>
      </c>
      <c r="AC226" s="97" t="str">
        <f t="shared" ca="1" si="3"/>
        <v/>
      </c>
      <c r="AD226" s="74"/>
      <c r="AE226" s="74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</row>
    <row r="227" spans="1:57" ht="20.100000000000001" customHeight="1" x14ac:dyDescent="0.25">
      <c r="A227" s="29" t="str">
        <f>IF(Tabela2[[#This Row],[LOCAL DO EXTINTOR]]="","",Tabela2[[#This Row],[CONTROL1]])</f>
        <v/>
      </c>
      <c r="B227" s="133"/>
      <c r="C227" s="33"/>
      <c r="D227" s="34"/>
      <c r="E227" s="35"/>
      <c r="F2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7" s="81" t="str">
        <f ca="1">IFERROR(IF(Tabela2[[#This Row],[VALIDADE DA RECARGA]]="SELECIONE VALIDADE","",Tabela2[[#This Row],[DATA VENC REC]]),"")</f>
        <v/>
      </c>
      <c r="H227" s="76"/>
      <c r="I2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7" s="87" t="str">
        <f>IF(Tabela2[[#This Row],[DATA DO ÚLTIMO TESTE HIDROSTÁTICO]]="","",Tabela2[[#This Row],[DATA DO ÚLTIMO TESTE HIDROSTÁTICO]]+editar!$C$15)</f>
        <v/>
      </c>
      <c r="K227" s="105"/>
      <c r="L227" s="140"/>
      <c r="M227" s="48">
        <v>220</v>
      </c>
      <c r="N2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7" s="49" t="str">
        <f>IF(Tabela2[[#This Row],[DATA DA RECARGA]]="","",Tabela2[[#This Row],[DATA DA RECARGA]]+Tabela2[[#This Row],[val]])</f>
        <v/>
      </c>
      <c r="P227" s="48" t="str">
        <f>IF(Tabela2[[#This Row],[DATA VENC REC]]="","",VLOOKUP(MONTH(Tabela2[[#This Row],[DATA VENC REC]]),editar!$F$2:$G$13,2,0))</f>
        <v/>
      </c>
      <c r="Q227" s="48" t="str">
        <f>IF(Tabela2[[#This Row],[DATA VENC REC]]="","",YEAR(Tabela2[[#This Row],[DATA VENC REC]]))</f>
        <v/>
      </c>
      <c r="R2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7" s="54" t="str">
        <f>IF(Tabela2[[#This Row],[DATA DO PRÓXIMO TESTE HIDROSTÁTICO]]="","",VLOOKUP(MONTH(Tabela2[[#This Row],[DATA DO PRÓXIMO TESTE HIDROSTÁTICO]]),editar!$F$2:$G$13,2,0))</f>
        <v/>
      </c>
      <c r="T227" s="54" t="str">
        <f>IF(Tabela2[[#This Row],[DATA DO PRÓXIMO TESTE HIDROSTÁTICO]]="","",YEAR(Tabela2[[#This Row],[DATA DO PRÓXIMO TESTE HIDROSTÁTICO]]))</f>
        <v/>
      </c>
      <c r="U227" s="54" t="str">
        <f>IF(Tabela2[[#This Row],[DATA DA RECARGA]]="","",VLOOKUP(MONTH(Tabela2[[#This Row],[DATA DA RECARGA]]),editar!$F$2:$G$13,2,0))</f>
        <v/>
      </c>
      <c r="V227" s="54" t="str">
        <f>IF(Tabela2[[#This Row],[DATA DA RECARGA]]="","",YEAR(Tabela2[[#This Row],[DATA DA RECARGA]]))</f>
        <v/>
      </c>
      <c r="W227" s="54" t="str">
        <f>IF(Tabela2[[#This Row],[DATA DO ÚLTIMO TESTE HIDROSTÁTICO]]="","",VLOOKUP(MONTH(Tabela2[[#This Row],[DATA DO ÚLTIMO TESTE HIDROSTÁTICO]]),editar!$F$2:$G$13,2,0))</f>
        <v/>
      </c>
      <c r="X227" s="54" t="str">
        <f>IF(Tabela2[[#This Row],[DATA DO ÚLTIMO TESTE HIDROSTÁTICO]]="","",YEAR(Tabela2[[#This Row],[DATA DO ÚLTIMO TESTE HIDROSTÁTICO]]))</f>
        <v/>
      </c>
      <c r="Y227" s="101" t="str">
        <f>IFERROR(IF(Tabela2[[#This Row],[DATA DA RECARGA]]="","",Tabela2[[#This Row],[VALIDADE          (em meses)]]*30)+5,"")</f>
        <v/>
      </c>
      <c r="Z227" s="101" t="str">
        <f>IF(Tabela2[[#This Row],[DATA DA RECARGA]]="","","P")</f>
        <v/>
      </c>
      <c r="AA227" s="71"/>
      <c r="AB227" s="97" t="str">
        <f ca="1">IFERROR(G227-editar!$C$1,"")</f>
        <v/>
      </c>
      <c r="AC227" s="97" t="str">
        <f t="shared" ca="1" si="3"/>
        <v/>
      </c>
      <c r="AD227" s="74"/>
      <c r="AE227" s="74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</row>
    <row r="228" spans="1:57" ht="20.100000000000001" customHeight="1" x14ac:dyDescent="0.25">
      <c r="A228" s="29" t="str">
        <f>IF(Tabela2[[#This Row],[LOCAL DO EXTINTOR]]="","",Tabela2[[#This Row],[CONTROL1]])</f>
        <v/>
      </c>
      <c r="B228" s="133"/>
      <c r="C228" s="33"/>
      <c r="D228" s="34"/>
      <c r="E228" s="35"/>
      <c r="F2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8" s="81" t="str">
        <f ca="1">IFERROR(IF(Tabela2[[#This Row],[VALIDADE DA RECARGA]]="SELECIONE VALIDADE","",Tabela2[[#This Row],[DATA VENC REC]]),"")</f>
        <v/>
      </c>
      <c r="H228" s="76"/>
      <c r="I2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8" s="87" t="str">
        <f>IF(Tabela2[[#This Row],[DATA DO ÚLTIMO TESTE HIDROSTÁTICO]]="","",Tabela2[[#This Row],[DATA DO ÚLTIMO TESTE HIDROSTÁTICO]]+editar!$C$15)</f>
        <v/>
      </c>
      <c r="K228" s="105"/>
      <c r="L228" s="140"/>
      <c r="M228" s="48">
        <v>221</v>
      </c>
      <c r="N2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8" s="49" t="str">
        <f>IF(Tabela2[[#This Row],[DATA DA RECARGA]]="","",Tabela2[[#This Row],[DATA DA RECARGA]]+Tabela2[[#This Row],[val]])</f>
        <v/>
      </c>
      <c r="P228" s="48" t="str">
        <f>IF(Tabela2[[#This Row],[DATA VENC REC]]="","",VLOOKUP(MONTH(Tabela2[[#This Row],[DATA VENC REC]]),editar!$F$2:$G$13,2,0))</f>
        <v/>
      </c>
      <c r="Q228" s="48" t="str">
        <f>IF(Tabela2[[#This Row],[DATA VENC REC]]="","",YEAR(Tabela2[[#This Row],[DATA VENC REC]]))</f>
        <v/>
      </c>
      <c r="R2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8" s="54" t="str">
        <f>IF(Tabela2[[#This Row],[DATA DO PRÓXIMO TESTE HIDROSTÁTICO]]="","",VLOOKUP(MONTH(Tabela2[[#This Row],[DATA DO PRÓXIMO TESTE HIDROSTÁTICO]]),editar!$F$2:$G$13,2,0))</f>
        <v/>
      </c>
      <c r="T228" s="54" t="str">
        <f>IF(Tabela2[[#This Row],[DATA DO PRÓXIMO TESTE HIDROSTÁTICO]]="","",YEAR(Tabela2[[#This Row],[DATA DO PRÓXIMO TESTE HIDROSTÁTICO]]))</f>
        <v/>
      </c>
      <c r="U228" s="54" t="str">
        <f>IF(Tabela2[[#This Row],[DATA DA RECARGA]]="","",VLOOKUP(MONTH(Tabela2[[#This Row],[DATA DA RECARGA]]),editar!$F$2:$G$13,2,0))</f>
        <v/>
      </c>
      <c r="V228" s="54" t="str">
        <f>IF(Tabela2[[#This Row],[DATA DA RECARGA]]="","",YEAR(Tabela2[[#This Row],[DATA DA RECARGA]]))</f>
        <v/>
      </c>
      <c r="W228" s="54" t="str">
        <f>IF(Tabela2[[#This Row],[DATA DO ÚLTIMO TESTE HIDROSTÁTICO]]="","",VLOOKUP(MONTH(Tabela2[[#This Row],[DATA DO ÚLTIMO TESTE HIDROSTÁTICO]]),editar!$F$2:$G$13,2,0))</f>
        <v/>
      </c>
      <c r="X228" s="54" t="str">
        <f>IF(Tabela2[[#This Row],[DATA DO ÚLTIMO TESTE HIDROSTÁTICO]]="","",YEAR(Tabela2[[#This Row],[DATA DO ÚLTIMO TESTE HIDROSTÁTICO]]))</f>
        <v/>
      </c>
      <c r="Y228" s="101" t="str">
        <f>IFERROR(IF(Tabela2[[#This Row],[DATA DA RECARGA]]="","",Tabela2[[#This Row],[VALIDADE          (em meses)]]*30)+5,"")</f>
        <v/>
      </c>
      <c r="Z228" s="101" t="str">
        <f>IF(Tabela2[[#This Row],[DATA DA RECARGA]]="","","P")</f>
        <v/>
      </c>
      <c r="AA228" s="71"/>
      <c r="AB228" s="97" t="str">
        <f ca="1">IFERROR(G228-editar!$C$1,"")</f>
        <v/>
      </c>
      <c r="AC228" s="97" t="str">
        <f t="shared" ca="1" si="3"/>
        <v/>
      </c>
      <c r="AD228" s="74"/>
      <c r="AE228" s="74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</row>
    <row r="229" spans="1:57" ht="20.100000000000001" customHeight="1" x14ac:dyDescent="0.25">
      <c r="A229" s="29" t="str">
        <f>IF(Tabela2[[#This Row],[LOCAL DO EXTINTOR]]="","",Tabela2[[#This Row],[CONTROL1]])</f>
        <v/>
      </c>
      <c r="B229" s="133"/>
      <c r="C229" s="33"/>
      <c r="D229" s="34"/>
      <c r="E229" s="35"/>
      <c r="F2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29" s="81" t="str">
        <f ca="1">IFERROR(IF(Tabela2[[#This Row],[VALIDADE DA RECARGA]]="SELECIONE VALIDADE","",Tabela2[[#This Row],[DATA VENC REC]]),"")</f>
        <v/>
      </c>
      <c r="H229" s="76"/>
      <c r="I2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29" s="87" t="str">
        <f>IF(Tabela2[[#This Row],[DATA DO ÚLTIMO TESTE HIDROSTÁTICO]]="","",Tabela2[[#This Row],[DATA DO ÚLTIMO TESTE HIDROSTÁTICO]]+editar!$C$15)</f>
        <v/>
      </c>
      <c r="K229" s="105"/>
      <c r="L229" s="140"/>
      <c r="M229" s="48">
        <v>222</v>
      </c>
      <c r="N2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29" s="49" t="str">
        <f>IF(Tabela2[[#This Row],[DATA DA RECARGA]]="","",Tabela2[[#This Row],[DATA DA RECARGA]]+Tabela2[[#This Row],[val]])</f>
        <v/>
      </c>
      <c r="P229" s="48" t="str">
        <f>IF(Tabela2[[#This Row],[DATA VENC REC]]="","",VLOOKUP(MONTH(Tabela2[[#This Row],[DATA VENC REC]]),editar!$F$2:$G$13,2,0))</f>
        <v/>
      </c>
      <c r="Q229" s="48" t="str">
        <f>IF(Tabela2[[#This Row],[DATA VENC REC]]="","",YEAR(Tabela2[[#This Row],[DATA VENC REC]]))</f>
        <v/>
      </c>
      <c r="R2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29" s="54" t="str">
        <f>IF(Tabela2[[#This Row],[DATA DO PRÓXIMO TESTE HIDROSTÁTICO]]="","",VLOOKUP(MONTH(Tabela2[[#This Row],[DATA DO PRÓXIMO TESTE HIDROSTÁTICO]]),editar!$F$2:$G$13,2,0))</f>
        <v/>
      </c>
      <c r="T229" s="54" t="str">
        <f>IF(Tabela2[[#This Row],[DATA DO PRÓXIMO TESTE HIDROSTÁTICO]]="","",YEAR(Tabela2[[#This Row],[DATA DO PRÓXIMO TESTE HIDROSTÁTICO]]))</f>
        <v/>
      </c>
      <c r="U229" s="54" t="str">
        <f>IF(Tabela2[[#This Row],[DATA DA RECARGA]]="","",VLOOKUP(MONTH(Tabela2[[#This Row],[DATA DA RECARGA]]),editar!$F$2:$G$13,2,0))</f>
        <v/>
      </c>
      <c r="V229" s="54" t="str">
        <f>IF(Tabela2[[#This Row],[DATA DA RECARGA]]="","",YEAR(Tabela2[[#This Row],[DATA DA RECARGA]]))</f>
        <v/>
      </c>
      <c r="W229" s="54" t="str">
        <f>IF(Tabela2[[#This Row],[DATA DO ÚLTIMO TESTE HIDROSTÁTICO]]="","",VLOOKUP(MONTH(Tabela2[[#This Row],[DATA DO ÚLTIMO TESTE HIDROSTÁTICO]]),editar!$F$2:$G$13,2,0))</f>
        <v/>
      </c>
      <c r="X229" s="54" t="str">
        <f>IF(Tabela2[[#This Row],[DATA DO ÚLTIMO TESTE HIDROSTÁTICO]]="","",YEAR(Tabela2[[#This Row],[DATA DO ÚLTIMO TESTE HIDROSTÁTICO]]))</f>
        <v/>
      </c>
      <c r="Y229" s="101" t="str">
        <f>IFERROR(IF(Tabela2[[#This Row],[DATA DA RECARGA]]="","",Tabela2[[#This Row],[VALIDADE          (em meses)]]*30)+5,"")</f>
        <v/>
      </c>
      <c r="Z229" s="101" t="str">
        <f>IF(Tabela2[[#This Row],[DATA DA RECARGA]]="","","P")</f>
        <v/>
      </c>
      <c r="AA229" s="71"/>
      <c r="AB229" s="97" t="str">
        <f ca="1">IFERROR(G229-editar!$C$1,"")</f>
        <v/>
      </c>
      <c r="AC229" s="97" t="str">
        <f t="shared" ca="1" si="3"/>
        <v/>
      </c>
      <c r="AD229" s="74"/>
      <c r="AE229" s="74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</row>
    <row r="230" spans="1:57" ht="20.100000000000001" customHeight="1" x14ac:dyDescent="0.25">
      <c r="A230" s="29" t="str">
        <f>IF(Tabela2[[#This Row],[LOCAL DO EXTINTOR]]="","",Tabela2[[#This Row],[CONTROL1]])</f>
        <v/>
      </c>
      <c r="B230" s="133"/>
      <c r="C230" s="33"/>
      <c r="D230" s="34"/>
      <c r="E230" s="35"/>
      <c r="F2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0" s="81" t="str">
        <f ca="1">IFERROR(IF(Tabela2[[#This Row],[VALIDADE DA RECARGA]]="SELECIONE VALIDADE","",Tabela2[[#This Row],[DATA VENC REC]]),"")</f>
        <v/>
      </c>
      <c r="H230" s="76"/>
      <c r="I2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0" s="87" t="str">
        <f>IF(Tabela2[[#This Row],[DATA DO ÚLTIMO TESTE HIDROSTÁTICO]]="","",Tabela2[[#This Row],[DATA DO ÚLTIMO TESTE HIDROSTÁTICO]]+editar!$C$15)</f>
        <v/>
      </c>
      <c r="K230" s="105"/>
      <c r="L230" s="140"/>
      <c r="M230" s="48">
        <v>223</v>
      </c>
      <c r="N2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0" s="49" t="str">
        <f>IF(Tabela2[[#This Row],[DATA DA RECARGA]]="","",Tabela2[[#This Row],[DATA DA RECARGA]]+Tabela2[[#This Row],[val]])</f>
        <v/>
      </c>
      <c r="P230" s="48" t="str">
        <f>IF(Tabela2[[#This Row],[DATA VENC REC]]="","",VLOOKUP(MONTH(Tabela2[[#This Row],[DATA VENC REC]]),editar!$F$2:$G$13,2,0))</f>
        <v/>
      </c>
      <c r="Q230" s="48" t="str">
        <f>IF(Tabela2[[#This Row],[DATA VENC REC]]="","",YEAR(Tabela2[[#This Row],[DATA VENC REC]]))</f>
        <v/>
      </c>
      <c r="R2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0" s="54" t="str">
        <f>IF(Tabela2[[#This Row],[DATA DO PRÓXIMO TESTE HIDROSTÁTICO]]="","",VLOOKUP(MONTH(Tabela2[[#This Row],[DATA DO PRÓXIMO TESTE HIDROSTÁTICO]]),editar!$F$2:$G$13,2,0))</f>
        <v/>
      </c>
      <c r="T230" s="54" t="str">
        <f>IF(Tabela2[[#This Row],[DATA DO PRÓXIMO TESTE HIDROSTÁTICO]]="","",YEAR(Tabela2[[#This Row],[DATA DO PRÓXIMO TESTE HIDROSTÁTICO]]))</f>
        <v/>
      </c>
      <c r="U230" s="54" t="str">
        <f>IF(Tabela2[[#This Row],[DATA DA RECARGA]]="","",VLOOKUP(MONTH(Tabela2[[#This Row],[DATA DA RECARGA]]),editar!$F$2:$G$13,2,0))</f>
        <v/>
      </c>
      <c r="V230" s="54" t="str">
        <f>IF(Tabela2[[#This Row],[DATA DA RECARGA]]="","",YEAR(Tabela2[[#This Row],[DATA DA RECARGA]]))</f>
        <v/>
      </c>
      <c r="W230" s="54" t="str">
        <f>IF(Tabela2[[#This Row],[DATA DO ÚLTIMO TESTE HIDROSTÁTICO]]="","",VLOOKUP(MONTH(Tabela2[[#This Row],[DATA DO ÚLTIMO TESTE HIDROSTÁTICO]]),editar!$F$2:$G$13,2,0))</f>
        <v/>
      </c>
      <c r="X230" s="54" t="str">
        <f>IF(Tabela2[[#This Row],[DATA DO ÚLTIMO TESTE HIDROSTÁTICO]]="","",YEAR(Tabela2[[#This Row],[DATA DO ÚLTIMO TESTE HIDROSTÁTICO]]))</f>
        <v/>
      </c>
      <c r="Y230" s="101" t="str">
        <f>IFERROR(IF(Tabela2[[#This Row],[DATA DA RECARGA]]="","",Tabela2[[#This Row],[VALIDADE          (em meses)]]*30)+5,"")</f>
        <v/>
      </c>
      <c r="Z230" s="101" t="str">
        <f>IF(Tabela2[[#This Row],[DATA DA RECARGA]]="","","P")</f>
        <v/>
      </c>
      <c r="AA230" s="71"/>
      <c r="AB230" s="97" t="str">
        <f ca="1">IFERROR(G230-editar!$C$1,"")</f>
        <v/>
      </c>
      <c r="AC230" s="97" t="str">
        <f t="shared" ca="1" si="3"/>
        <v/>
      </c>
      <c r="AD230" s="74"/>
      <c r="AE230" s="74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</row>
    <row r="231" spans="1:57" ht="20.100000000000001" customHeight="1" x14ac:dyDescent="0.25">
      <c r="A231" s="29" t="str">
        <f>IF(Tabela2[[#This Row],[LOCAL DO EXTINTOR]]="","",Tabela2[[#This Row],[CONTROL1]])</f>
        <v/>
      </c>
      <c r="B231" s="133"/>
      <c r="C231" s="33"/>
      <c r="D231" s="34"/>
      <c r="E231" s="35"/>
      <c r="F2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1" s="81" t="str">
        <f ca="1">IFERROR(IF(Tabela2[[#This Row],[VALIDADE DA RECARGA]]="SELECIONE VALIDADE","",Tabela2[[#This Row],[DATA VENC REC]]),"")</f>
        <v/>
      </c>
      <c r="H231" s="76"/>
      <c r="I2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1" s="87" t="str">
        <f>IF(Tabela2[[#This Row],[DATA DO ÚLTIMO TESTE HIDROSTÁTICO]]="","",Tabela2[[#This Row],[DATA DO ÚLTIMO TESTE HIDROSTÁTICO]]+editar!$C$15)</f>
        <v/>
      </c>
      <c r="K231" s="105"/>
      <c r="L231" s="140"/>
      <c r="M231" s="48">
        <v>224</v>
      </c>
      <c r="N2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1" s="49" t="str">
        <f>IF(Tabela2[[#This Row],[DATA DA RECARGA]]="","",Tabela2[[#This Row],[DATA DA RECARGA]]+Tabela2[[#This Row],[val]])</f>
        <v/>
      </c>
      <c r="P231" s="48" t="str">
        <f>IF(Tabela2[[#This Row],[DATA VENC REC]]="","",VLOOKUP(MONTH(Tabela2[[#This Row],[DATA VENC REC]]),editar!$F$2:$G$13,2,0))</f>
        <v/>
      </c>
      <c r="Q231" s="48" t="str">
        <f>IF(Tabela2[[#This Row],[DATA VENC REC]]="","",YEAR(Tabela2[[#This Row],[DATA VENC REC]]))</f>
        <v/>
      </c>
      <c r="R2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1" s="54" t="str">
        <f>IF(Tabela2[[#This Row],[DATA DO PRÓXIMO TESTE HIDROSTÁTICO]]="","",VLOOKUP(MONTH(Tabela2[[#This Row],[DATA DO PRÓXIMO TESTE HIDROSTÁTICO]]),editar!$F$2:$G$13,2,0))</f>
        <v/>
      </c>
      <c r="T231" s="54" t="str">
        <f>IF(Tabela2[[#This Row],[DATA DO PRÓXIMO TESTE HIDROSTÁTICO]]="","",YEAR(Tabela2[[#This Row],[DATA DO PRÓXIMO TESTE HIDROSTÁTICO]]))</f>
        <v/>
      </c>
      <c r="U231" s="54" t="str">
        <f>IF(Tabela2[[#This Row],[DATA DA RECARGA]]="","",VLOOKUP(MONTH(Tabela2[[#This Row],[DATA DA RECARGA]]),editar!$F$2:$G$13,2,0))</f>
        <v/>
      </c>
      <c r="V231" s="54" t="str">
        <f>IF(Tabela2[[#This Row],[DATA DA RECARGA]]="","",YEAR(Tabela2[[#This Row],[DATA DA RECARGA]]))</f>
        <v/>
      </c>
      <c r="W231" s="54" t="str">
        <f>IF(Tabela2[[#This Row],[DATA DO ÚLTIMO TESTE HIDROSTÁTICO]]="","",VLOOKUP(MONTH(Tabela2[[#This Row],[DATA DO ÚLTIMO TESTE HIDROSTÁTICO]]),editar!$F$2:$G$13,2,0))</f>
        <v/>
      </c>
      <c r="X231" s="54" t="str">
        <f>IF(Tabela2[[#This Row],[DATA DO ÚLTIMO TESTE HIDROSTÁTICO]]="","",YEAR(Tabela2[[#This Row],[DATA DO ÚLTIMO TESTE HIDROSTÁTICO]]))</f>
        <v/>
      </c>
      <c r="Y231" s="101" t="str">
        <f>IFERROR(IF(Tabela2[[#This Row],[DATA DA RECARGA]]="","",Tabela2[[#This Row],[VALIDADE          (em meses)]]*30)+5,"")</f>
        <v/>
      </c>
      <c r="Z231" s="101" t="str">
        <f>IF(Tabela2[[#This Row],[DATA DA RECARGA]]="","","P")</f>
        <v/>
      </c>
      <c r="AA231" s="71"/>
      <c r="AB231" s="97" t="str">
        <f ca="1">IFERROR(G231-editar!$C$1,"")</f>
        <v/>
      </c>
      <c r="AC231" s="97" t="str">
        <f t="shared" ca="1" si="3"/>
        <v/>
      </c>
      <c r="AD231" s="74"/>
      <c r="AE231" s="74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</row>
    <row r="232" spans="1:57" ht="20.100000000000001" customHeight="1" x14ac:dyDescent="0.25">
      <c r="A232" s="29" t="str">
        <f>IF(Tabela2[[#This Row],[LOCAL DO EXTINTOR]]="","",Tabela2[[#This Row],[CONTROL1]])</f>
        <v/>
      </c>
      <c r="B232" s="133"/>
      <c r="C232" s="33"/>
      <c r="D232" s="34"/>
      <c r="E232" s="35"/>
      <c r="F2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2" s="81" t="str">
        <f ca="1">IFERROR(IF(Tabela2[[#This Row],[VALIDADE DA RECARGA]]="SELECIONE VALIDADE","",Tabela2[[#This Row],[DATA VENC REC]]),"")</f>
        <v/>
      </c>
      <c r="H232" s="76"/>
      <c r="I2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2" s="87" t="str">
        <f>IF(Tabela2[[#This Row],[DATA DO ÚLTIMO TESTE HIDROSTÁTICO]]="","",Tabela2[[#This Row],[DATA DO ÚLTIMO TESTE HIDROSTÁTICO]]+editar!$C$15)</f>
        <v/>
      </c>
      <c r="K232" s="105"/>
      <c r="L232" s="140"/>
      <c r="M232" s="48">
        <v>225</v>
      </c>
      <c r="N2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2" s="49" t="str">
        <f>IF(Tabela2[[#This Row],[DATA DA RECARGA]]="","",Tabela2[[#This Row],[DATA DA RECARGA]]+Tabela2[[#This Row],[val]])</f>
        <v/>
      </c>
      <c r="P232" s="48" t="str">
        <f>IF(Tabela2[[#This Row],[DATA VENC REC]]="","",VLOOKUP(MONTH(Tabela2[[#This Row],[DATA VENC REC]]),editar!$F$2:$G$13,2,0))</f>
        <v/>
      </c>
      <c r="Q232" s="48" t="str">
        <f>IF(Tabela2[[#This Row],[DATA VENC REC]]="","",YEAR(Tabela2[[#This Row],[DATA VENC REC]]))</f>
        <v/>
      </c>
      <c r="R2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2" s="54" t="str">
        <f>IF(Tabela2[[#This Row],[DATA DO PRÓXIMO TESTE HIDROSTÁTICO]]="","",VLOOKUP(MONTH(Tabela2[[#This Row],[DATA DO PRÓXIMO TESTE HIDROSTÁTICO]]),editar!$F$2:$G$13,2,0))</f>
        <v/>
      </c>
      <c r="T232" s="54" t="str">
        <f>IF(Tabela2[[#This Row],[DATA DO PRÓXIMO TESTE HIDROSTÁTICO]]="","",YEAR(Tabela2[[#This Row],[DATA DO PRÓXIMO TESTE HIDROSTÁTICO]]))</f>
        <v/>
      </c>
      <c r="U232" s="54" t="str">
        <f>IF(Tabela2[[#This Row],[DATA DA RECARGA]]="","",VLOOKUP(MONTH(Tabela2[[#This Row],[DATA DA RECARGA]]),editar!$F$2:$G$13,2,0))</f>
        <v/>
      </c>
      <c r="V232" s="54" t="str">
        <f>IF(Tabela2[[#This Row],[DATA DA RECARGA]]="","",YEAR(Tabela2[[#This Row],[DATA DA RECARGA]]))</f>
        <v/>
      </c>
      <c r="W232" s="54" t="str">
        <f>IF(Tabela2[[#This Row],[DATA DO ÚLTIMO TESTE HIDROSTÁTICO]]="","",VLOOKUP(MONTH(Tabela2[[#This Row],[DATA DO ÚLTIMO TESTE HIDROSTÁTICO]]),editar!$F$2:$G$13,2,0))</f>
        <v/>
      </c>
      <c r="X232" s="54" t="str">
        <f>IF(Tabela2[[#This Row],[DATA DO ÚLTIMO TESTE HIDROSTÁTICO]]="","",YEAR(Tabela2[[#This Row],[DATA DO ÚLTIMO TESTE HIDROSTÁTICO]]))</f>
        <v/>
      </c>
      <c r="Y232" s="101" t="str">
        <f>IFERROR(IF(Tabela2[[#This Row],[DATA DA RECARGA]]="","",Tabela2[[#This Row],[VALIDADE          (em meses)]]*30)+5,"")</f>
        <v/>
      </c>
      <c r="Z232" s="101" t="str">
        <f>IF(Tabela2[[#This Row],[DATA DA RECARGA]]="","","P")</f>
        <v/>
      </c>
      <c r="AA232" s="71"/>
      <c r="AB232" s="97" t="str">
        <f ca="1">IFERROR(G232-editar!$C$1,"")</f>
        <v/>
      </c>
      <c r="AC232" s="97" t="str">
        <f t="shared" ca="1" si="3"/>
        <v/>
      </c>
      <c r="AD232" s="74"/>
      <c r="AE232" s="74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</row>
    <row r="233" spans="1:57" ht="20.100000000000001" customHeight="1" x14ac:dyDescent="0.25">
      <c r="A233" s="29" t="str">
        <f>IF(Tabela2[[#This Row],[LOCAL DO EXTINTOR]]="","",Tabela2[[#This Row],[CONTROL1]])</f>
        <v/>
      </c>
      <c r="B233" s="133"/>
      <c r="C233" s="33"/>
      <c r="D233" s="34"/>
      <c r="E233" s="35"/>
      <c r="F2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3" s="81" t="str">
        <f ca="1">IFERROR(IF(Tabela2[[#This Row],[VALIDADE DA RECARGA]]="SELECIONE VALIDADE","",Tabela2[[#This Row],[DATA VENC REC]]),"")</f>
        <v/>
      </c>
      <c r="H233" s="76"/>
      <c r="I2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3" s="87" t="str">
        <f>IF(Tabela2[[#This Row],[DATA DO ÚLTIMO TESTE HIDROSTÁTICO]]="","",Tabela2[[#This Row],[DATA DO ÚLTIMO TESTE HIDROSTÁTICO]]+editar!$C$15)</f>
        <v/>
      </c>
      <c r="K233" s="105"/>
      <c r="L233" s="140"/>
      <c r="M233" s="48">
        <v>226</v>
      </c>
      <c r="N2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3" s="49" t="str">
        <f>IF(Tabela2[[#This Row],[DATA DA RECARGA]]="","",Tabela2[[#This Row],[DATA DA RECARGA]]+Tabela2[[#This Row],[val]])</f>
        <v/>
      </c>
      <c r="P233" s="48" t="str">
        <f>IF(Tabela2[[#This Row],[DATA VENC REC]]="","",VLOOKUP(MONTH(Tabela2[[#This Row],[DATA VENC REC]]),editar!$F$2:$G$13,2,0))</f>
        <v/>
      </c>
      <c r="Q233" s="48" t="str">
        <f>IF(Tabela2[[#This Row],[DATA VENC REC]]="","",YEAR(Tabela2[[#This Row],[DATA VENC REC]]))</f>
        <v/>
      </c>
      <c r="R2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3" s="54" t="str">
        <f>IF(Tabela2[[#This Row],[DATA DO PRÓXIMO TESTE HIDROSTÁTICO]]="","",VLOOKUP(MONTH(Tabela2[[#This Row],[DATA DO PRÓXIMO TESTE HIDROSTÁTICO]]),editar!$F$2:$G$13,2,0))</f>
        <v/>
      </c>
      <c r="T233" s="54" t="str">
        <f>IF(Tabela2[[#This Row],[DATA DO PRÓXIMO TESTE HIDROSTÁTICO]]="","",YEAR(Tabela2[[#This Row],[DATA DO PRÓXIMO TESTE HIDROSTÁTICO]]))</f>
        <v/>
      </c>
      <c r="U233" s="54" t="str">
        <f>IF(Tabela2[[#This Row],[DATA DA RECARGA]]="","",VLOOKUP(MONTH(Tabela2[[#This Row],[DATA DA RECARGA]]),editar!$F$2:$G$13,2,0))</f>
        <v/>
      </c>
      <c r="V233" s="54" t="str">
        <f>IF(Tabela2[[#This Row],[DATA DA RECARGA]]="","",YEAR(Tabela2[[#This Row],[DATA DA RECARGA]]))</f>
        <v/>
      </c>
      <c r="W233" s="54" t="str">
        <f>IF(Tabela2[[#This Row],[DATA DO ÚLTIMO TESTE HIDROSTÁTICO]]="","",VLOOKUP(MONTH(Tabela2[[#This Row],[DATA DO ÚLTIMO TESTE HIDROSTÁTICO]]),editar!$F$2:$G$13,2,0))</f>
        <v/>
      </c>
      <c r="X233" s="54" t="str">
        <f>IF(Tabela2[[#This Row],[DATA DO ÚLTIMO TESTE HIDROSTÁTICO]]="","",YEAR(Tabela2[[#This Row],[DATA DO ÚLTIMO TESTE HIDROSTÁTICO]]))</f>
        <v/>
      </c>
      <c r="Y233" s="101" t="str">
        <f>IFERROR(IF(Tabela2[[#This Row],[DATA DA RECARGA]]="","",Tabela2[[#This Row],[VALIDADE          (em meses)]]*30)+5,"")</f>
        <v/>
      </c>
      <c r="Z233" s="101" t="str">
        <f>IF(Tabela2[[#This Row],[DATA DA RECARGA]]="","","P")</f>
        <v/>
      </c>
      <c r="AA233" s="71"/>
      <c r="AB233" s="97" t="str">
        <f ca="1">IFERROR(G233-editar!$C$1,"")</f>
        <v/>
      </c>
      <c r="AC233" s="97" t="str">
        <f t="shared" ca="1" si="3"/>
        <v/>
      </c>
      <c r="AD233" s="74"/>
      <c r="AE233" s="74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</row>
    <row r="234" spans="1:57" ht="20.100000000000001" customHeight="1" x14ac:dyDescent="0.25">
      <c r="A234" s="29" t="str">
        <f>IF(Tabela2[[#This Row],[LOCAL DO EXTINTOR]]="","",Tabela2[[#This Row],[CONTROL1]])</f>
        <v/>
      </c>
      <c r="B234" s="133"/>
      <c r="C234" s="33"/>
      <c r="D234" s="34"/>
      <c r="E234" s="35"/>
      <c r="F2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4" s="81" t="str">
        <f ca="1">IFERROR(IF(Tabela2[[#This Row],[VALIDADE DA RECARGA]]="SELECIONE VALIDADE","",Tabela2[[#This Row],[DATA VENC REC]]),"")</f>
        <v/>
      </c>
      <c r="H234" s="76"/>
      <c r="I2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4" s="87" t="str">
        <f>IF(Tabela2[[#This Row],[DATA DO ÚLTIMO TESTE HIDROSTÁTICO]]="","",Tabela2[[#This Row],[DATA DO ÚLTIMO TESTE HIDROSTÁTICO]]+editar!$C$15)</f>
        <v/>
      </c>
      <c r="K234" s="105"/>
      <c r="L234" s="140"/>
      <c r="M234" s="48">
        <v>227</v>
      </c>
      <c r="N2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4" s="49" t="str">
        <f>IF(Tabela2[[#This Row],[DATA DA RECARGA]]="","",Tabela2[[#This Row],[DATA DA RECARGA]]+Tabela2[[#This Row],[val]])</f>
        <v/>
      </c>
      <c r="P234" s="48" t="str">
        <f>IF(Tabela2[[#This Row],[DATA VENC REC]]="","",VLOOKUP(MONTH(Tabela2[[#This Row],[DATA VENC REC]]),editar!$F$2:$G$13,2,0))</f>
        <v/>
      </c>
      <c r="Q234" s="48" t="str">
        <f>IF(Tabela2[[#This Row],[DATA VENC REC]]="","",YEAR(Tabela2[[#This Row],[DATA VENC REC]]))</f>
        <v/>
      </c>
      <c r="R2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4" s="54" t="str">
        <f>IF(Tabela2[[#This Row],[DATA DO PRÓXIMO TESTE HIDROSTÁTICO]]="","",VLOOKUP(MONTH(Tabela2[[#This Row],[DATA DO PRÓXIMO TESTE HIDROSTÁTICO]]),editar!$F$2:$G$13,2,0))</f>
        <v/>
      </c>
      <c r="T234" s="54" t="str">
        <f>IF(Tabela2[[#This Row],[DATA DO PRÓXIMO TESTE HIDROSTÁTICO]]="","",YEAR(Tabela2[[#This Row],[DATA DO PRÓXIMO TESTE HIDROSTÁTICO]]))</f>
        <v/>
      </c>
      <c r="U234" s="54" t="str">
        <f>IF(Tabela2[[#This Row],[DATA DA RECARGA]]="","",VLOOKUP(MONTH(Tabela2[[#This Row],[DATA DA RECARGA]]),editar!$F$2:$G$13,2,0))</f>
        <v/>
      </c>
      <c r="V234" s="54" t="str">
        <f>IF(Tabela2[[#This Row],[DATA DA RECARGA]]="","",YEAR(Tabela2[[#This Row],[DATA DA RECARGA]]))</f>
        <v/>
      </c>
      <c r="W234" s="54" t="str">
        <f>IF(Tabela2[[#This Row],[DATA DO ÚLTIMO TESTE HIDROSTÁTICO]]="","",VLOOKUP(MONTH(Tabela2[[#This Row],[DATA DO ÚLTIMO TESTE HIDROSTÁTICO]]),editar!$F$2:$G$13,2,0))</f>
        <v/>
      </c>
      <c r="X234" s="54" t="str">
        <f>IF(Tabela2[[#This Row],[DATA DO ÚLTIMO TESTE HIDROSTÁTICO]]="","",YEAR(Tabela2[[#This Row],[DATA DO ÚLTIMO TESTE HIDROSTÁTICO]]))</f>
        <v/>
      </c>
      <c r="Y234" s="101" t="str">
        <f>IFERROR(IF(Tabela2[[#This Row],[DATA DA RECARGA]]="","",Tabela2[[#This Row],[VALIDADE          (em meses)]]*30)+5,"")</f>
        <v/>
      </c>
      <c r="Z234" s="101" t="str">
        <f>IF(Tabela2[[#This Row],[DATA DA RECARGA]]="","","P")</f>
        <v/>
      </c>
      <c r="AA234" s="71"/>
      <c r="AB234" s="97" t="str">
        <f ca="1">IFERROR(G234-editar!$C$1,"")</f>
        <v/>
      </c>
      <c r="AC234" s="97" t="str">
        <f t="shared" ca="1" si="3"/>
        <v/>
      </c>
      <c r="AD234" s="74"/>
      <c r="AE234" s="74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</row>
    <row r="235" spans="1:57" ht="20.100000000000001" customHeight="1" x14ac:dyDescent="0.25">
      <c r="A235" s="29" t="str">
        <f>IF(Tabela2[[#This Row],[LOCAL DO EXTINTOR]]="","",Tabela2[[#This Row],[CONTROL1]])</f>
        <v/>
      </c>
      <c r="B235" s="133"/>
      <c r="C235" s="33"/>
      <c r="D235" s="34"/>
      <c r="E235" s="35"/>
      <c r="F2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5" s="81" t="str">
        <f ca="1">IFERROR(IF(Tabela2[[#This Row],[VALIDADE DA RECARGA]]="SELECIONE VALIDADE","",Tabela2[[#This Row],[DATA VENC REC]]),"")</f>
        <v/>
      </c>
      <c r="H235" s="76"/>
      <c r="I2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5" s="87" t="str">
        <f>IF(Tabela2[[#This Row],[DATA DO ÚLTIMO TESTE HIDROSTÁTICO]]="","",Tabela2[[#This Row],[DATA DO ÚLTIMO TESTE HIDROSTÁTICO]]+editar!$C$15)</f>
        <v/>
      </c>
      <c r="K235" s="105"/>
      <c r="L235" s="140"/>
      <c r="M235" s="48">
        <v>228</v>
      </c>
      <c r="N2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5" s="49" t="str">
        <f>IF(Tabela2[[#This Row],[DATA DA RECARGA]]="","",Tabela2[[#This Row],[DATA DA RECARGA]]+Tabela2[[#This Row],[val]])</f>
        <v/>
      </c>
      <c r="P235" s="48" t="str">
        <f>IF(Tabela2[[#This Row],[DATA VENC REC]]="","",VLOOKUP(MONTH(Tabela2[[#This Row],[DATA VENC REC]]),editar!$F$2:$G$13,2,0))</f>
        <v/>
      </c>
      <c r="Q235" s="48" t="str">
        <f>IF(Tabela2[[#This Row],[DATA VENC REC]]="","",YEAR(Tabela2[[#This Row],[DATA VENC REC]]))</f>
        <v/>
      </c>
      <c r="R2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5" s="54" t="str">
        <f>IF(Tabela2[[#This Row],[DATA DO PRÓXIMO TESTE HIDROSTÁTICO]]="","",VLOOKUP(MONTH(Tabela2[[#This Row],[DATA DO PRÓXIMO TESTE HIDROSTÁTICO]]),editar!$F$2:$G$13,2,0))</f>
        <v/>
      </c>
      <c r="T235" s="54" t="str">
        <f>IF(Tabela2[[#This Row],[DATA DO PRÓXIMO TESTE HIDROSTÁTICO]]="","",YEAR(Tabela2[[#This Row],[DATA DO PRÓXIMO TESTE HIDROSTÁTICO]]))</f>
        <v/>
      </c>
      <c r="U235" s="54" t="str">
        <f>IF(Tabela2[[#This Row],[DATA DA RECARGA]]="","",VLOOKUP(MONTH(Tabela2[[#This Row],[DATA DA RECARGA]]),editar!$F$2:$G$13,2,0))</f>
        <v/>
      </c>
      <c r="V235" s="54" t="str">
        <f>IF(Tabela2[[#This Row],[DATA DA RECARGA]]="","",YEAR(Tabela2[[#This Row],[DATA DA RECARGA]]))</f>
        <v/>
      </c>
      <c r="W235" s="54" t="str">
        <f>IF(Tabela2[[#This Row],[DATA DO ÚLTIMO TESTE HIDROSTÁTICO]]="","",VLOOKUP(MONTH(Tabela2[[#This Row],[DATA DO ÚLTIMO TESTE HIDROSTÁTICO]]),editar!$F$2:$G$13,2,0))</f>
        <v/>
      </c>
      <c r="X235" s="54" t="str">
        <f>IF(Tabela2[[#This Row],[DATA DO ÚLTIMO TESTE HIDROSTÁTICO]]="","",YEAR(Tabela2[[#This Row],[DATA DO ÚLTIMO TESTE HIDROSTÁTICO]]))</f>
        <v/>
      </c>
      <c r="Y235" s="101" t="str">
        <f>IFERROR(IF(Tabela2[[#This Row],[DATA DA RECARGA]]="","",Tabela2[[#This Row],[VALIDADE          (em meses)]]*30)+5,"")</f>
        <v/>
      </c>
      <c r="Z235" s="101" t="str">
        <f>IF(Tabela2[[#This Row],[DATA DA RECARGA]]="","","P")</f>
        <v/>
      </c>
      <c r="AA235" s="71"/>
      <c r="AB235" s="97" t="str">
        <f ca="1">IFERROR(G235-editar!$C$1,"")</f>
        <v/>
      </c>
      <c r="AC235" s="97" t="str">
        <f t="shared" ca="1" si="3"/>
        <v/>
      </c>
      <c r="AD235" s="74"/>
      <c r="AE235" s="74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</row>
    <row r="236" spans="1:57" ht="20.100000000000001" customHeight="1" x14ac:dyDescent="0.25">
      <c r="A236" s="29" t="str">
        <f>IF(Tabela2[[#This Row],[LOCAL DO EXTINTOR]]="","",Tabela2[[#This Row],[CONTROL1]])</f>
        <v/>
      </c>
      <c r="B236" s="133"/>
      <c r="C236" s="33"/>
      <c r="D236" s="34"/>
      <c r="E236" s="35"/>
      <c r="F2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6" s="81" t="str">
        <f ca="1">IFERROR(IF(Tabela2[[#This Row],[VALIDADE DA RECARGA]]="SELECIONE VALIDADE","",Tabela2[[#This Row],[DATA VENC REC]]),"")</f>
        <v/>
      </c>
      <c r="H236" s="76"/>
      <c r="I2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6" s="87" t="str">
        <f>IF(Tabela2[[#This Row],[DATA DO ÚLTIMO TESTE HIDROSTÁTICO]]="","",Tabela2[[#This Row],[DATA DO ÚLTIMO TESTE HIDROSTÁTICO]]+editar!$C$15)</f>
        <v/>
      </c>
      <c r="K236" s="105"/>
      <c r="L236" s="140"/>
      <c r="M236" s="48">
        <v>229</v>
      </c>
      <c r="N2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6" s="49" t="str">
        <f>IF(Tabela2[[#This Row],[DATA DA RECARGA]]="","",Tabela2[[#This Row],[DATA DA RECARGA]]+Tabela2[[#This Row],[val]])</f>
        <v/>
      </c>
      <c r="P236" s="48" t="str">
        <f>IF(Tabela2[[#This Row],[DATA VENC REC]]="","",VLOOKUP(MONTH(Tabela2[[#This Row],[DATA VENC REC]]),editar!$F$2:$G$13,2,0))</f>
        <v/>
      </c>
      <c r="Q236" s="48" t="str">
        <f>IF(Tabela2[[#This Row],[DATA VENC REC]]="","",YEAR(Tabela2[[#This Row],[DATA VENC REC]]))</f>
        <v/>
      </c>
      <c r="R2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6" s="54" t="str">
        <f>IF(Tabela2[[#This Row],[DATA DO PRÓXIMO TESTE HIDROSTÁTICO]]="","",VLOOKUP(MONTH(Tabela2[[#This Row],[DATA DO PRÓXIMO TESTE HIDROSTÁTICO]]),editar!$F$2:$G$13,2,0))</f>
        <v/>
      </c>
      <c r="T236" s="54" t="str">
        <f>IF(Tabela2[[#This Row],[DATA DO PRÓXIMO TESTE HIDROSTÁTICO]]="","",YEAR(Tabela2[[#This Row],[DATA DO PRÓXIMO TESTE HIDROSTÁTICO]]))</f>
        <v/>
      </c>
      <c r="U236" s="54" t="str">
        <f>IF(Tabela2[[#This Row],[DATA DA RECARGA]]="","",VLOOKUP(MONTH(Tabela2[[#This Row],[DATA DA RECARGA]]),editar!$F$2:$G$13,2,0))</f>
        <v/>
      </c>
      <c r="V236" s="54" t="str">
        <f>IF(Tabela2[[#This Row],[DATA DA RECARGA]]="","",YEAR(Tabela2[[#This Row],[DATA DA RECARGA]]))</f>
        <v/>
      </c>
      <c r="W236" s="54" t="str">
        <f>IF(Tabela2[[#This Row],[DATA DO ÚLTIMO TESTE HIDROSTÁTICO]]="","",VLOOKUP(MONTH(Tabela2[[#This Row],[DATA DO ÚLTIMO TESTE HIDROSTÁTICO]]),editar!$F$2:$G$13,2,0))</f>
        <v/>
      </c>
      <c r="X236" s="54" t="str">
        <f>IF(Tabela2[[#This Row],[DATA DO ÚLTIMO TESTE HIDROSTÁTICO]]="","",YEAR(Tabela2[[#This Row],[DATA DO ÚLTIMO TESTE HIDROSTÁTICO]]))</f>
        <v/>
      </c>
      <c r="Y236" s="101" t="str">
        <f>IFERROR(IF(Tabela2[[#This Row],[DATA DA RECARGA]]="","",Tabela2[[#This Row],[VALIDADE          (em meses)]]*30)+5,"")</f>
        <v/>
      </c>
      <c r="Z236" s="101" t="str">
        <f>IF(Tabela2[[#This Row],[DATA DA RECARGA]]="","","P")</f>
        <v/>
      </c>
      <c r="AA236" s="71"/>
      <c r="AB236" s="97" t="str">
        <f ca="1">IFERROR(G236-editar!$C$1,"")</f>
        <v/>
      </c>
      <c r="AC236" s="97" t="str">
        <f t="shared" ca="1" si="3"/>
        <v/>
      </c>
      <c r="AD236" s="74"/>
      <c r="AE236" s="74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</row>
    <row r="237" spans="1:57" ht="20.100000000000001" customHeight="1" x14ac:dyDescent="0.25">
      <c r="A237" s="29" t="str">
        <f>IF(Tabela2[[#This Row],[LOCAL DO EXTINTOR]]="","",Tabela2[[#This Row],[CONTROL1]])</f>
        <v/>
      </c>
      <c r="B237" s="133"/>
      <c r="C237" s="33"/>
      <c r="D237" s="34"/>
      <c r="E237" s="35"/>
      <c r="F2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7" s="81" t="str">
        <f ca="1">IFERROR(IF(Tabela2[[#This Row],[VALIDADE DA RECARGA]]="SELECIONE VALIDADE","",Tabela2[[#This Row],[DATA VENC REC]]),"")</f>
        <v/>
      </c>
      <c r="H237" s="76"/>
      <c r="I2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7" s="87" t="str">
        <f>IF(Tabela2[[#This Row],[DATA DO ÚLTIMO TESTE HIDROSTÁTICO]]="","",Tabela2[[#This Row],[DATA DO ÚLTIMO TESTE HIDROSTÁTICO]]+editar!$C$15)</f>
        <v/>
      </c>
      <c r="K237" s="105"/>
      <c r="L237" s="140"/>
      <c r="M237" s="48">
        <v>230</v>
      </c>
      <c r="N2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7" s="49" t="str">
        <f>IF(Tabela2[[#This Row],[DATA DA RECARGA]]="","",Tabela2[[#This Row],[DATA DA RECARGA]]+Tabela2[[#This Row],[val]])</f>
        <v/>
      </c>
      <c r="P237" s="48" t="str">
        <f>IF(Tabela2[[#This Row],[DATA VENC REC]]="","",VLOOKUP(MONTH(Tabela2[[#This Row],[DATA VENC REC]]),editar!$F$2:$G$13,2,0))</f>
        <v/>
      </c>
      <c r="Q237" s="48" t="str">
        <f>IF(Tabela2[[#This Row],[DATA VENC REC]]="","",YEAR(Tabela2[[#This Row],[DATA VENC REC]]))</f>
        <v/>
      </c>
      <c r="R2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7" s="54" t="str">
        <f>IF(Tabela2[[#This Row],[DATA DO PRÓXIMO TESTE HIDROSTÁTICO]]="","",VLOOKUP(MONTH(Tabela2[[#This Row],[DATA DO PRÓXIMO TESTE HIDROSTÁTICO]]),editar!$F$2:$G$13,2,0))</f>
        <v/>
      </c>
      <c r="T237" s="54" t="str">
        <f>IF(Tabela2[[#This Row],[DATA DO PRÓXIMO TESTE HIDROSTÁTICO]]="","",YEAR(Tabela2[[#This Row],[DATA DO PRÓXIMO TESTE HIDROSTÁTICO]]))</f>
        <v/>
      </c>
      <c r="U237" s="54" t="str">
        <f>IF(Tabela2[[#This Row],[DATA DA RECARGA]]="","",VLOOKUP(MONTH(Tabela2[[#This Row],[DATA DA RECARGA]]),editar!$F$2:$G$13,2,0))</f>
        <v/>
      </c>
      <c r="V237" s="54" t="str">
        <f>IF(Tabela2[[#This Row],[DATA DA RECARGA]]="","",YEAR(Tabela2[[#This Row],[DATA DA RECARGA]]))</f>
        <v/>
      </c>
      <c r="W237" s="54" t="str">
        <f>IF(Tabela2[[#This Row],[DATA DO ÚLTIMO TESTE HIDROSTÁTICO]]="","",VLOOKUP(MONTH(Tabela2[[#This Row],[DATA DO ÚLTIMO TESTE HIDROSTÁTICO]]),editar!$F$2:$G$13,2,0))</f>
        <v/>
      </c>
      <c r="X237" s="54" t="str">
        <f>IF(Tabela2[[#This Row],[DATA DO ÚLTIMO TESTE HIDROSTÁTICO]]="","",YEAR(Tabela2[[#This Row],[DATA DO ÚLTIMO TESTE HIDROSTÁTICO]]))</f>
        <v/>
      </c>
      <c r="Y237" s="101" t="str">
        <f>IFERROR(IF(Tabela2[[#This Row],[DATA DA RECARGA]]="","",Tabela2[[#This Row],[VALIDADE          (em meses)]]*30)+5,"")</f>
        <v/>
      </c>
      <c r="Z237" s="101" t="str">
        <f>IF(Tabela2[[#This Row],[DATA DA RECARGA]]="","","P")</f>
        <v/>
      </c>
      <c r="AA237" s="71"/>
      <c r="AB237" s="97" t="str">
        <f ca="1">IFERROR(G237-editar!$C$1,"")</f>
        <v/>
      </c>
      <c r="AC237" s="97" t="str">
        <f t="shared" ca="1" si="3"/>
        <v/>
      </c>
      <c r="AD237" s="74"/>
      <c r="AE237" s="74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</row>
    <row r="238" spans="1:57" ht="20.100000000000001" customHeight="1" x14ac:dyDescent="0.25">
      <c r="A238" s="29" t="str">
        <f>IF(Tabela2[[#This Row],[LOCAL DO EXTINTOR]]="","",Tabela2[[#This Row],[CONTROL1]])</f>
        <v/>
      </c>
      <c r="B238" s="133"/>
      <c r="C238" s="33"/>
      <c r="D238" s="34"/>
      <c r="E238" s="35"/>
      <c r="F2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8" s="81" t="str">
        <f ca="1">IFERROR(IF(Tabela2[[#This Row],[VALIDADE DA RECARGA]]="SELECIONE VALIDADE","",Tabela2[[#This Row],[DATA VENC REC]]),"")</f>
        <v/>
      </c>
      <c r="H238" s="76"/>
      <c r="I2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8" s="87" t="str">
        <f>IF(Tabela2[[#This Row],[DATA DO ÚLTIMO TESTE HIDROSTÁTICO]]="","",Tabela2[[#This Row],[DATA DO ÚLTIMO TESTE HIDROSTÁTICO]]+editar!$C$15)</f>
        <v/>
      </c>
      <c r="K238" s="105"/>
      <c r="L238" s="140"/>
      <c r="M238" s="48">
        <v>231</v>
      </c>
      <c r="N2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8" s="49" t="str">
        <f>IF(Tabela2[[#This Row],[DATA DA RECARGA]]="","",Tabela2[[#This Row],[DATA DA RECARGA]]+Tabela2[[#This Row],[val]])</f>
        <v/>
      </c>
      <c r="P238" s="48" t="str">
        <f>IF(Tabela2[[#This Row],[DATA VENC REC]]="","",VLOOKUP(MONTH(Tabela2[[#This Row],[DATA VENC REC]]),editar!$F$2:$G$13,2,0))</f>
        <v/>
      </c>
      <c r="Q238" s="48" t="str">
        <f>IF(Tabela2[[#This Row],[DATA VENC REC]]="","",YEAR(Tabela2[[#This Row],[DATA VENC REC]]))</f>
        <v/>
      </c>
      <c r="R2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8" s="54" t="str">
        <f>IF(Tabela2[[#This Row],[DATA DO PRÓXIMO TESTE HIDROSTÁTICO]]="","",VLOOKUP(MONTH(Tabela2[[#This Row],[DATA DO PRÓXIMO TESTE HIDROSTÁTICO]]),editar!$F$2:$G$13,2,0))</f>
        <v/>
      </c>
      <c r="T238" s="54" t="str">
        <f>IF(Tabela2[[#This Row],[DATA DO PRÓXIMO TESTE HIDROSTÁTICO]]="","",YEAR(Tabela2[[#This Row],[DATA DO PRÓXIMO TESTE HIDROSTÁTICO]]))</f>
        <v/>
      </c>
      <c r="U238" s="54" t="str">
        <f>IF(Tabela2[[#This Row],[DATA DA RECARGA]]="","",VLOOKUP(MONTH(Tabela2[[#This Row],[DATA DA RECARGA]]),editar!$F$2:$G$13,2,0))</f>
        <v/>
      </c>
      <c r="V238" s="54" t="str">
        <f>IF(Tabela2[[#This Row],[DATA DA RECARGA]]="","",YEAR(Tabela2[[#This Row],[DATA DA RECARGA]]))</f>
        <v/>
      </c>
      <c r="W238" s="54" t="str">
        <f>IF(Tabela2[[#This Row],[DATA DO ÚLTIMO TESTE HIDROSTÁTICO]]="","",VLOOKUP(MONTH(Tabela2[[#This Row],[DATA DO ÚLTIMO TESTE HIDROSTÁTICO]]),editar!$F$2:$G$13,2,0))</f>
        <v/>
      </c>
      <c r="X238" s="54" t="str">
        <f>IF(Tabela2[[#This Row],[DATA DO ÚLTIMO TESTE HIDROSTÁTICO]]="","",YEAR(Tabela2[[#This Row],[DATA DO ÚLTIMO TESTE HIDROSTÁTICO]]))</f>
        <v/>
      </c>
      <c r="Y238" s="101" t="str">
        <f>IFERROR(IF(Tabela2[[#This Row],[DATA DA RECARGA]]="","",Tabela2[[#This Row],[VALIDADE          (em meses)]]*30)+5,"")</f>
        <v/>
      </c>
      <c r="Z238" s="101" t="str">
        <f>IF(Tabela2[[#This Row],[DATA DA RECARGA]]="","","P")</f>
        <v/>
      </c>
      <c r="AA238" s="71"/>
      <c r="AB238" s="97" t="str">
        <f ca="1">IFERROR(G238-editar!$C$1,"")</f>
        <v/>
      </c>
      <c r="AC238" s="97" t="str">
        <f t="shared" ca="1" si="3"/>
        <v/>
      </c>
      <c r="AD238" s="74"/>
      <c r="AE238" s="74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</row>
    <row r="239" spans="1:57" ht="20.100000000000001" customHeight="1" x14ac:dyDescent="0.25">
      <c r="A239" s="29" t="str">
        <f>IF(Tabela2[[#This Row],[LOCAL DO EXTINTOR]]="","",Tabela2[[#This Row],[CONTROL1]])</f>
        <v/>
      </c>
      <c r="B239" s="133"/>
      <c r="C239" s="33"/>
      <c r="D239" s="34"/>
      <c r="E239" s="35"/>
      <c r="F2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39" s="81" t="str">
        <f ca="1">IFERROR(IF(Tabela2[[#This Row],[VALIDADE DA RECARGA]]="SELECIONE VALIDADE","",Tabela2[[#This Row],[DATA VENC REC]]),"")</f>
        <v/>
      </c>
      <c r="H239" s="76"/>
      <c r="I2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39" s="87" t="str">
        <f>IF(Tabela2[[#This Row],[DATA DO ÚLTIMO TESTE HIDROSTÁTICO]]="","",Tabela2[[#This Row],[DATA DO ÚLTIMO TESTE HIDROSTÁTICO]]+editar!$C$15)</f>
        <v/>
      </c>
      <c r="K239" s="105"/>
      <c r="L239" s="140"/>
      <c r="M239" s="48">
        <v>232</v>
      </c>
      <c r="N2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39" s="49" t="str">
        <f>IF(Tabela2[[#This Row],[DATA DA RECARGA]]="","",Tabela2[[#This Row],[DATA DA RECARGA]]+Tabela2[[#This Row],[val]])</f>
        <v/>
      </c>
      <c r="P239" s="48" t="str">
        <f>IF(Tabela2[[#This Row],[DATA VENC REC]]="","",VLOOKUP(MONTH(Tabela2[[#This Row],[DATA VENC REC]]),editar!$F$2:$G$13,2,0))</f>
        <v/>
      </c>
      <c r="Q239" s="48" t="str">
        <f>IF(Tabela2[[#This Row],[DATA VENC REC]]="","",YEAR(Tabela2[[#This Row],[DATA VENC REC]]))</f>
        <v/>
      </c>
      <c r="R2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39" s="54" t="str">
        <f>IF(Tabela2[[#This Row],[DATA DO PRÓXIMO TESTE HIDROSTÁTICO]]="","",VLOOKUP(MONTH(Tabela2[[#This Row],[DATA DO PRÓXIMO TESTE HIDROSTÁTICO]]),editar!$F$2:$G$13,2,0))</f>
        <v/>
      </c>
      <c r="T239" s="54" t="str">
        <f>IF(Tabela2[[#This Row],[DATA DO PRÓXIMO TESTE HIDROSTÁTICO]]="","",YEAR(Tabela2[[#This Row],[DATA DO PRÓXIMO TESTE HIDROSTÁTICO]]))</f>
        <v/>
      </c>
      <c r="U239" s="54" t="str">
        <f>IF(Tabela2[[#This Row],[DATA DA RECARGA]]="","",VLOOKUP(MONTH(Tabela2[[#This Row],[DATA DA RECARGA]]),editar!$F$2:$G$13,2,0))</f>
        <v/>
      </c>
      <c r="V239" s="54" t="str">
        <f>IF(Tabela2[[#This Row],[DATA DA RECARGA]]="","",YEAR(Tabela2[[#This Row],[DATA DA RECARGA]]))</f>
        <v/>
      </c>
      <c r="W239" s="54" t="str">
        <f>IF(Tabela2[[#This Row],[DATA DO ÚLTIMO TESTE HIDROSTÁTICO]]="","",VLOOKUP(MONTH(Tabela2[[#This Row],[DATA DO ÚLTIMO TESTE HIDROSTÁTICO]]),editar!$F$2:$G$13,2,0))</f>
        <v/>
      </c>
      <c r="X239" s="54" t="str">
        <f>IF(Tabela2[[#This Row],[DATA DO ÚLTIMO TESTE HIDROSTÁTICO]]="","",YEAR(Tabela2[[#This Row],[DATA DO ÚLTIMO TESTE HIDROSTÁTICO]]))</f>
        <v/>
      </c>
      <c r="Y239" s="101" t="str">
        <f>IFERROR(IF(Tabela2[[#This Row],[DATA DA RECARGA]]="","",Tabela2[[#This Row],[VALIDADE          (em meses)]]*30)+5,"")</f>
        <v/>
      </c>
      <c r="Z239" s="101" t="str">
        <f>IF(Tabela2[[#This Row],[DATA DA RECARGA]]="","","P")</f>
        <v/>
      </c>
      <c r="AA239" s="71"/>
      <c r="AB239" s="97" t="str">
        <f ca="1">IFERROR(G239-editar!$C$1,"")</f>
        <v/>
      </c>
      <c r="AC239" s="97" t="str">
        <f t="shared" ca="1" si="3"/>
        <v/>
      </c>
      <c r="AD239" s="74"/>
      <c r="AE239" s="74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</row>
    <row r="240" spans="1:57" ht="20.100000000000001" customHeight="1" x14ac:dyDescent="0.25">
      <c r="A240" s="29" t="str">
        <f>IF(Tabela2[[#This Row],[LOCAL DO EXTINTOR]]="","",Tabela2[[#This Row],[CONTROL1]])</f>
        <v/>
      </c>
      <c r="B240" s="133"/>
      <c r="C240" s="33"/>
      <c r="D240" s="34"/>
      <c r="E240" s="35"/>
      <c r="F2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0" s="81" t="str">
        <f ca="1">IFERROR(IF(Tabela2[[#This Row],[VALIDADE DA RECARGA]]="SELECIONE VALIDADE","",Tabela2[[#This Row],[DATA VENC REC]]),"")</f>
        <v/>
      </c>
      <c r="H240" s="76"/>
      <c r="I2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0" s="87" t="str">
        <f>IF(Tabela2[[#This Row],[DATA DO ÚLTIMO TESTE HIDROSTÁTICO]]="","",Tabela2[[#This Row],[DATA DO ÚLTIMO TESTE HIDROSTÁTICO]]+editar!$C$15)</f>
        <v/>
      </c>
      <c r="K240" s="105"/>
      <c r="L240" s="140"/>
      <c r="M240" s="48">
        <v>233</v>
      </c>
      <c r="N2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0" s="49" t="str">
        <f>IF(Tabela2[[#This Row],[DATA DA RECARGA]]="","",Tabela2[[#This Row],[DATA DA RECARGA]]+Tabela2[[#This Row],[val]])</f>
        <v/>
      </c>
      <c r="P240" s="48" t="str">
        <f>IF(Tabela2[[#This Row],[DATA VENC REC]]="","",VLOOKUP(MONTH(Tabela2[[#This Row],[DATA VENC REC]]),editar!$F$2:$G$13,2,0))</f>
        <v/>
      </c>
      <c r="Q240" s="48" t="str">
        <f>IF(Tabela2[[#This Row],[DATA VENC REC]]="","",YEAR(Tabela2[[#This Row],[DATA VENC REC]]))</f>
        <v/>
      </c>
      <c r="R2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0" s="54" t="str">
        <f>IF(Tabela2[[#This Row],[DATA DO PRÓXIMO TESTE HIDROSTÁTICO]]="","",VLOOKUP(MONTH(Tabela2[[#This Row],[DATA DO PRÓXIMO TESTE HIDROSTÁTICO]]),editar!$F$2:$G$13,2,0))</f>
        <v/>
      </c>
      <c r="T240" s="54" t="str">
        <f>IF(Tabela2[[#This Row],[DATA DO PRÓXIMO TESTE HIDROSTÁTICO]]="","",YEAR(Tabela2[[#This Row],[DATA DO PRÓXIMO TESTE HIDROSTÁTICO]]))</f>
        <v/>
      </c>
      <c r="U240" s="54" t="str">
        <f>IF(Tabela2[[#This Row],[DATA DA RECARGA]]="","",VLOOKUP(MONTH(Tabela2[[#This Row],[DATA DA RECARGA]]),editar!$F$2:$G$13,2,0))</f>
        <v/>
      </c>
      <c r="V240" s="54" t="str">
        <f>IF(Tabela2[[#This Row],[DATA DA RECARGA]]="","",YEAR(Tabela2[[#This Row],[DATA DA RECARGA]]))</f>
        <v/>
      </c>
      <c r="W240" s="54" t="str">
        <f>IF(Tabela2[[#This Row],[DATA DO ÚLTIMO TESTE HIDROSTÁTICO]]="","",VLOOKUP(MONTH(Tabela2[[#This Row],[DATA DO ÚLTIMO TESTE HIDROSTÁTICO]]),editar!$F$2:$G$13,2,0))</f>
        <v/>
      </c>
      <c r="X240" s="54" t="str">
        <f>IF(Tabela2[[#This Row],[DATA DO ÚLTIMO TESTE HIDROSTÁTICO]]="","",YEAR(Tabela2[[#This Row],[DATA DO ÚLTIMO TESTE HIDROSTÁTICO]]))</f>
        <v/>
      </c>
      <c r="Y240" s="101" t="str">
        <f>IFERROR(IF(Tabela2[[#This Row],[DATA DA RECARGA]]="","",Tabela2[[#This Row],[VALIDADE          (em meses)]]*30)+5,"")</f>
        <v/>
      </c>
      <c r="Z240" s="101" t="str">
        <f>IF(Tabela2[[#This Row],[DATA DA RECARGA]]="","","P")</f>
        <v/>
      </c>
      <c r="AA240" s="71"/>
      <c r="AB240" s="97" t="str">
        <f ca="1">IFERROR(G240-editar!$C$1,"")</f>
        <v/>
      </c>
      <c r="AC240" s="97" t="str">
        <f t="shared" ca="1" si="3"/>
        <v/>
      </c>
      <c r="AD240" s="74"/>
      <c r="AE240" s="74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</row>
    <row r="241" spans="1:57" ht="20.100000000000001" customHeight="1" x14ac:dyDescent="0.25">
      <c r="A241" s="29" t="str">
        <f>IF(Tabela2[[#This Row],[LOCAL DO EXTINTOR]]="","",Tabela2[[#This Row],[CONTROL1]])</f>
        <v/>
      </c>
      <c r="B241" s="133"/>
      <c r="C241" s="33"/>
      <c r="D241" s="34"/>
      <c r="E241" s="35"/>
      <c r="F2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1" s="81" t="str">
        <f ca="1">IFERROR(IF(Tabela2[[#This Row],[VALIDADE DA RECARGA]]="SELECIONE VALIDADE","",Tabela2[[#This Row],[DATA VENC REC]]),"")</f>
        <v/>
      </c>
      <c r="H241" s="76"/>
      <c r="I2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1" s="87" t="str">
        <f>IF(Tabela2[[#This Row],[DATA DO ÚLTIMO TESTE HIDROSTÁTICO]]="","",Tabela2[[#This Row],[DATA DO ÚLTIMO TESTE HIDROSTÁTICO]]+editar!$C$15)</f>
        <v/>
      </c>
      <c r="K241" s="105"/>
      <c r="L241" s="140"/>
      <c r="M241" s="48">
        <v>234</v>
      </c>
      <c r="N2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1" s="49" t="str">
        <f>IF(Tabela2[[#This Row],[DATA DA RECARGA]]="","",Tabela2[[#This Row],[DATA DA RECARGA]]+Tabela2[[#This Row],[val]])</f>
        <v/>
      </c>
      <c r="P241" s="48" t="str">
        <f>IF(Tabela2[[#This Row],[DATA VENC REC]]="","",VLOOKUP(MONTH(Tabela2[[#This Row],[DATA VENC REC]]),editar!$F$2:$G$13,2,0))</f>
        <v/>
      </c>
      <c r="Q241" s="48" t="str">
        <f>IF(Tabela2[[#This Row],[DATA VENC REC]]="","",YEAR(Tabela2[[#This Row],[DATA VENC REC]]))</f>
        <v/>
      </c>
      <c r="R2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1" s="54" t="str">
        <f>IF(Tabela2[[#This Row],[DATA DO PRÓXIMO TESTE HIDROSTÁTICO]]="","",VLOOKUP(MONTH(Tabela2[[#This Row],[DATA DO PRÓXIMO TESTE HIDROSTÁTICO]]),editar!$F$2:$G$13,2,0))</f>
        <v/>
      </c>
      <c r="T241" s="54" t="str">
        <f>IF(Tabela2[[#This Row],[DATA DO PRÓXIMO TESTE HIDROSTÁTICO]]="","",YEAR(Tabela2[[#This Row],[DATA DO PRÓXIMO TESTE HIDROSTÁTICO]]))</f>
        <v/>
      </c>
      <c r="U241" s="54" t="str">
        <f>IF(Tabela2[[#This Row],[DATA DA RECARGA]]="","",VLOOKUP(MONTH(Tabela2[[#This Row],[DATA DA RECARGA]]),editar!$F$2:$G$13,2,0))</f>
        <v/>
      </c>
      <c r="V241" s="54" t="str">
        <f>IF(Tabela2[[#This Row],[DATA DA RECARGA]]="","",YEAR(Tabela2[[#This Row],[DATA DA RECARGA]]))</f>
        <v/>
      </c>
      <c r="W241" s="54" t="str">
        <f>IF(Tabela2[[#This Row],[DATA DO ÚLTIMO TESTE HIDROSTÁTICO]]="","",VLOOKUP(MONTH(Tabela2[[#This Row],[DATA DO ÚLTIMO TESTE HIDROSTÁTICO]]),editar!$F$2:$G$13,2,0))</f>
        <v/>
      </c>
      <c r="X241" s="54" t="str">
        <f>IF(Tabela2[[#This Row],[DATA DO ÚLTIMO TESTE HIDROSTÁTICO]]="","",YEAR(Tabela2[[#This Row],[DATA DO ÚLTIMO TESTE HIDROSTÁTICO]]))</f>
        <v/>
      </c>
      <c r="Y241" s="101" t="str">
        <f>IFERROR(IF(Tabela2[[#This Row],[DATA DA RECARGA]]="","",Tabela2[[#This Row],[VALIDADE          (em meses)]]*30)+5,"")</f>
        <v/>
      </c>
      <c r="Z241" s="101" t="str">
        <f>IF(Tabela2[[#This Row],[DATA DA RECARGA]]="","","P")</f>
        <v/>
      </c>
      <c r="AA241" s="71"/>
      <c r="AB241" s="97" t="str">
        <f ca="1">IFERROR(G241-editar!$C$1,"")</f>
        <v/>
      </c>
      <c r="AC241" s="97" t="str">
        <f t="shared" ca="1" si="3"/>
        <v/>
      </c>
      <c r="AD241" s="74"/>
      <c r="AE241" s="74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</row>
    <row r="242" spans="1:57" ht="20.100000000000001" customHeight="1" x14ac:dyDescent="0.25">
      <c r="A242" s="29" t="str">
        <f>IF(Tabela2[[#This Row],[LOCAL DO EXTINTOR]]="","",Tabela2[[#This Row],[CONTROL1]])</f>
        <v/>
      </c>
      <c r="B242" s="133"/>
      <c r="C242" s="33"/>
      <c r="D242" s="34"/>
      <c r="E242" s="35"/>
      <c r="F2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2" s="81" t="str">
        <f ca="1">IFERROR(IF(Tabela2[[#This Row],[VALIDADE DA RECARGA]]="SELECIONE VALIDADE","",Tabela2[[#This Row],[DATA VENC REC]]),"")</f>
        <v/>
      </c>
      <c r="H242" s="76"/>
      <c r="I2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2" s="87" t="str">
        <f>IF(Tabela2[[#This Row],[DATA DO ÚLTIMO TESTE HIDROSTÁTICO]]="","",Tabela2[[#This Row],[DATA DO ÚLTIMO TESTE HIDROSTÁTICO]]+editar!$C$15)</f>
        <v/>
      </c>
      <c r="K242" s="105"/>
      <c r="L242" s="140"/>
      <c r="M242" s="48">
        <v>235</v>
      </c>
      <c r="N2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2" s="49" t="str">
        <f>IF(Tabela2[[#This Row],[DATA DA RECARGA]]="","",Tabela2[[#This Row],[DATA DA RECARGA]]+Tabela2[[#This Row],[val]])</f>
        <v/>
      </c>
      <c r="P242" s="48" t="str">
        <f>IF(Tabela2[[#This Row],[DATA VENC REC]]="","",VLOOKUP(MONTH(Tabela2[[#This Row],[DATA VENC REC]]),editar!$F$2:$G$13,2,0))</f>
        <v/>
      </c>
      <c r="Q242" s="48" t="str">
        <f>IF(Tabela2[[#This Row],[DATA VENC REC]]="","",YEAR(Tabela2[[#This Row],[DATA VENC REC]]))</f>
        <v/>
      </c>
      <c r="R2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2" s="54" t="str">
        <f>IF(Tabela2[[#This Row],[DATA DO PRÓXIMO TESTE HIDROSTÁTICO]]="","",VLOOKUP(MONTH(Tabela2[[#This Row],[DATA DO PRÓXIMO TESTE HIDROSTÁTICO]]),editar!$F$2:$G$13,2,0))</f>
        <v/>
      </c>
      <c r="T242" s="54" t="str">
        <f>IF(Tabela2[[#This Row],[DATA DO PRÓXIMO TESTE HIDROSTÁTICO]]="","",YEAR(Tabela2[[#This Row],[DATA DO PRÓXIMO TESTE HIDROSTÁTICO]]))</f>
        <v/>
      </c>
      <c r="U242" s="54" t="str">
        <f>IF(Tabela2[[#This Row],[DATA DA RECARGA]]="","",VLOOKUP(MONTH(Tabela2[[#This Row],[DATA DA RECARGA]]),editar!$F$2:$G$13,2,0))</f>
        <v/>
      </c>
      <c r="V242" s="54" t="str">
        <f>IF(Tabela2[[#This Row],[DATA DA RECARGA]]="","",YEAR(Tabela2[[#This Row],[DATA DA RECARGA]]))</f>
        <v/>
      </c>
      <c r="W242" s="54" t="str">
        <f>IF(Tabela2[[#This Row],[DATA DO ÚLTIMO TESTE HIDROSTÁTICO]]="","",VLOOKUP(MONTH(Tabela2[[#This Row],[DATA DO ÚLTIMO TESTE HIDROSTÁTICO]]),editar!$F$2:$G$13,2,0))</f>
        <v/>
      </c>
      <c r="X242" s="54" t="str">
        <f>IF(Tabela2[[#This Row],[DATA DO ÚLTIMO TESTE HIDROSTÁTICO]]="","",YEAR(Tabela2[[#This Row],[DATA DO ÚLTIMO TESTE HIDROSTÁTICO]]))</f>
        <v/>
      </c>
      <c r="Y242" s="101" t="str">
        <f>IFERROR(IF(Tabela2[[#This Row],[DATA DA RECARGA]]="","",Tabela2[[#This Row],[VALIDADE          (em meses)]]*30)+5,"")</f>
        <v/>
      </c>
      <c r="Z242" s="101" t="str">
        <f>IF(Tabela2[[#This Row],[DATA DA RECARGA]]="","","P")</f>
        <v/>
      </c>
      <c r="AA242" s="71"/>
      <c r="AB242" s="97" t="str">
        <f ca="1">IFERROR(G242-editar!$C$1,"")</f>
        <v/>
      </c>
      <c r="AC242" s="97" t="str">
        <f t="shared" ca="1" si="3"/>
        <v/>
      </c>
      <c r="AD242" s="74"/>
      <c r="AE242" s="74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</row>
    <row r="243" spans="1:57" ht="20.100000000000001" customHeight="1" x14ac:dyDescent="0.25">
      <c r="A243" s="29" t="str">
        <f>IF(Tabela2[[#This Row],[LOCAL DO EXTINTOR]]="","",Tabela2[[#This Row],[CONTROL1]])</f>
        <v/>
      </c>
      <c r="B243" s="133"/>
      <c r="C243" s="33"/>
      <c r="D243" s="34"/>
      <c r="E243" s="35"/>
      <c r="F2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3" s="81" t="str">
        <f ca="1">IFERROR(IF(Tabela2[[#This Row],[VALIDADE DA RECARGA]]="SELECIONE VALIDADE","",Tabela2[[#This Row],[DATA VENC REC]]),"")</f>
        <v/>
      </c>
      <c r="H243" s="76"/>
      <c r="I2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3" s="87" t="str">
        <f>IF(Tabela2[[#This Row],[DATA DO ÚLTIMO TESTE HIDROSTÁTICO]]="","",Tabela2[[#This Row],[DATA DO ÚLTIMO TESTE HIDROSTÁTICO]]+editar!$C$15)</f>
        <v/>
      </c>
      <c r="K243" s="105"/>
      <c r="L243" s="140"/>
      <c r="M243" s="48">
        <v>236</v>
      </c>
      <c r="N2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3" s="49" t="str">
        <f>IF(Tabela2[[#This Row],[DATA DA RECARGA]]="","",Tabela2[[#This Row],[DATA DA RECARGA]]+Tabela2[[#This Row],[val]])</f>
        <v/>
      </c>
      <c r="P243" s="48" t="str">
        <f>IF(Tabela2[[#This Row],[DATA VENC REC]]="","",VLOOKUP(MONTH(Tabela2[[#This Row],[DATA VENC REC]]),editar!$F$2:$G$13,2,0))</f>
        <v/>
      </c>
      <c r="Q243" s="48" t="str">
        <f>IF(Tabela2[[#This Row],[DATA VENC REC]]="","",YEAR(Tabela2[[#This Row],[DATA VENC REC]]))</f>
        <v/>
      </c>
      <c r="R2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3" s="54" t="str">
        <f>IF(Tabela2[[#This Row],[DATA DO PRÓXIMO TESTE HIDROSTÁTICO]]="","",VLOOKUP(MONTH(Tabela2[[#This Row],[DATA DO PRÓXIMO TESTE HIDROSTÁTICO]]),editar!$F$2:$G$13,2,0))</f>
        <v/>
      </c>
      <c r="T243" s="54" t="str">
        <f>IF(Tabela2[[#This Row],[DATA DO PRÓXIMO TESTE HIDROSTÁTICO]]="","",YEAR(Tabela2[[#This Row],[DATA DO PRÓXIMO TESTE HIDROSTÁTICO]]))</f>
        <v/>
      </c>
      <c r="U243" s="54" t="str">
        <f>IF(Tabela2[[#This Row],[DATA DA RECARGA]]="","",VLOOKUP(MONTH(Tabela2[[#This Row],[DATA DA RECARGA]]),editar!$F$2:$G$13,2,0))</f>
        <v/>
      </c>
      <c r="V243" s="54" t="str">
        <f>IF(Tabela2[[#This Row],[DATA DA RECARGA]]="","",YEAR(Tabela2[[#This Row],[DATA DA RECARGA]]))</f>
        <v/>
      </c>
      <c r="W243" s="54" t="str">
        <f>IF(Tabela2[[#This Row],[DATA DO ÚLTIMO TESTE HIDROSTÁTICO]]="","",VLOOKUP(MONTH(Tabela2[[#This Row],[DATA DO ÚLTIMO TESTE HIDROSTÁTICO]]),editar!$F$2:$G$13,2,0))</f>
        <v/>
      </c>
      <c r="X243" s="54" t="str">
        <f>IF(Tabela2[[#This Row],[DATA DO ÚLTIMO TESTE HIDROSTÁTICO]]="","",YEAR(Tabela2[[#This Row],[DATA DO ÚLTIMO TESTE HIDROSTÁTICO]]))</f>
        <v/>
      </c>
      <c r="Y243" s="101" t="str">
        <f>IFERROR(IF(Tabela2[[#This Row],[DATA DA RECARGA]]="","",Tabela2[[#This Row],[VALIDADE          (em meses)]]*30)+5,"")</f>
        <v/>
      </c>
      <c r="Z243" s="101" t="str">
        <f>IF(Tabela2[[#This Row],[DATA DA RECARGA]]="","","P")</f>
        <v/>
      </c>
      <c r="AA243" s="71"/>
      <c r="AB243" s="97" t="str">
        <f ca="1">IFERROR(G243-editar!$C$1,"")</f>
        <v/>
      </c>
      <c r="AC243" s="97" t="str">
        <f t="shared" ca="1" si="3"/>
        <v/>
      </c>
      <c r="AD243" s="74"/>
      <c r="AE243" s="74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</row>
    <row r="244" spans="1:57" ht="20.100000000000001" customHeight="1" x14ac:dyDescent="0.25">
      <c r="A244" s="29" t="str">
        <f>IF(Tabela2[[#This Row],[LOCAL DO EXTINTOR]]="","",Tabela2[[#This Row],[CONTROL1]])</f>
        <v/>
      </c>
      <c r="B244" s="133"/>
      <c r="C244" s="33"/>
      <c r="D244" s="34"/>
      <c r="E244" s="35"/>
      <c r="F2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4" s="81" t="str">
        <f ca="1">IFERROR(IF(Tabela2[[#This Row],[VALIDADE DA RECARGA]]="SELECIONE VALIDADE","",Tabela2[[#This Row],[DATA VENC REC]]),"")</f>
        <v/>
      </c>
      <c r="H244" s="76"/>
      <c r="I2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4" s="87" t="str">
        <f>IF(Tabela2[[#This Row],[DATA DO ÚLTIMO TESTE HIDROSTÁTICO]]="","",Tabela2[[#This Row],[DATA DO ÚLTIMO TESTE HIDROSTÁTICO]]+editar!$C$15)</f>
        <v/>
      </c>
      <c r="K244" s="105"/>
      <c r="L244" s="140"/>
      <c r="M244" s="48">
        <v>237</v>
      </c>
      <c r="N2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4" s="49" t="str">
        <f>IF(Tabela2[[#This Row],[DATA DA RECARGA]]="","",Tabela2[[#This Row],[DATA DA RECARGA]]+Tabela2[[#This Row],[val]])</f>
        <v/>
      </c>
      <c r="P244" s="48" t="str">
        <f>IF(Tabela2[[#This Row],[DATA VENC REC]]="","",VLOOKUP(MONTH(Tabela2[[#This Row],[DATA VENC REC]]),editar!$F$2:$G$13,2,0))</f>
        <v/>
      </c>
      <c r="Q244" s="48" t="str">
        <f>IF(Tabela2[[#This Row],[DATA VENC REC]]="","",YEAR(Tabela2[[#This Row],[DATA VENC REC]]))</f>
        <v/>
      </c>
      <c r="R2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4" s="54" t="str">
        <f>IF(Tabela2[[#This Row],[DATA DO PRÓXIMO TESTE HIDROSTÁTICO]]="","",VLOOKUP(MONTH(Tabela2[[#This Row],[DATA DO PRÓXIMO TESTE HIDROSTÁTICO]]),editar!$F$2:$G$13,2,0))</f>
        <v/>
      </c>
      <c r="T244" s="54" t="str">
        <f>IF(Tabela2[[#This Row],[DATA DO PRÓXIMO TESTE HIDROSTÁTICO]]="","",YEAR(Tabela2[[#This Row],[DATA DO PRÓXIMO TESTE HIDROSTÁTICO]]))</f>
        <v/>
      </c>
      <c r="U244" s="54" t="str">
        <f>IF(Tabela2[[#This Row],[DATA DA RECARGA]]="","",VLOOKUP(MONTH(Tabela2[[#This Row],[DATA DA RECARGA]]),editar!$F$2:$G$13,2,0))</f>
        <v/>
      </c>
      <c r="V244" s="54" t="str">
        <f>IF(Tabela2[[#This Row],[DATA DA RECARGA]]="","",YEAR(Tabela2[[#This Row],[DATA DA RECARGA]]))</f>
        <v/>
      </c>
      <c r="W244" s="54" t="str">
        <f>IF(Tabela2[[#This Row],[DATA DO ÚLTIMO TESTE HIDROSTÁTICO]]="","",VLOOKUP(MONTH(Tabela2[[#This Row],[DATA DO ÚLTIMO TESTE HIDROSTÁTICO]]),editar!$F$2:$G$13,2,0))</f>
        <v/>
      </c>
      <c r="X244" s="54" t="str">
        <f>IF(Tabela2[[#This Row],[DATA DO ÚLTIMO TESTE HIDROSTÁTICO]]="","",YEAR(Tabela2[[#This Row],[DATA DO ÚLTIMO TESTE HIDROSTÁTICO]]))</f>
        <v/>
      </c>
      <c r="Y244" s="101" t="str">
        <f>IFERROR(IF(Tabela2[[#This Row],[DATA DA RECARGA]]="","",Tabela2[[#This Row],[VALIDADE          (em meses)]]*30)+5,"")</f>
        <v/>
      </c>
      <c r="Z244" s="101" t="str">
        <f>IF(Tabela2[[#This Row],[DATA DA RECARGA]]="","","P")</f>
        <v/>
      </c>
      <c r="AA244" s="71"/>
      <c r="AB244" s="97" t="str">
        <f ca="1">IFERROR(G244-editar!$C$1,"")</f>
        <v/>
      </c>
      <c r="AC244" s="97" t="str">
        <f t="shared" ca="1" si="3"/>
        <v/>
      </c>
      <c r="AD244" s="74"/>
      <c r="AE244" s="74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</row>
    <row r="245" spans="1:57" ht="20.100000000000001" customHeight="1" x14ac:dyDescent="0.25">
      <c r="A245" s="29" t="str">
        <f>IF(Tabela2[[#This Row],[LOCAL DO EXTINTOR]]="","",Tabela2[[#This Row],[CONTROL1]])</f>
        <v/>
      </c>
      <c r="B245" s="133"/>
      <c r="C245" s="33"/>
      <c r="D245" s="34"/>
      <c r="E245" s="35"/>
      <c r="F2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5" s="81" t="str">
        <f ca="1">IFERROR(IF(Tabela2[[#This Row],[VALIDADE DA RECARGA]]="SELECIONE VALIDADE","",Tabela2[[#This Row],[DATA VENC REC]]),"")</f>
        <v/>
      </c>
      <c r="H245" s="76"/>
      <c r="I2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5" s="87" t="str">
        <f>IF(Tabela2[[#This Row],[DATA DO ÚLTIMO TESTE HIDROSTÁTICO]]="","",Tabela2[[#This Row],[DATA DO ÚLTIMO TESTE HIDROSTÁTICO]]+editar!$C$15)</f>
        <v/>
      </c>
      <c r="K245" s="105"/>
      <c r="L245" s="140"/>
      <c r="M245" s="48">
        <v>238</v>
      </c>
      <c r="N2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5" s="49" t="str">
        <f>IF(Tabela2[[#This Row],[DATA DA RECARGA]]="","",Tabela2[[#This Row],[DATA DA RECARGA]]+Tabela2[[#This Row],[val]])</f>
        <v/>
      </c>
      <c r="P245" s="48" t="str">
        <f>IF(Tabela2[[#This Row],[DATA VENC REC]]="","",VLOOKUP(MONTH(Tabela2[[#This Row],[DATA VENC REC]]),editar!$F$2:$G$13,2,0))</f>
        <v/>
      </c>
      <c r="Q245" s="48" t="str">
        <f>IF(Tabela2[[#This Row],[DATA VENC REC]]="","",YEAR(Tabela2[[#This Row],[DATA VENC REC]]))</f>
        <v/>
      </c>
      <c r="R2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5" s="54" t="str">
        <f>IF(Tabela2[[#This Row],[DATA DO PRÓXIMO TESTE HIDROSTÁTICO]]="","",VLOOKUP(MONTH(Tabela2[[#This Row],[DATA DO PRÓXIMO TESTE HIDROSTÁTICO]]),editar!$F$2:$G$13,2,0))</f>
        <v/>
      </c>
      <c r="T245" s="54" t="str">
        <f>IF(Tabela2[[#This Row],[DATA DO PRÓXIMO TESTE HIDROSTÁTICO]]="","",YEAR(Tabela2[[#This Row],[DATA DO PRÓXIMO TESTE HIDROSTÁTICO]]))</f>
        <v/>
      </c>
      <c r="U245" s="54" t="str">
        <f>IF(Tabela2[[#This Row],[DATA DA RECARGA]]="","",VLOOKUP(MONTH(Tabela2[[#This Row],[DATA DA RECARGA]]),editar!$F$2:$G$13,2,0))</f>
        <v/>
      </c>
      <c r="V245" s="54" t="str">
        <f>IF(Tabela2[[#This Row],[DATA DA RECARGA]]="","",YEAR(Tabela2[[#This Row],[DATA DA RECARGA]]))</f>
        <v/>
      </c>
      <c r="W245" s="54" t="str">
        <f>IF(Tabela2[[#This Row],[DATA DO ÚLTIMO TESTE HIDROSTÁTICO]]="","",VLOOKUP(MONTH(Tabela2[[#This Row],[DATA DO ÚLTIMO TESTE HIDROSTÁTICO]]),editar!$F$2:$G$13,2,0))</f>
        <v/>
      </c>
      <c r="X245" s="54" t="str">
        <f>IF(Tabela2[[#This Row],[DATA DO ÚLTIMO TESTE HIDROSTÁTICO]]="","",YEAR(Tabela2[[#This Row],[DATA DO ÚLTIMO TESTE HIDROSTÁTICO]]))</f>
        <v/>
      </c>
      <c r="Y245" s="101" t="str">
        <f>IFERROR(IF(Tabela2[[#This Row],[DATA DA RECARGA]]="","",Tabela2[[#This Row],[VALIDADE          (em meses)]]*30)+5,"")</f>
        <v/>
      </c>
      <c r="Z245" s="101" t="str">
        <f>IF(Tabela2[[#This Row],[DATA DA RECARGA]]="","","P")</f>
        <v/>
      </c>
      <c r="AA245" s="71"/>
      <c r="AB245" s="97" t="str">
        <f ca="1">IFERROR(G245-editar!$C$1,"")</f>
        <v/>
      </c>
      <c r="AC245" s="97" t="str">
        <f t="shared" ca="1" si="3"/>
        <v/>
      </c>
      <c r="AD245" s="74"/>
      <c r="AE245" s="74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</row>
    <row r="246" spans="1:57" ht="20.100000000000001" customHeight="1" x14ac:dyDescent="0.25">
      <c r="A246" s="29" t="str">
        <f>IF(Tabela2[[#This Row],[LOCAL DO EXTINTOR]]="","",Tabela2[[#This Row],[CONTROL1]])</f>
        <v/>
      </c>
      <c r="B246" s="133"/>
      <c r="C246" s="33"/>
      <c r="D246" s="34"/>
      <c r="E246" s="35"/>
      <c r="F2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6" s="81" t="str">
        <f ca="1">IFERROR(IF(Tabela2[[#This Row],[VALIDADE DA RECARGA]]="SELECIONE VALIDADE","",Tabela2[[#This Row],[DATA VENC REC]]),"")</f>
        <v/>
      </c>
      <c r="H246" s="76"/>
      <c r="I2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6" s="87" t="str">
        <f>IF(Tabela2[[#This Row],[DATA DO ÚLTIMO TESTE HIDROSTÁTICO]]="","",Tabela2[[#This Row],[DATA DO ÚLTIMO TESTE HIDROSTÁTICO]]+editar!$C$15)</f>
        <v/>
      </c>
      <c r="K246" s="105"/>
      <c r="L246" s="140"/>
      <c r="M246" s="48">
        <v>239</v>
      </c>
      <c r="N2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6" s="49" t="str">
        <f>IF(Tabela2[[#This Row],[DATA DA RECARGA]]="","",Tabela2[[#This Row],[DATA DA RECARGA]]+Tabela2[[#This Row],[val]])</f>
        <v/>
      </c>
      <c r="P246" s="48" t="str">
        <f>IF(Tabela2[[#This Row],[DATA VENC REC]]="","",VLOOKUP(MONTH(Tabela2[[#This Row],[DATA VENC REC]]),editar!$F$2:$G$13,2,0))</f>
        <v/>
      </c>
      <c r="Q246" s="48" t="str">
        <f>IF(Tabela2[[#This Row],[DATA VENC REC]]="","",YEAR(Tabela2[[#This Row],[DATA VENC REC]]))</f>
        <v/>
      </c>
      <c r="R2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6" s="54" t="str">
        <f>IF(Tabela2[[#This Row],[DATA DO PRÓXIMO TESTE HIDROSTÁTICO]]="","",VLOOKUP(MONTH(Tabela2[[#This Row],[DATA DO PRÓXIMO TESTE HIDROSTÁTICO]]),editar!$F$2:$G$13,2,0))</f>
        <v/>
      </c>
      <c r="T246" s="54" t="str">
        <f>IF(Tabela2[[#This Row],[DATA DO PRÓXIMO TESTE HIDROSTÁTICO]]="","",YEAR(Tabela2[[#This Row],[DATA DO PRÓXIMO TESTE HIDROSTÁTICO]]))</f>
        <v/>
      </c>
      <c r="U246" s="54" t="str">
        <f>IF(Tabela2[[#This Row],[DATA DA RECARGA]]="","",VLOOKUP(MONTH(Tabela2[[#This Row],[DATA DA RECARGA]]),editar!$F$2:$G$13,2,0))</f>
        <v/>
      </c>
      <c r="V246" s="54" t="str">
        <f>IF(Tabela2[[#This Row],[DATA DA RECARGA]]="","",YEAR(Tabela2[[#This Row],[DATA DA RECARGA]]))</f>
        <v/>
      </c>
      <c r="W246" s="54" t="str">
        <f>IF(Tabela2[[#This Row],[DATA DO ÚLTIMO TESTE HIDROSTÁTICO]]="","",VLOOKUP(MONTH(Tabela2[[#This Row],[DATA DO ÚLTIMO TESTE HIDROSTÁTICO]]),editar!$F$2:$G$13,2,0))</f>
        <v/>
      </c>
      <c r="X246" s="54" t="str">
        <f>IF(Tabela2[[#This Row],[DATA DO ÚLTIMO TESTE HIDROSTÁTICO]]="","",YEAR(Tabela2[[#This Row],[DATA DO ÚLTIMO TESTE HIDROSTÁTICO]]))</f>
        <v/>
      </c>
      <c r="Y246" s="101" t="str">
        <f>IFERROR(IF(Tabela2[[#This Row],[DATA DA RECARGA]]="","",Tabela2[[#This Row],[VALIDADE          (em meses)]]*30)+5,"")</f>
        <v/>
      </c>
      <c r="Z246" s="101" t="str">
        <f>IF(Tabela2[[#This Row],[DATA DA RECARGA]]="","","P")</f>
        <v/>
      </c>
      <c r="AA246" s="71"/>
      <c r="AB246" s="97" t="str">
        <f ca="1">IFERROR(G246-editar!$C$1,"")</f>
        <v/>
      </c>
      <c r="AC246" s="97" t="str">
        <f t="shared" ca="1" si="3"/>
        <v/>
      </c>
      <c r="AD246" s="74"/>
      <c r="AE246" s="74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</row>
    <row r="247" spans="1:57" ht="20.100000000000001" customHeight="1" x14ac:dyDescent="0.25">
      <c r="A247" s="29" t="str">
        <f>IF(Tabela2[[#This Row],[LOCAL DO EXTINTOR]]="","",Tabela2[[#This Row],[CONTROL1]])</f>
        <v/>
      </c>
      <c r="B247" s="133"/>
      <c r="C247" s="33"/>
      <c r="D247" s="34"/>
      <c r="E247" s="35"/>
      <c r="F2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7" s="81" t="str">
        <f ca="1">IFERROR(IF(Tabela2[[#This Row],[VALIDADE DA RECARGA]]="SELECIONE VALIDADE","",Tabela2[[#This Row],[DATA VENC REC]]),"")</f>
        <v/>
      </c>
      <c r="H247" s="76"/>
      <c r="I2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7" s="87" t="str">
        <f>IF(Tabela2[[#This Row],[DATA DO ÚLTIMO TESTE HIDROSTÁTICO]]="","",Tabela2[[#This Row],[DATA DO ÚLTIMO TESTE HIDROSTÁTICO]]+editar!$C$15)</f>
        <v/>
      </c>
      <c r="K247" s="105"/>
      <c r="L247" s="140"/>
      <c r="M247" s="48">
        <v>240</v>
      </c>
      <c r="N2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7" s="49" t="str">
        <f>IF(Tabela2[[#This Row],[DATA DA RECARGA]]="","",Tabela2[[#This Row],[DATA DA RECARGA]]+Tabela2[[#This Row],[val]])</f>
        <v/>
      </c>
      <c r="P247" s="48" t="str">
        <f>IF(Tabela2[[#This Row],[DATA VENC REC]]="","",VLOOKUP(MONTH(Tabela2[[#This Row],[DATA VENC REC]]),editar!$F$2:$G$13,2,0))</f>
        <v/>
      </c>
      <c r="Q247" s="48" t="str">
        <f>IF(Tabela2[[#This Row],[DATA VENC REC]]="","",YEAR(Tabela2[[#This Row],[DATA VENC REC]]))</f>
        <v/>
      </c>
      <c r="R2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7" s="54" t="str">
        <f>IF(Tabela2[[#This Row],[DATA DO PRÓXIMO TESTE HIDROSTÁTICO]]="","",VLOOKUP(MONTH(Tabela2[[#This Row],[DATA DO PRÓXIMO TESTE HIDROSTÁTICO]]),editar!$F$2:$G$13,2,0))</f>
        <v/>
      </c>
      <c r="T247" s="54" t="str">
        <f>IF(Tabela2[[#This Row],[DATA DO PRÓXIMO TESTE HIDROSTÁTICO]]="","",YEAR(Tabela2[[#This Row],[DATA DO PRÓXIMO TESTE HIDROSTÁTICO]]))</f>
        <v/>
      </c>
      <c r="U247" s="54" t="str">
        <f>IF(Tabela2[[#This Row],[DATA DA RECARGA]]="","",VLOOKUP(MONTH(Tabela2[[#This Row],[DATA DA RECARGA]]),editar!$F$2:$G$13,2,0))</f>
        <v/>
      </c>
      <c r="V247" s="54" t="str">
        <f>IF(Tabela2[[#This Row],[DATA DA RECARGA]]="","",YEAR(Tabela2[[#This Row],[DATA DA RECARGA]]))</f>
        <v/>
      </c>
      <c r="W247" s="54" t="str">
        <f>IF(Tabela2[[#This Row],[DATA DO ÚLTIMO TESTE HIDROSTÁTICO]]="","",VLOOKUP(MONTH(Tabela2[[#This Row],[DATA DO ÚLTIMO TESTE HIDROSTÁTICO]]),editar!$F$2:$G$13,2,0))</f>
        <v/>
      </c>
      <c r="X247" s="54" t="str">
        <f>IF(Tabela2[[#This Row],[DATA DO ÚLTIMO TESTE HIDROSTÁTICO]]="","",YEAR(Tabela2[[#This Row],[DATA DO ÚLTIMO TESTE HIDROSTÁTICO]]))</f>
        <v/>
      </c>
      <c r="Y247" s="101" t="str">
        <f>IFERROR(IF(Tabela2[[#This Row],[DATA DA RECARGA]]="","",Tabela2[[#This Row],[VALIDADE          (em meses)]]*30)+5,"")</f>
        <v/>
      </c>
      <c r="Z247" s="101" t="str">
        <f>IF(Tabela2[[#This Row],[DATA DA RECARGA]]="","","P")</f>
        <v/>
      </c>
      <c r="AA247" s="71"/>
      <c r="AB247" s="97" t="str">
        <f ca="1">IFERROR(G247-editar!$C$1,"")</f>
        <v/>
      </c>
      <c r="AC247" s="97" t="str">
        <f t="shared" ca="1" si="3"/>
        <v/>
      </c>
      <c r="AD247" s="74"/>
      <c r="AE247" s="74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</row>
    <row r="248" spans="1:57" ht="20.100000000000001" customHeight="1" x14ac:dyDescent="0.25">
      <c r="A248" s="29" t="str">
        <f>IF(Tabela2[[#This Row],[LOCAL DO EXTINTOR]]="","",Tabela2[[#This Row],[CONTROL1]])</f>
        <v/>
      </c>
      <c r="B248" s="133"/>
      <c r="C248" s="33"/>
      <c r="D248" s="34"/>
      <c r="E248" s="35"/>
      <c r="F2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8" s="81" t="str">
        <f ca="1">IFERROR(IF(Tabela2[[#This Row],[VALIDADE DA RECARGA]]="SELECIONE VALIDADE","",Tabela2[[#This Row],[DATA VENC REC]]),"")</f>
        <v/>
      </c>
      <c r="H248" s="76"/>
      <c r="I2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8" s="87" t="str">
        <f>IF(Tabela2[[#This Row],[DATA DO ÚLTIMO TESTE HIDROSTÁTICO]]="","",Tabela2[[#This Row],[DATA DO ÚLTIMO TESTE HIDROSTÁTICO]]+editar!$C$15)</f>
        <v/>
      </c>
      <c r="K248" s="105"/>
      <c r="L248" s="140"/>
      <c r="M248" s="48">
        <v>241</v>
      </c>
      <c r="N2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8" s="49" t="str">
        <f>IF(Tabela2[[#This Row],[DATA DA RECARGA]]="","",Tabela2[[#This Row],[DATA DA RECARGA]]+Tabela2[[#This Row],[val]])</f>
        <v/>
      </c>
      <c r="P248" s="48" t="str">
        <f>IF(Tabela2[[#This Row],[DATA VENC REC]]="","",VLOOKUP(MONTH(Tabela2[[#This Row],[DATA VENC REC]]),editar!$F$2:$G$13,2,0))</f>
        <v/>
      </c>
      <c r="Q248" s="48" t="str">
        <f>IF(Tabela2[[#This Row],[DATA VENC REC]]="","",YEAR(Tabela2[[#This Row],[DATA VENC REC]]))</f>
        <v/>
      </c>
      <c r="R2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8" s="54" t="str">
        <f>IF(Tabela2[[#This Row],[DATA DO PRÓXIMO TESTE HIDROSTÁTICO]]="","",VLOOKUP(MONTH(Tabela2[[#This Row],[DATA DO PRÓXIMO TESTE HIDROSTÁTICO]]),editar!$F$2:$G$13,2,0))</f>
        <v/>
      </c>
      <c r="T248" s="54" t="str">
        <f>IF(Tabela2[[#This Row],[DATA DO PRÓXIMO TESTE HIDROSTÁTICO]]="","",YEAR(Tabela2[[#This Row],[DATA DO PRÓXIMO TESTE HIDROSTÁTICO]]))</f>
        <v/>
      </c>
      <c r="U248" s="54" t="str">
        <f>IF(Tabela2[[#This Row],[DATA DA RECARGA]]="","",VLOOKUP(MONTH(Tabela2[[#This Row],[DATA DA RECARGA]]),editar!$F$2:$G$13,2,0))</f>
        <v/>
      </c>
      <c r="V248" s="54" t="str">
        <f>IF(Tabela2[[#This Row],[DATA DA RECARGA]]="","",YEAR(Tabela2[[#This Row],[DATA DA RECARGA]]))</f>
        <v/>
      </c>
      <c r="W248" s="54" t="str">
        <f>IF(Tabela2[[#This Row],[DATA DO ÚLTIMO TESTE HIDROSTÁTICO]]="","",VLOOKUP(MONTH(Tabela2[[#This Row],[DATA DO ÚLTIMO TESTE HIDROSTÁTICO]]),editar!$F$2:$G$13,2,0))</f>
        <v/>
      </c>
      <c r="X248" s="54" t="str">
        <f>IF(Tabela2[[#This Row],[DATA DO ÚLTIMO TESTE HIDROSTÁTICO]]="","",YEAR(Tabela2[[#This Row],[DATA DO ÚLTIMO TESTE HIDROSTÁTICO]]))</f>
        <v/>
      </c>
      <c r="Y248" s="101" t="str">
        <f>IFERROR(IF(Tabela2[[#This Row],[DATA DA RECARGA]]="","",Tabela2[[#This Row],[VALIDADE          (em meses)]]*30)+5,"")</f>
        <v/>
      </c>
      <c r="Z248" s="101" t="str">
        <f>IF(Tabela2[[#This Row],[DATA DA RECARGA]]="","","P")</f>
        <v/>
      </c>
      <c r="AA248" s="71"/>
      <c r="AB248" s="97" t="str">
        <f ca="1">IFERROR(G248-editar!$C$1,"")</f>
        <v/>
      </c>
      <c r="AC248" s="97" t="str">
        <f t="shared" ca="1" si="3"/>
        <v/>
      </c>
      <c r="AD248" s="74"/>
      <c r="AE248" s="74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</row>
    <row r="249" spans="1:57" ht="20.100000000000001" customHeight="1" x14ac:dyDescent="0.25">
      <c r="A249" s="29" t="str">
        <f>IF(Tabela2[[#This Row],[LOCAL DO EXTINTOR]]="","",Tabela2[[#This Row],[CONTROL1]])</f>
        <v/>
      </c>
      <c r="B249" s="133"/>
      <c r="C249" s="33"/>
      <c r="D249" s="34"/>
      <c r="E249" s="35"/>
      <c r="F2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49" s="81" t="str">
        <f ca="1">IFERROR(IF(Tabela2[[#This Row],[VALIDADE DA RECARGA]]="SELECIONE VALIDADE","",Tabela2[[#This Row],[DATA VENC REC]]),"")</f>
        <v/>
      </c>
      <c r="H249" s="76"/>
      <c r="I2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49" s="87" t="str">
        <f>IF(Tabela2[[#This Row],[DATA DO ÚLTIMO TESTE HIDROSTÁTICO]]="","",Tabela2[[#This Row],[DATA DO ÚLTIMO TESTE HIDROSTÁTICO]]+editar!$C$15)</f>
        <v/>
      </c>
      <c r="K249" s="105"/>
      <c r="L249" s="140"/>
      <c r="M249" s="48">
        <v>242</v>
      </c>
      <c r="N2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49" s="49" t="str">
        <f>IF(Tabela2[[#This Row],[DATA DA RECARGA]]="","",Tabela2[[#This Row],[DATA DA RECARGA]]+Tabela2[[#This Row],[val]])</f>
        <v/>
      </c>
      <c r="P249" s="48" t="str">
        <f>IF(Tabela2[[#This Row],[DATA VENC REC]]="","",VLOOKUP(MONTH(Tabela2[[#This Row],[DATA VENC REC]]),editar!$F$2:$G$13,2,0))</f>
        <v/>
      </c>
      <c r="Q249" s="48" t="str">
        <f>IF(Tabela2[[#This Row],[DATA VENC REC]]="","",YEAR(Tabela2[[#This Row],[DATA VENC REC]]))</f>
        <v/>
      </c>
      <c r="R2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49" s="54" t="str">
        <f>IF(Tabela2[[#This Row],[DATA DO PRÓXIMO TESTE HIDROSTÁTICO]]="","",VLOOKUP(MONTH(Tabela2[[#This Row],[DATA DO PRÓXIMO TESTE HIDROSTÁTICO]]),editar!$F$2:$G$13,2,0))</f>
        <v/>
      </c>
      <c r="T249" s="54" t="str">
        <f>IF(Tabela2[[#This Row],[DATA DO PRÓXIMO TESTE HIDROSTÁTICO]]="","",YEAR(Tabela2[[#This Row],[DATA DO PRÓXIMO TESTE HIDROSTÁTICO]]))</f>
        <v/>
      </c>
      <c r="U249" s="54" t="str">
        <f>IF(Tabela2[[#This Row],[DATA DA RECARGA]]="","",VLOOKUP(MONTH(Tabela2[[#This Row],[DATA DA RECARGA]]),editar!$F$2:$G$13,2,0))</f>
        <v/>
      </c>
      <c r="V249" s="54" t="str">
        <f>IF(Tabela2[[#This Row],[DATA DA RECARGA]]="","",YEAR(Tabela2[[#This Row],[DATA DA RECARGA]]))</f>
        <v/>
      </c>
      <c r="W249" s="54" t="str">
        <f>IF(Tabela2[[#This Row],[DATA DO ÚLTIMO TESTE HIDROSTÁTICO]]="","",VLOOKUP(MONTH(Tabela2[[#This Row],[DATA DO ÚLTIMO TESTE HIDROSTÁTICO]]),editar!$F$2:$G$13,2,0))</f>
        <v/>
      </c>
      <c r="X249" s="54" t="str">
        <f>IF(Tabela2[[#This Row],[DATA DO ÚLTIMO TESTE HIDROSTÁTICO]]="","",YEAR(Tabela2[[#This Row],[DATA DO ÚLTIMO TESTE HIDROSTÁTICO]]))</f>
        <v/>
      </c>
      <c r="Y249" s="101" t="str">
        <f>IFERROR(IF(Tabela2[[#This Row],[DATA DA RECARGA]]="","",Tabela2[[#This Row],[VALIDADE          (em meses)]]*30)+5,"")</f>
        <v/>
      </c>
      <c r="Z249" s="101" t="str">
        <f>IF(Tabela2[[#This Row],[DATA DA RECARGA]]="","","P")</f>
        <v/>
      </c>
      <c r="AA249" s="71"/>
      <c r="AB249" s="97" t="str">
        <f ca="1">IFERROR(G249-editar!$C$1,"")</f>
        <v/>
      </c>
      <c r="AC249" s="97" t="str">
        <f t="shared" ca="1" si="3"/>
        <v/>
      </c>
      <c r="AD249" s="74"/>
      <c r="AE249" s="74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</row>
    <row r="250" spans="1:57" ht="20.100000000000001" customHeight="1" x14ac:dyDescent="0.25">
      <c r="A250" s="29" t="str">
        <f>IF(Tabela2[[#This Row],[LOCAL DO EXTINTOR]]="","",Tabela2[[#This Row],[CONTROL1]])</f>
        <v/>
      </c>
      <c r="B250" s="133"/>
      <c r="C250" s="33"/>
      <c r="D250" s="34"/>
      <c r="E250" s="35"/>
      <c r="F2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0" s="81" t="str">
        <f ca="1">IFERROR(IF(Tabela2[[#This Row],[VALIDADE DA RECARGA]]="SELECIONE VALIDADE","",Tabela2[[#This Row],[DATA VENC REC]]),"")</f>
        <v/>
      </c>
      <c r="H250" s="76"/>
      <c r="I2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0" s="87" t="str">
        <f>IF(Tabela2[[#This Row],[DATA DO ÚLTIMO TESTE HIDROSTÁTICO]]="","",Tabela2[[#This Row],[DATA DO ÚLTIMO TESTE HIDROSTÁTICO]]+editar!$C$15)</f>
        <v/>
      </c>
      <c r="K250" s="105"/>
      <c r="L250" s="140"/>
      <c r="M250" s="48">
        <v>243</v>
      </c>
      <c r="N2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0" s="49" t="str">
        <f>IF(Tabela2[[#This Row],[DATA DA RECARGA]]="","",Tabela2[[#This Row],[DATA DA RECARGA]]+Tabela2[[#This Row],[val]])</f>
        <v/>
      </c>
      <c r="P250" s="48" t="str">
        <f>IF(Tabela2[[#This Row],[DATA VENC REC]]="","",VLOOKUP(MONTH(Tabela2[[#This Row],[DATA VENC REC]]),editar!$F$2:$G$13,2,0))</f>
        <v/>
      </c>
      <c r="Q250" s="48" t="str">
        <f>IF(Tabela2[[#This Row],[DATA VENC REC]]="","",YEAR(Tabela2[[#This Row],[DATA VENC REC]]))</f>
        <v/>
      </c>
      <c r="R2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0" s="54" t="str">
        <f>IF(Tabela2[[#This Row],[DATA DO PRÓXIMO TESTE HIDROSTÁTICO]]="","",VLOOKUP(MONTH(Tabela2[[#This Row],[DATA DO PRÓXIMO TESTE HIDROSTÁTICO]]),editar!$F$2:$G$13,2,0))</f>
        <v/>
      </c>
      <c r="T250" s="54" t="str">
        <f>IF(Tabela2[[#This Row],[DATA DO PRÓXIMO TESTE HIDROSTÁTICO]]="","",YEAR(Tabela2[[#This Row],[DATA DO PRÓXIMO TESTE HIDROSTÁTICO]]))</f>
        <v/>
      </c>
      <c r="U250" s="54" t="str">
        <f>IF(Tabela2[[#This Row],[DATA DA RECARGA]]="","",VLOOKUP(MONTH(Tabela2[[#This Row],[DATA DA RECARGA]]),editar!$F$2:$G$13,2,0))</f>
        <v/>
      </c>
      <c r="V250" s="54" t="str">
        <f>IF(Tabela2[[#This Row],[DATA DA RECARGA]]="","",YEAR(Tabela2[[#This Row],[DATA DA RECARGA]]))</f>
        <v/>
      </c>
      <c r="W250" s="54" t="str">
        <f>IF(Tabela2[[#This Row],[DATA DO ÚLTIMO TESTE HIDROSTÁTICO]]="","",VLOOKUP(MONTH(Tabela2[[#This Row],[DATA DO ÚLTIMO TESTE HIDROSTÁTICO]]),editar!$F$2:$G$13,2,0))</f>
        <v/>
      </c>
      <c r="X250" s="54" t="str">
        <f>IF(Tabela2[[#This Row],[DATA DO ÚLTIMO TESTE HIDROSTÁTICO]]="","",YEAR(Tabela2[[#This Row],[DATA DO ÚLTIMO TESTE HIDROSTÁTICO]]))</f>
        <v/>
      </c>
      <c r="Y250" s="101" t="str">
        <f>IFERROR(IF(Tabela2[[#This Row],[DATA DA RECARGA]]="","",Tabela2[[#This Row],[VALIDADE          (em meses)]]*30)+5,"")</f>
        <v/>
      </c>
      <c r="Z250" s="101" t="str">
        <f>IF(Tabela2[[#This Row],[DATA DA RECARGA]]="","","P")</f>
        <v/>
      </c>
      <c r="AA250" s="71"/>
      <c r="AB250" s="97" t="str">
        <f ca="1">IFERROR(G250-editar!$C$1,"")</f>
        <v/>
      </c>
      <c r="AC250" s="97" t="str">
        <f t="shared" ca="1" si="3"/>
        <v/>
      </c>
      <c r="AD250" s="74"/>
      <c r="AE250" s="74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</row>
    <row r="251" spans="1:57" ht="20.100000000000001" customHeight="1" x14ac:dyDescent="0.25">
      <c r="A251" s="29" t="str">
        <f>IF(Tabela2[[#This Row],[LOCAL DO EXTINTOR]]="","",Tabela2[[#This Row],[CONTROL1]])</f>
        <v/>
      </c>
      <c r="B251" s="133"/>
      <c r="C251" s="33"/>
      <c r="D251" s="34"/>
      <c r="E251" s="35"/>
      <c r="F2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1" s="81" t="str">
        <f ca="1">IFERROR(IF(Tabela2[[#This Row],[VALIDADE DA RECARGA]]="SELECIONE VALIDADE","",Tabela2[[#This Row],[DATA VENC REC]]),"")</f>
        <v/>
      </c>
      <c r="H251" s="76"/>
      <c r="I2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1" s="87" t="str">
        <f>IF(Tabela2[[#This Row],[DATA DO ÚLTIMO TESTE HIDROSTÁTICO]]="","",Tabela2[[#This Row],[DATA DO ÚLTIMO TESTE HIDROSTÁTICO]]+editar!$C$15)</f>
        <v/>
      </c>
      <c r="K251" s="105"/>
      <c r="L251" s="140"/>
      <c r="M251" s="48">
        <v>244</v>
      </c>
      <c r="N2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1" s="49" t="str">
        <f>IF(Tabela2[[#This Row],[DATA DA RECARGA]]="","",Tabela2[[#This Row],[DATA DA RECARGA]]+Tabela2[[#This Row],[val]])</f>
        <v/>
      </c>
      <c r="P251" s="48" t="str">
        <f>IF(Tabela2[[#This Row],[DATA VENC REC]]="","",VLOOKUP(MONTH(Tabela2[[#This Row],[DATA VENC REC]]),editar!$F$2:$G$13,2,0))</f>
        <v/>
      </c>
      <c r="Q251" s="48" t="str">
        <f>IF(Tabela2[[#This Row],[DATA VENC REC]]="","",YEAR(Tabela2[[#This Row],[DATA VENC REC]]))</f>
        <v/>
      </c>
      <c r="R2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1" s="54" t="str">
        <f>IF(Tabela2[[#This Row],[DATA DO PRÓXIMO TESTE HIDROSTÁTICO]]="","",VLOOKUP(MONTH(Tabela2[[#This Row],[DATA DO PRÓXIMO TESTE HIDROSTÁTICO]]),editar!$F$2:$G$13,2,0))</f>
        <v/>
      </c>
      <c r="T251" s="54" t="str">
        <f>IF(Tabela2[[#This Row],[DATA DO PRÓXIMO TESTE HIDROSTÁTICO]]="","",YEAR(Tabela2[[#This Row],[DATA DO PRÓXIMO TESTE HIDROSTÁTICO]]))</f>
        <v/>
      </c>
      <c r="U251" s="54" t="str">
        <f>IF(Tabela2[[#This Row],[DATA DA RECARGA]]="","",VLOOKUP(MONTH(Tabela2[[#This Row],[DATA DA RECARGA]]),editar!$F$2:$G$13,2,0))</f>
        <v/>
      </c>
      <c r="V251" s="54" t="str">
        <f>IF(Tabela2[[#This Row],[DATA DA RECARGA]]="","",YEAR(Tabela2[[#This Row],[DATA DA RECARGA]]))</f>
        <v/>
      </c>
      <c r="W251" s="54" t="str">
        <f>IF(Tabela2[[#This Row],[DATA DO ÚLTIMO TESTE HIDROSTÁTICO]]="","",VLOOKUP(MONTH(Tabela2[[#This Row],[DATA DO ÚLTIMO TESTE HIDROSTÁTICO]]),editar!$F$2:$G$13,2,0))</f>
        <v/>
      </c>
      <c r="X251" s="54" t="str">
        <f>IF(Tabela2[[#This Row],[DATA DO ÚLTIMO TESTE HIDROSTÁTICO]]="","",YEAR(Tabela2[[#This Row],[DATA DO ÚLTIMO TESTE HIDROSTÁTICO]]))</f>
        <v/>
      </c>
      <c r="Y251" s="101" t="str">
        <f>IFERROR(IF(Tabela2[[#This Row],[DATA DA RECARGA]]="","",Tabela2[[#This Row],[VALIDADE          (em meses)]]*30)+5,"")</f>
        <v/>
      </c>
      <c r="Z251" s="101" t="str">
        <f>IF(Tabela2[[#This Row],[DATA DA RECARGA]]="","","P")</f>
        <v/>
      </c>
      <c r="AA251" s="71"/>
      <c r="AB251" s="97" t="str">
        <f ca="1">IFERROR(G251-editar!$C$1,"")</f>
        <v/>
      </c>
      <c r="AC251" s="97" t="str">
        <f t="shared" ca="1" si="3"/>
        <v/>
      </c>
      <c r="AD251" s="74"/>
      <c r="AE251" s="74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</row>
    <row r="252" spans="1:57" ht="20.100000000000001" customHeight="1" x14ac:dyDescent="0.25">
      <c r="A252" s="29" t="str">
        <f>IF(Tabela2[[#This Row],[LOCAL DO EXTINTOR]]="","",Tabela2[[#This Row],[CONTROL1]])</f>
        <v/>
      </c>
      <c r="B252" s="133"/>
      <c r="C252" s="33"/>
      <c r="D252" s="34"/>
      <c r="E252" s="35"/>
      <c r="F2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2" s="81" t="str">
        <f ca="1">IFERROR(IF(Tabela2[[#This Row],[VALIDADE DA RECARGA]]="SELECIONE VALIDADE","",Tabela2[[#This Row],[DATA VENC REC]]),"")</f>
        <v/>
      </c>
      <c r="H252" s="76"/>
      <c r="I2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2" s="87" t="str">
        <f>IF(Tabela2[[#This Row],[DATA DO ÚLTIMO TESTE HIDROSTÁTICO]]="","",Tabela2[[#This Row],[DATA DO ÚLTIMO TESTE HIDROSTÁTICO]]+editar!$C$15)</f>
        <v/>
      </c>
      <c r="K252" s="105"/>
      <c r="L252" s="140"/>
      <c r="M252" s="48">
        <v>245</v>
      </c>
      <c r="N2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2" s="49" t="str">
        <f>IF(Tabela2[[#This Row],[DATA DA RECARGA]]="","",Tabela2[[#This Row],[DATA DA RECARGA]]+Tabela2[[#This Row],[val]])</f>
        <v/>
      </c>
      <c r="P252" s="48" t="str">
        <f>IF(Tabela2[[#This Row],[DATA VENC REC]]="","",VLOOKUP(MONTH(Tabela2[[#This Row],[DATA VENC REC]]),editar!$F$2:$G$13,2,0))</f>
        <v/>
      </c>
      <c r="Q252" s="48" t="str">
        <f>IF(Tabela2[[#This Row],[DATA VENC REC]]="","",YEAR(Tabela2[[#This Row],[DATA VENC REC]]))</f>
        <v/>
      </c>
      <c r="R2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2" s="54" t="str">
        <f>IF(Tabela2[[#This Row],[DATA DO PRÓXIMO TESTE HIDROSTÁTICO]]="","",VLOOKUP(MONTH(Tabela2[[#This Row],[DATA DO PRÓXIMO TESTE HIDROSTÁTICO]]),editar!$F$2:$G$13,2,0))</f>
        <v/>
      </c>
      <c r="T252" s="54" t="str">
        <f>IF(Tabela2[[#This Row],[DATA DO PRÓXIMO TESTE HIDROSTÁTICO]]="","",YEAR(Tabela2[[#This Row],[DATA DO PRÓXIMO TESTE HIDROSTÁTICO]]))</f>
        <v/>
      </c>
      <c r="U252" s="54" t="str">
        <f>IF(Tabela2[[#This Row],[DATA DA RECARGA]]="","",VLOOKUP(MONTH(Tabela2[[#This Row],[DATA DA RECARGA]]),editar!$F$2:$G$13,2,0))</f>
        <v/>
      </c>
      <c r="V252" s="54" t="str">
        <f>IF(Tabela2[[#This Row],[DATA DA RECARGA]]="","",YEAR(Tabela2[[#This Row],[DATA DA RECARGA]]))</f>
        <v/>
      </c>
      <c r="W252" s="54" t="str">
        <f>IF(Tabela2[[#This Row],[DATA DO ÚLTIMO TESTE HIDROSTÁTICO]]="","",VLOOKUP(MONTH(Tabela2[[#This Row],[DATA DO ÚLTIMO TESTE HIDROSTÁTICO]]),editar!$F$2:$G$13,2,0))</f>
        <v/>
      </c>
      <c r="X252" s="54" t="str">
        <f>IF(Tabela2[[#This Row],[DATA DO ÚLTIMO TESTE HIDROSTÁTICO]]="","",YEAR(Tabela2[[#This Row],[DATA DO ÚLTIMO TESTE HIDROSTÁTICO]]))</f>
        <v/>
      </c>
      <c r="Y252" s="101" t="str">
        <f>IFERROR(IF(Tabela2[[#This Row],[DATA DA RECARGA]]="","",Tabela2[[#This Row],[VALIDADE          (em meses)]]*30)+5,"")</f>
        <v/>
      </c>
      <c r="Z252" s="101" t="str">
        <f>IF(Tabela2[[#This Row],[DATA DA RECARGA]]="","","P")</f>
        <v/>
      </c>
      <c r="AA252" s="71"/>
      <c r="AB252" s="97" t="str">
        <f ca="1">IFERROR(G252-editar!$C$1,"")</f>
        <v/>
      </c>
      <c r="AC252" s="97" t="str">
        <f t="shared" ca="1" si="3"/>
        <v/>
      </c>
      <c r="AD252" s="74"/>
      <c r="AE252" s="74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</row>
    <row r="253" spans="1:57" ht="20.100000000000001" customHeight="1" x14ac:dyDescent="0.25">
      <c r="A253" s="29" t="str">
        <f>IF(Tabela2[[#This Row],[LOCAL DO EXTINTOR]]="","",Tabela2[[#This Row],[CONTROL1]])</f>
        <v/>
      </c>
      <c r="B253" s="133"/>
      <c r="C253" s="33"/>
      <c r="D253" s="34"/>
      <c r="E253" s="35"/>
      <c r="F2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3" s="81" t="str">
        <f ca="1">IFERROR(IF(Tabela2[[#This Row],[VALIDADE DA RECARGA]]="SELECIONE VALIDADE","",Tabela2[[#This Row],[DATA VENC REC]]),"")</f>
        <v/>
      </c>
      <c r="H253" s="76"/>
      <c r="I2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3" s="87" t="str">
        <f>IF(Tabela2[[#This Row],[DATA DO ÚLTIMO TESTE HIDROSTÁTICO]]="","",Tabela2[[#This Row],[DATA DO ÚLTIMO TESTE HIDROSTÁTICO]]+editar!$C$15)</f>
        <v/>
      </c>
      <c r="K253" s="105"/>
      <c r="L253" s="140"/>
      <c r="M253" s="48">
        <v>246</v>
      </c>
      <c r="N2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3" s="49" t="str">
        <f>IF(Tabela2[[#This Row],[DATA DA RECARGA]]="","",Tabela2[[#This Row],[DATA DA RECARGA]]+Tabela2[[#This Row],[val]])</f>
        <v/>
      </c>
      <c r="P253" s="48" t="str">
        <f>IF(Tabela2[[#This Row],[DATA VENC REC]]="","",VLOOKUP(MONTH(Tabela2[[#This Row],[DATA VENC REC]]),editar!$F$2:$G$13,2,0))</f>
        <v/>
      </c>
      <c r="Q253" s="48" t="str">
        <f>IF(Tabela2[[#This Row],[DATA VENC REC]]="","",YEAR(Tabela2[[#This Row],[DATA VENC REC]]))</f>
        <v/>
      </c>
      <c r="R2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3" s="54" t="str">
        <f>IF(Tabela2[[#This Row],[DATA DO PRÓXIMO TESTE HIDROSTÁTICO]]="","",VLOOKUP(MONTH(Tabela2[[#This Row],[DATA DO PRÓXIMO TESTE HIDROSTÁTICO]]),editar!$F$2:$G$13,2,0))</f>
        <v/>
      </c>
      <c r="T253" s="54" t="str">
        <f>IF(Tabela2[[#This Row],[DATA DO PRÓXIMO TESTE HIDROSTÁTICO]]="","",YEAR(Tabela2[[#This Row],[DATA DO PRÓXIMO TESTE HIDROSTÁTICO]]))</f>
        <v/>
      </c>
      <c r="U253" s="54" t="str">
        <f>IF(Tabela2[[#This Row],[DATA DA RECARGA]]="","",VLOOKUP(MONTH(Tabela2[[#This Row],[DATA DA RECARGA]]),editar!$F$2:$G$13,2,0))</f>
        <v/>
      </c>
      <c r="V253" s="54" t="str">
        <f>IF(Tabela2[[#This Row],[DATA DA RECARGA]]="","",YEAR(Tabela2[[#This Row],[DATA DA RECARGA]]))</f>
        <v/>
      </c>
      <c r="W253" s="54" t="str">
        <f>IF(Tabela2[[#This Row],[DATA DO ÚLTIMO TESTE HIDROSTÁTICO]]="","",VLOOKUP(MONTH(Tabela2[[#This Row],[DATA DO ÚLTIMO TESTE HIDROSTÁTICO]]),editar!$F$2:$G$13,2,0))</f>
        <v/>
      </c>
      <c r="X253" s="54" t="str">
        <f>IF(Tabela2[[#This Row],[DATA DO ÚLTIMO TESTE HIDROSTÁTICO]]="","",YEAR(Tabela2[[#This Row],[DATA DO ÚLTIMO TESTE HIDROSTÁTICO]]))</f>
        <v/>
      </c>
      <c r="Y253" s="101" t="str">
        <f>IFERROR(IF(Tabela2[[#This Row],[DATA DA RECARGA]]="","",Tabela2[[#This Row],[VALIDADE          (em meses)]]*30)+5,"")</f>
        <v/>
      </c>
      <c r="Z253" s="101" t="str">
        <f>IF(Tabela2[[#This Row],[DATA DA RECARGA]]="","","P")</f>
        <v/>
      </c>
      <c r="AA253" s="71"/>
      <c r="AB253" s="97" t="str">
        <f ca="1">IFERROR(G253-editar!$C$1,"")</f>
        <v/>
      </c>
      <c r="AC253" s="97" t="str">
        <f t="shared" ca="1" si="3"/>
        <v/>
      </c>
      <c r="AD253" s="74"/>
      <c r="AE253" s="74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</row>
    <row r="254" spans="1:57" ht="20.100000000000001" customHeight="1" x14ac:dyDescent="0.25">
      <c r="A254" s="29" t="str">
        <f>IF(Tabela2[[#This Row],[LOCAL DO EXTINTOR]]="","",Tabela2[[#This Row],[CONTROL1]])</f>
        <v/>
      </c>
      <c r="B254" s="133"/>
      <c r="C254" s="33"/>
      <c r="D254" s="34"/>
      <c r="E254" s="35"/>
      <c r="F2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4" s="81" t="str">
        <f ca="1">IFERROR(IF(Tabela2[[#This Row],[VALIDADE DA RECARGA]]="SELECIONE VALIDADE","",Tabela2[[#This Row],[DATA VENC REC]]),"")</f>
        <v/>
      </c>
      <c r="H254" s="76"/>
      <c r="I2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4" s="87" t="str">
        <f>IF(Tabela2[[#This Row],[DATA DO ÚLTIMO TESTE HIDROSTÁTICO]]="","",Tabela2[[#This Row],[DATA DO ÚLTIMO TESTE HIDROSTÁTICO]]+editar!$C$15)</f>
        <v/>
      </c>
      <c r="K254" s="105"/>
      <c r="L254" s="140"/>
      <c r="M254" s="48">
        <v>247</v>
      </c>
      <c r="N2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4" s="49" t="str">
        <f>IF(Tabela2[[#This Row],[DATA DA RECARGA]]="","",Tabela2[[#This Row],[DATA DA RECARGA]]+Tabela2[[#This Row],[val]])</f>
        <v/>
      </c>
      <c r="P254" s="48" t="str">
        <f>IF(Tabela2[[#This Row],[DATA VENC REC]]="","",VLOOKUP(MONTH(Tabela2[[#This Row],[DATA VENC REC]]),editar!$F$2:$G$13,2,0))</f>
        <v/>
      </c>
      <c r="Q254" s="48" t="str">
        <f>IF(Tabela2[[#This Row],[DATA VENC REC]]="","",YEAR(Tabela2[[#This Row],[DATA VENC REC]]))</f>
        <v/>
      </c>
      <c r="R2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4" s="54" t="str">
        <f>IF(Tabela2[[#This Row],[DATA DO PRÓXIMO TESTE HIDROSTÁTICO]]="","",VLOOKUP(MONTH(Tabela2[[#This Row],[DATA DO PRÓXIMO TESTE HIDROSTÁTICO]]),editar!$F$2:$G$13,2,0))</f>
        <v/>
      </c>
      <c r="T254" s="54" t="str">
        <f>IF(Tabela2[[#This Row],[DATA DO PRÓXIMO TESTE HIDROSTÁTICO]]="","",YEAR(Tabela2[[#This Row],[DATA DO PRÓXIMO TESTE HIDROSTÁTICO]]))</f>
        <v/>
      </c>
      <c r="U254" s="54" t="str">
        <f>IF(Tabela2[[#This Row],[DATA DA RECARGA]]="","",VLOOKUP(MONTH(Tabela2[[#This Row],[DATA DA RECARGA]]),editar!$F$2:$G$13,2,0))</f>
        <v/>
      </c>
      <c r="V254" s="54" t="str">
        <f>IF(Tabela2[[#This Row],[DATA DA RECARGA]]="","",YEAR(Tabela2[[#This Row],[DATA DA RECARGA]]))</f>
        <v/>
      </c>
      <c r="W254" s="54" t="str">
        <f>IF(Tabela2[[#This Row],[DATA DO ÚLTIMO TESTE HIDROSTÁTICO]]="","",VLOOKUP(MONTH(Tabela2[[#This Row],[DATA DO ÚLTIMO TESTE HIDROSTÁTICO]]),editar!$F$2:$G$13,2,0))</f>
        <v/>
      </c>
      <c r="X254" s="54" t="str">
        <f>IF(Tabela2[[#This Row],[DATA DO ÚLTIMO TESTE HIDROSTÁTICO]]="","",YEAR(Tabela2[[#This Row],[DATA DO ÚLTIMO TESTE HIDROSTÁTICO]]))</f>
        <v/>
      </c>
      <c r="Y254" s="101" t="str">
        <f>IFERROR(IF(Tabela2[[#This Row],[DATA DA RECARGA]]="","",Tabela2[[#This Row],[VALIDADE          (em meses)]]*30)+5,"")</f>
        <v/>
      </c>
      <c r="Z254" s="101" t="str">
        <f>IF(Tabela2[[#This Row],[DATA DA RECARGA]]="","","P")</f>
        <v/>
      </c>
      <c r="AA254" s="71"/>
      <c r="AB254" s="97" t="str">
        <f ca="1">IFERROR(G254-editar!$C$1,"")</f>
        <v/>
      </c>
      <c r="AC254" s="97" t="str">
        <f t="shared" ca="1" si="3"/>
        <v/>
      </c>
      <c r="AD254" s="74"/>
      <c r="AE254" s="74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</row>
    <row r="255" spans="1:57" ht="20.100000000000001" customHeight="1" x14ac:dyDescent="0.25">
      <c r="A255" s="29" t="str">
        <f>IF(Tabela2[[#This Row],[LOCAL DO EXTINTOR]]="","",Tabela2[[#This Row],[CONTROL1]])</f>
        <v/>
      </c>
      <c r="B255" s="133"/>
      <c r="C255" s="33"/>
      <c r="D255" s="34"/>
      <c r="E255" s="35"/>
      <c r="F2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5" s="81" t="str">
        <f ca="1">IFERROR(IF(Tabela2[[#This Row],[VALIDADE DA RECARGA]]="SELECIONE VALIDADE","",Tabela2[[#This Row],[DATA VENC REC]]),"")</f>
        <v/>
      </c>
      <c r="H255" s="76"/>
      <c r="I2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5" s="87" t="str">
        <f>IF(Tabela2[[#This Row],[DATA DO ÚLTIMO TESTE HIDROSTÁTICO]]="","",Tabela2[[#This Row],[DATA DO ÚLTIMO TESTE HIDROSTÁTICO]]+editar!$C$15)</f>
        <v/>
      </c>
      <c r="K255" s="105"/>
      <c r="L255" s="140"/>
      <c r="M255" s="48">
        <v>248</v>
      </c>
      <c r="N2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5" s="49" t="str">
        <f>IF(Tabela2[[#This Row],[DATA DA RECARGA]]="","",Tabela2[[#This Row],[DATA DA RECARGA]]+Tabela2[[#This Row],[val]])</f>
        <v/>
      </c>
      <c r="P255" s="48" t="str">
        <f>IF(Tabela2[[#This Row],[DATA VENC REC]]="","",VLOOKUP(MONTH(Tabela2[[#This Row],[DATA VENC REC]]),editar!$F$2:$G$13,2,0))</f>
        <v/>
      </c>
      <c r="Q255" s="48" t="str">
        <f>IF(Tabela2[[#This Row],[DATA VENC REC]]="","",YEAR(Tabela2[[#This Row],[DATA VENC REC]]))</f>
        <v/>
      </c>
      <c r="R2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5" s="54" t="str">
        <f>IF(Tabela2[[#This Row],[DATA DO PRÓXIMO TESTE HIDROSTÁTICO]]="","",VLOOKUP(MONTH(Tabela2[[#This Row],[DATA DO PRÓXIMO TESTE HIDROSTÁTICO]]),editar!$F$2:$G$13,2,0))</f>
        <v/>
      </c>
      <c r="T255" s="54" t="str">
        <f>IF(Tabela2[[#This Row],[DATA DO PRÓXIMO TESTE HIDROSTÁTICO]]="","",YEAR(Tabela2[[#This Row],[DATA DO PRÓXIMO TESTE HIDROSTÁTICO]]))</f>
        <v/>
      </c>
      <c r="U255" s="54" t="str">
        <f>IF(Tabela2[[#This Row],[DATA DA RECARGA]]="","",VLOOKUP(MONTH(Tabela2[[#This Row],[DATA DA RECARGA]]),editar!$F$2:$G$13,2,0))</f>
        <v/>
      </c>
      <c r="V255" s="54" t="str">
        <f>IF(Tabela2[[#This Row],[DATA DA RECARGA]]="","",YEAR(Tabela2[[#This Row],[DATA DA RECARGA]]))</f>
        <v/>
      </c>
      <c r="W255" s="54" t="str">
        <f>IF(Tabela2[[#This Row],[DATA DO ÚLTIMO TESTE HIDROSTÁTICO]]="","",VLOOKUP(MONTH(Tabela2[[#This Row],[DATA DO ÚLTIMO TESTE HIDROSTÁTICO]]),editar!$F$2:$G$13,2,0))</f>
        <v/>
      </c>
      <c r="X255" s="54" t="str">
        <f>IF(Tabela2[[#This Row],[DATA DO ÚLTIMO TESTE HIDROSTÁTICO]]="","",YEAR(Tabela2[[#This Row],[DATA DO ÚLTIMO TESTE HIDROSTÁTICO]]))</f>
        <v/>
      </c>
      <c r="Y255" s="101" t="str">
        <f>IFERROR(IF(Tabela2[[#This Row],[DATA DA RECARGA]]="","",Tabela2[[#This Row],[VALIDADE          (em meses)]]*30)+5,"")</f>
        <v/>
      </c>
      <c r="Z255" s="101" t="str">
        <f>IF(Tabela2[[#This Row],[DATA DA RECARGA]]="","","P")</f>
        <v/>
      </c>
      <c r="AA255" s="71"/>
      <c r="AB255" s="97" t="str">
        <f ca="1">IFERROR(G255-editar!$C$1,"")</f>
        <v/>
      </c>
      <c r="AC255" s="97" t="str">
        <f t="shared" ca="1" si="3"/>
        <v/>
      </c>
      <c r="AD255" s="74"/>
      <c r="AE255" s="74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</row>
    <row r="256" spans="1:57" ht="20.100000000000001" customHeight="1" x14ac:dyDescent="0.25">
      <c r="A256" s="29" t="str">
        <f>IF(Tabela2[[#This Row],[LOCAL DO EXTINTOR]]="","",Tabela2[[#This Row],[CONTROL1]])</f>
        <v/>
      </c>
      <c r="B256" s="133"/>
      <c r="C256" s="33"/>
      <c r="D256" s="34"/>
      <c r="E256" s="35"/>
      <c r="F2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6" s="81" t="str">
        <f ca="1">IFERROR(IF(Tabela2[[#This Row],[VALIDADE DA RECARGA]]="SELECIONE VALIDADE","",Tabela2[[#This Row],[DATA VENC REC]]),"")</f>
        <v/>
      </c>
      <c r="H256" s="76"/>
      <c r="I2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6" s="87" t="str">
        <f>IF(Tabela2[[#This Row],[DATA DO ÚLTIMO TESTE HIDROSTÁTICO]]="","",Tabela2[[#This Row],[DATA DO ÚLTIMO TESTE HIDROSTÁTICO]]+editar!$C$15)</f>
        <v/>
      </c>
      <c r="K256" s="105"/>
      <c r="L256" s="140"/>
      <c r="M256" s="48">
        <v>249</v>
      </c>
      <c r="N2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6" s="49" t="str">
        <f>IF(Tabela2[[#This Row],[DATA DA RECARGA]]="","",Tabela2[[#This Row],[DATA DA RECARGA]]+Tabela2[[#This Row],[val]])</f>
        <v/>
      </c>
      <c r="P256" s="48" t="str">
        <f>IF(Tabela2[[#This Row],[DATA VENC REC]]="","",VLOOKUP(MONTH(Tabela2[[#This Row],[DATA VENC REC]]),editar!$F$2:$G$13,2,0))</f>
        <v/>
      </c>
      <c r="Q256" s="48" t="str">
        <f>IF(Tabela2[[#This Row],[DATA VENC REC]]="","",YEAR(Tabela2[[#This Row],[DATA VENC REC]]))</f>
        <v/>
      </c>
      <c r="R2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6" s="54" t="str">
        <f>IF(Tabela2[[#This Row],[DATA DO PRÓXIMO TESTE HIDROSTÁTICO]]="","",VLOOKUP(MONTH(Tabela2[[#This Row],[DATA DO PRÓXIMO TESTE HIDROSTÁTICO]]),editar!$F$2:$G$13,2,0))</f>
        <v/>
      </c>
      <c r="T256" s="54" t="str">
        <f>IF(Tabela2[[#This Row],[DATA DO PRÓXIMO TESTE HIDROSTÁTICO]]="","",YEAR(Tabela2[[#This Row],[DATA DO PRÓXIMO TESTE HIDROSTÁTICO]]))</f>
        <v/>
      </c>
      <c r="U256" s="54" t="str">
        <f>IF(Tabela2[[#This Row],[DATA DA RECARGA]]="","",VLOOKUP(MONTH(Tabela2[[#This Row],[DATA DA RECARGA]]),editar!$F$2:$G$13,2,0))</f>
        <v/>
      </c>
      <c r="V256" s="54" t="str">
        <f>IF(Tabela2[[#This Row],[DATA DA RECARGA]]="","",YEAR(Tabela2[[#This Row],[DATA DA RECARGA]]))</f>
        <v/>
      </c>
      <c r="W256" s="54" t="str">
        <f>IF(Tabela2[[#This Row],[DATA DO ÚLTIMO TESTE HIDROSTÁTICO]]="","",VLOOKUP(MONTH(Tabela2[[#This Row],[DATA DO ÚLTIMO TESTE HIDROSTÁTICO]]),editar!$F$2:$G$13,2,0))</f>
        <v/>
      </c>
      <c r="X256" s="54" t="str">
        <f>IF(Tabela2[[#This Row],[DATA DO ÚLTIMO TESTE HIDROSTÁTICO]]="","",YEAR(Tabela2[[#This Row],[DATA DO ÚLTIMO TESTE HIDROSTÁTICO]]))</f>
        <v/>
      </c>
      <c r="Y256" s="101" t="str">
        <f>IFERROR(IF(Tabela2[[#This Row],[DATA DA RECARGA]]="","",Tabela2[[#This Row],[VALIDADE          (em meses)]]*30)+5,"")</f>
        <v/>
      </c>
      <c r="Z256" s="101" t="str">
        <f>IF(Tabela2[[#This Row],[DATA DA RECARGA]]="","","P")</f>
        <v/>
      </c>
      <c r="AA256" s="71"/>
      <c r="AB256" s="97" t="str">
        <f ca="1">IFERROR(G256-editar!$C$1,"")</f>
        <v/>
      </c>
      <c r="AC256" s="97" t="str">
        <f t="shared" ca="1" si="3"/>
        <v/>
      </c>
      <c r="AD256" s="74"/>
      <c r="AE256" s="74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</row>
    <row r="257" spans="1:57" ht="20.100000000000001" customHeight="1" x14ac:dyDescent="0.25">
      <c r="A257" s="29" t="str">
        <f>IF(Tabela2[[#This Row],[LOCAL DO EXTINTOR]]="","",Tabela2[[#This Row],[CONTROL1]])</f>
        <v/>
      </c>
      <c r="B257" s="133"/>
      <c r="C257" s="33"/>
      <c r="D257" s="34"/>
      <c r="E257" s="35"/>
      <c r="F2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7" s="81" t="str">
        <f ca="1">IFERROR(IF(Tabela2[[#This Row],[VALIDADE DA RECARGA]]="SELECIONE VALIDADE","",Tabela2[[#This Row],[DATA VENC REC]]),"")</f>
        <v/>
      </c>
      <c r="H257" s="76"/>
      <c r="I2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7" s="87" t="str">
        <f>IF(Tabela2[[#This Row],[DATA DO ÚLTIMO TESTE HIDROSTÁTICO]]="","",Tabela2[[#This Row],[DATA DO ÚLTIMO TESTE HIDROSTÁTICO]]+editar!$C$15)</f>
        <v/>
      </c>
      <c r="K257" s="105"/>
      <c r="L257" s="140"/>
      <c r="M257" s="48">
        <v>250</v>
      </c>
      <c r="N2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7" s="49" t="str">
        <f>IF(Tabela2[[#This Row],[DATA DA RECARGA]]="","",Tabela2[[#This Row],[DATA DA RECARGA]]+Tabela2[[#This Row],[val]])</f>
        <v/>
      </c>
      <c r="P257" s="48" t="str">
        <f>IF(Tabela2[[#This Row],[DATA VENC REC]]="","",VLOOKUP(MONTH(Tabela2[[#This Row],[DATA VENC REC]]),editar!$F$2:$G$13,2,0))</f>
        <v/>
      </c>
      <c r="Q257" s="48" t="str">
        <f>IF(Tabela2[[#This Row],[DATA VENC REC]]="","",YEAR(Tabela2[[#This Row],[DATA VENC REC]]))</f>
        <v/>
      </c>
      <c r="R2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7" s="54" t="str">
        <f>IF(Tabela2[[#This Row],[DATA DO PRÓXIMO TESTE HIDROSTÁTICO]]="","",VLOOKUP(MONTH(Tabela2[[#This Row],[DATA DO PRÓXIMO TESTE HIDROSTÁTICO]]),editar!$F$2:$G$13,2,0))</f>
        <v/>
      </c>
      <c r="T257" s="54" t="str">
        <f>IF(Tabela2[[#This Row],[DATA DO PRÓXIMO TESTE HIDROSTÁTICO]]="","",YEAR(Tabela2[[#This Row],[DATA DO PRÓXIMO TESTE HIDROSTÁTICO]]))</f>
        <v/>
      </c>
      <c r="U257" s="54" t="str">
        <f>IF(Tabela2[[#This Row],[DATA DA RECARGA]]="","",VLOOKUP(MONTH(Tabela2[[#This Row],[DATA DA RECARGA]]),editar!$F$2:$G$13,2,0))</f>
        <v/>
      </c>
      <c r="V257" s="54" t="str">
        <f>IF(Tabela2[[#This Row],[DATA DA RECARGA]]="","",YEAR(Tabela2[[#This Row],[DATA DA RECARGA]]))</f>
        <v/>
      </c>
      <c r="W257" s="54" t="str">
        <f>IF(Tabela2[[#This Row],[DATA DO ÚLTIMO TESTE HIDROSTÁTICO]]="","",VLOOKUP(MONTH(Tabela2[[#This Row],[DATA DO ÚLTIMO TESTE HIDROSTÁTICO]]),editar!$F$2:$G$13,2,0))</f>
        <v/>
      </c>
      <c r="X257" s="54" t="str">
        <f>IF(Tabela2[[#This Row],[DATA DO ÚLTIMO TESTE HIDROSTÁTICO]]="","",YEAR(Tabela2[[#This Row],[DATA DO ÚLTIMO TESTE HIDROSTÁTICO]]))</f>
        <v/>
      </c>
      <c r="Y257" s="101" t="str">
        <f>IFERROR(IF(Tabela2[[#This Row],[DATA DA RECARGA]]="","",Tabela2[[#This Row],[VALIDADE          (em meses)]]*30)+5,"")</f>
        <v/>
      </c>
      <c r="Z257" s="101" t="str">
        <f>IF(Tabela2[[#This Row],[DATA DA RECARGA]]="","","P")</f>
        <v/>
      </c>
      <c r="AA257" s="71"/>
      <c r="AB257" s="97" t="str">
        <f ca="1">IFERROR(G257-editar!$C$1,"")</f>
        <v/>
      </c>
      <c r="AC257" s="97" t="str">
        <f t="shared" ca="1" si="3"/>
        <v/>
      </c>
      <c r="AD257" s="74"/>
      <c r="AE257" s="74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</row>
    <row r="258" spans="1:57" ht="20.100000000000001" customHeight="1" x14ac:dyDescent="0.25">
      <c r="A258" s="29" t="str">
        <f>IF(Tabela2[[#This Row],[LOCAL DO EXTINTOR]]="","",Tabela2[[#This Row],[CONTROL1]])</f>
        <v/>
      </c>
      <c r="B258" s="133"/>
      <c r="C258" s="33"/>
      <c r="D258" s="34"/>
      <c r="E258" s="35"/>
      <c r="F2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8" s="81" t="str">
        <f ca="1">IFERROR(IF(Tabela2[[#This Row],[VALIDADE DA RECARGA]]="SELECIONE VALIDADE","",Tabela2[[#This Row],[DATA VENC REC]]),"")</f>
        <v/>
      </c>
      <c r="H258" s="76"/>
      <c r="I2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8" s="87" t="str">
        <f>IF(Tabela2[[#This Row],[DATA DO ÚLTIMO TESTE HIDROSTÁTICO]]="","",Tabela2[[#This Row],[DATA DO ÚLTIMO TESTE HIDROSTÁTICO]]+editar!$C$15)</f>
        <v/>
      </c>
      <c r="K258" s="105"/>
      <c r="L258" s="140"/>
      <c r="M258" s="48">
        <v>251</v>
      </c>
      <c r="N2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8" s="49" t="str">
        <f>IF(Tabela2[[#This Row],[DATA DA RECARGA]]="","",Tabela2[[#This Row],[DATA DA RECARGA]]+Tabela2[[#This Row],[val]])</f>
        <v/>
      </c>
      <c r="P258" s="48" t="str">
        <f>IF(Tabela2[[#This Row],[DATA VENC REC]]="","",VLOOKUP(MONTH(Tabela2[[#This Row],[DATA VENC REC]]),editar!$F$2:$G$13,2,0))</f>
        <v/>
      </c>
      <c r="Q258" s="48" t="str">
        <f>IF(Tabela2[[#This Row],[DATA VENC REC]]="","",YEAR(Tabela2[[#This Row],[DATA VENC REC]]))</f>
        <v/>
      </c>
      <c r="R2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8" s="54" t="str">
        <f>IF(Tabela2[[#This Row],[DATA DO PRÓXIMO TESTE HIDROSTÁTICO]]="","",VLOOKUP(MONTH(Tabela2[[#This Row],[DATA DO PRÓXIMO TESTE HIDROSTÁTICO]]),editar!$F$2:$G$13,2,0))</f>
        <v/>
      </c>
      <c r="T258" s="54" t="str">
        <f>IF(Tabela2[[#This Row],[DATA DO PRÓXIMO TESTE HIDROSTÁTICO]]="","",YEAR(Tabela2[[#This Row],[DATA DO PRÓXIMO TESTE HIDROSTÁTICO]]))</f>
        <v/>
      </c>
      <c r="U258" s="54" t="str">
        <f>IF(Tabela2[[#This Row],[DATA DA RECARGA]]="","",VLOOKUP(MONTH(Tabela2[[#This Row],[DATA DA RECARGA]]),editar!$F$2:$G$13,2,0))</f>
        <v/>
      </c>
      <c r="V258" s="54" t="str">
        <f>IF(Tabela2[[#This Row],[DATA DA RECARGA]]="","",YEAR(Tabela2[[#This Row],[DATA DA RECARGA]]))</f>
        <v/>
      </c>
      <c r="W258" s="54" t="str">
        <f>IF(Tabela2[[#This Row],[DATA DO ÚLTIMO TESTE HIDROSTÁTICO]]="","",VLOOKUP(MONTH(Tabela2[[#This Row],[DATA DO ÚLTIMO TESTE HIDROSTÁTICO]]),editar!$F$2:$G$13,2,0))</f>
        <v/>
      </c>
      <c r="X258" s="54" t="str">
        <f>IF(Tabela2[[#This Row],[DATA DO ÚLTIMO TESTE HIDROSTÁTICO]]="","",YEAR(Tabela2[[#This Row],[DATA DO ÚLTIMO TESTE HIDROSTÁTICO]]))</f>
        <v/>
      </c>
      <c r="Y258" s="101" t="str">
        <f>IFERROR(IF(Tabela2[[#This Row],[DATA DA RECARGA]]="","",Tabela2[[#This Row],[VALIDADE          (em meses)]]*30)+5,"")</f>
        <v/>
      </c>
      <c r="Z258" s="101" t="str">
        <f>IF(Tabela2[[#This Row],[DATA DA RECARGA]]="","","P")</f>
        <v/>
      </c>
      <c r="AA258" s="71"/>
      <c r="AB258" s="97" t="str">
        <f ca="1">IFERROR(G258-editar!$C$1,"")</f>
        <v/>
      </c>
      <c r="AC258" s="97" t="str">
        <f t="shared" ca="1" si="3"/>
        <v/>
      </c>
      <c r="AD258" s="74"/>
      <c r="AE258" s="74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</row>
    <row r="259" spans="1:57" ht="20.100000000000001" customHeight="1" x14ac:dyDescent="0.25">
      <c r="A259" s="29" t="str">
        <f>IF(Tabela2[[#This Row],[LOCAL DO EXTINTOR]]="","",Tabela2[[#This Row],[CONTROL1]])</f>
        <v/>
      </c>
      <c r="B259" s="133"/>
      <c r="C259" s="33"/>
      <c r="D259" s="34"/>
      <c r="E259" s="35"/>
      <c r="F2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59" s="81" t="str">
        <f ca="1">IFERROR(IF(Tabela2[[#This Row],[VALIDADE DA RECARGA]]="SELECIONE VALIDADE","",Tabela2[[#This Row],[DATA VENC REC]]),"")</f>
        <v/>
      </c>
      <c r="H259" s="76"/>
      <c r="I2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59" s="87" t="str">
        <f>IF(Tabela2[[#This Row],[DATA DO ÚLTIMO TESTE HIDROSTÁTICO]]="","",Tabela2[[#This Row],[DATA DO ÚLTIMO TESTE HIDROSTÁTICO]]+editar!$C$15)</f>
        <v/>
      </c>
      <c r="K259" s="105"/>
      <c r="L259" s="140"/>
      <c r="M259" s="48">
        <v>252</v>
      </c>
      <c r="N2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59" s="49" t="str">
        <f>IF(Tabela2[[#This Row],[DATA DA RECARGA]]="","",Tabela2[[#This Row],[DATA DA RECARGA]]+Tabela2[[#This Row],[val]])</f>
        <v/>
      </c>
      <c r="P259" s="48" t="str">
        <f>IF(Tabela2[[#This Row],[DATA VENC REC]]="","",VLOOKUP(MONTH(Tabela2[[#This Row],[DATA VENC REC]]),editar!$F$2:$G$13,2,0))</f>
        <v/>
      </c>
      <c r="Q259" s="48" t="str">
        <f>IF(Tabela2[[#This Row],[DATA VENC REC]]="","",YEAR(Tabela2[[#This Row],[DATA VENC REC]]))</f>
        <v/>
      </c>
      <c r="R2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59" s="54" t="str">
        <f>IF(Tabela2[[#This Row],[DATA DO PRÓXIMO TESTE HIDROSTÁTICO]]="","",VLOOKUP(MONTH(Tabela2[[#This Row],[DATA DO PRÓXIMO TESTE HIDROSTÁTICO]]),editar!$F$2:$G$13,2,0))</f>
        <v/>
      </c>
      <c r="T259" s="54" t="str">
        <f>IF(Tabela2[[#This Row],[DATA DO PRÓXIMO TESTE HIDROSTÁTICO]]="","",YEAR(Tabela2[[#This Row],[DATA DO PRÓXIMO TESTE HIDROSTÁTICO]]))</f>
        <v/>
      </c>
      <c r="U259" s="54" t="str">
        <f>IF(Tabela2[[#This Row],[DATA DA RECARGA]]="","",VLOOKUP(MONTH(Tabela2[[#This Row],[DATA DA RECARGA]]),editar!$F$2:$G$13,2,0))</f>
        <v/>
      </c>
      <c r="V259" s="54" t="str">
        <f>IF(Tabela2[[#This Row],[DATA DA RECARGA]]="","",YEAR(Tabela2[[#This Row],[DATA DA RECARGA]]))</f>
        <v/>
      </c>
      <c r="W259" s="54" t="str">
        <f>IF(Tabela2[[#This Row],[DATA DO ÚLTIMO TESTE HIDROSTÁTICO]]="","",VLOOKUP(MONTH(Tabela2[[#This Row],[DATA DO ÚLTIMO TESTE HIDROSTÁTICO]]),editar!$F$2:$G$13,2,0))</f>
        <v/>
      </c>
      <c r="X259" s="54" t="str">
        <f>IF(Tabela2[[#This Row],[DATA DO ÚLTIMO TESTE HIDROSTÁTICO]]="","",YEAR(Tabela2[[#This Row],[DATA DO ÚLTIMO TESTE HIDROSTÁTICO]]))</f>
        <v/>
      </c>
      <c r="Y259" s="101" t="str">
        <f>IFERROR(IF(Tabela2[[#This Row],[DATA DA RECARGA]]="","",Tabela2[[#This Row],[VALIDADE          (em meses)]]*30)+5,"")</f>
        <v/>
      </c>
      <c r="Z259" s="101" t="str">
        <f>IF(Tabela2[[#This Row],[DATA DA RECARGA]]="","","P")</f>
        <v/>
      </c>
      <c r="AA259" s="71"/>
      <c r="AB259" s="97" t="str">
        <f ca="1">IFERROR(G259-editar!$C$1,"")</f>
        <v/>
      </c>
      <c r="AC259" s="97" t="str">
        <f t="shared" ca="1" si="3"/>
        <v/>
      </c>
      <c r="AD259" s="74"/>
      <c r="AE259" s="74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</row>
    <row r="260" spans="1:57" ht="20.100000000000001" customHeight="1" x14ac:dyDescent="0.25">
      <c r="A260" s="29" t="str">
        <f>IF(Tabela2[[#This Row],[LOCAL DO EXTINTOR]]="","",Tabela2[[#This Row],[CONTROL1]])</f>
        <v/>
      </c>
      <c r="B260" s="133"/>
      <c r="C260" s="33"/>
      <c r="D260" s="34"/>
      <c r="E260" s="35"/>
      <c r="F2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0" s="81" t="str">
        <f ca="1">IFERROR(IF(Tabela2[[#This Row],[VALIDADE DA RECARGA]]="SELECIONE VALIDADE","",Tabela2[[#This Row],[DATA VENC REC]]),"")</f>
        <v/>
      </c>
      <c r="H260" s="76"/>
      <c r="I2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0" s="87" t="str">
        <f>IF(Tabela2[[#This Row],[DATA DO ÚLTIMO TESTE HIDROSTÁTICO]]="","",Tabela2[[#This Row],[DATA DO ÚLTIMO TESTE HIDROSTÁTICO]]+editar!$C$15)</f>
        <v/>
      </c>
      <c r="K260" s="105"/>
      <c r="L260" s="140"/>
      <c r="M260" s="48">
        <v>253</v>
      </c>
      <c r="N2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0" s="49" t="str">
        <f>IF(Tabela2[[#This Row],[DATA DA RECARGA]]="","",Tabela2[[#This Row],[DATA DA RECARGA]]+Tabela2[[#This Row],[val]])</f>
        <v/>
      </c>
      <c r="P260" s="48" t="str">
        <f>IF(Tabela2[[#This Row],[DATA VENC REC]]="","",VLOOKUP(MONTH(Tabela2[[#This Row],[DATA VENC REC]]),editar!$F$2:$G$13,2,0))</f>
        <v/>
      </c>
      <c r="Q260" s="48" t="str">
        <f>IF(Tabela2[[#This Row],[DATA VENC REC]]="","",YEAR(Tabela2[[#This Row],[DATA VENC REC]]))</f>
        <v/>
      </c>
      <c r="R2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0" s="54" t="str">
        <f>IF(Tabela2[[#This Row],[DATA DO PRÓXIMO TESTE HIDROSTÁTICO]]="","",VLOOKUP(MONTH(Tabela2[[#This Row],[DATA DO PRÓXIMO TESTE HIDROSTÁTICO]]),editar!$F$2:$G$13,2,0))</f>
        <v/>
      </c>
      <c r="T260" s="54" t="str">
        <f>IF(Tabela2[[#This Row],[DATA DO PRÓXIMO TESTE HIDROSTÁTICO]]="","",YEAR(Tabela2[[#This Row],[DATA DO PRÓXIMO TESTE HIDROSTÁTICO]]))</f>
        <v/>
      </c>
      <c r="U260" s="54" t="str">
        <f>IF(Tabela2[[#This Row],[DATA DA RECARGA]]="","",VLOOKUP(MONTH(Tabela2[[#This Row],[DATA DA RECARGA]]),editar!$F$2:$G$13,2,0))</f>
        <v/>
      </c>
      <c r="V260" s="54" t="str">
        <f>IF(Tabela2[[#This Row],[DATA DA RECARGA]]="","",YEAR(Tabela2[[#This Row],[DATA DA RECARGA]]))</f>
        <v/>
      </c>
      <c r="W260" s="54" t="str">
        <f>IF(Tabela2[[#This Row],[DATA DO ÚLTIMO TESTE HIDROSTÁTICO]]="","",VLOOKUP(MONTH(Tabela2[[#This Row],[DATA DO ÚLTIMO TESTE HIDROSTÁTICO]]),editar!$F$2:$G$13,2,0))</f>
        <v/>
      </c>
      <c r="X260" s="54" t="str">
        <f>IF(Tabela2[[#This Row],[DATA DO ÚLTIMO TESTE HIDROSTÁTICO]]="","",YEAR(Tabela2[[#This Row],[DATA DO ÚLTIMO TESTE HIDROSTÁTICO]]))</f>
        <v/>
      </c>
      <c r="Y260" s="101" t="str">
        <f>IFERROR(IF(Tabela2[[#This Row],[DATA DA RECARGA]]="","",Tabela2[[#This Row],[VALIDADE          (em meses)]]*30)+5,"")</f>
        <v/>
      </c>
      <c r="Z260" s="101" t="str">
        <f>IF(Tabela2[[#This Row],[DATA DA RECARGA]]="","","P")</f>
        <v/>
      </c>
      <c r="AA260" s="71"/>
      <c r="AB260" s="97" t="str">
        <f ca="1">IFERROR(G260-editar!$C$1,"")</f>
        <v/>
      </c>
      <c r="AC260" s="97" t="str">
        <f t="shared" ca="1" si="3"/>
        <v/>
      </c>
      <c r="AD260" s="74"/>
      <c r="AE260" s="74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</row>
    <row r="261" spans="1:57" ht="20.100000000000001" customHeight="1" x14ac:dyDescent="0.25">
      <c r="A261" s="29" t="str">
        <f>IF(Tabela2[[#This Row],[LOCAL DO EXTINTOR]]="","",Tabela2[[#This Row],[CONTROL1]])</f>
        <v/>
      </c>
      <c r="B261" s="133"/>
      <c r="C261" s="33"/>
      <c r="D261" s="34"/>
      <c r="E261" s="35"/>
      <c r="F2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1" s="81" t="str">
        <f ca="1">IFERROR(IF(Tabela2[[#This Row],[VALIDADE DA RECARGA]]="SELECIONE VALIDADE","",Tabela2[[#This Row],[DATA VENC REC]]),"")</f>
        <v/>
      </c>
      <c r="H261" s="76"/>
      <c r="I2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1" s="87" t="str">
        <f>IF(Tabela2[[#This Row],[DATA DO ÚLTIMO TESTE HIDROSTÁTICO]]="","",Tabela2[[#This Row],[DATA DO ÚLTIMO TESTE HIDROSTÁTICO]]+editar!$C$15)</f>
        <v/>
      </c>
      <c r="K261" s="105"/>
      <c r="L261" s="140"/>
      <c r="M261" s="48">
        <v>254</v>
      </c>
      <c r="N2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1" s="49" t="str">
        <f>IF(Tabela2[[#This Row],[DATA DA RECARGA]]="","",Tabela2[[#This Row],[DATA DA RECARGA]]+Tabela2[[#This Row],[val]])</f>
        <v/>
      </c>
      <c r="P261" s="48" t="str">
        <f>IF(Tabela2[[#This Row],[DATA VENC REC]]="","",VLOOKUP(MONTH(Tabela2[[#This Row],[DATA VENC REC]]),editar!$F$2:$G$13,2,0))</f>
        <v/>
      </c>
      <c r="Q261" s="48" t="str">
        <f>IF(Tabela2[[#This Row],[DATA VENC REC]]="","",YEAR(Tabela2[[#This Row],[DATA VENC REC]]))</f>
        <v/>
      </c>
      <c r="R2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1" s="54" t="str">
        <f>IF(Tabela2[[#This Row],[DATA DO PRÓXIMO TESTE HIDROSTÁTICO]]="","",VLOOKUP(MONTH(Tabela2[[#This Row],[DATA DO PRÓXIMO TESTE HIDROSTÁTICO]]),editar!$F$2:$G$13,2,0))</f>
        <v/>
      </c>
      <c r="T261" s="54" t="str">
        <f>IF(Tabela2[[#This Row],[DATA DO PRÓXIMO TESTE HIDROSTÁTICO]]="","",YEAR(Tabela2[[#This Row],[DATA DO PRÓXIMO TESTE HIDROSTÁTICO]]))</f>
        <v/>
      </c>
      <c r="U261" s="54" t="str">
        <f>IF(Tabela2[[#This Row],[DATA DA RECARGA]]="","",VLOOKUP(MONTH(Tabela2[[#This Row],[DATA DA RECARGA]]),editar!$F$2:$G$13,2,0))</f>
        <v/>
      </c>
      <c r="V261" s="54" t="str">
        <f>IF(Tabela2[[#This Row],[DATA DA RECARGA]]="","",YEAR(Tabela2[[#This Row],[DATA DA RECARGA]]))</f>
        <v/>
      </c>
      <c r="W261" s="54" t="str">
        <f>IF(Tabela2[[#This Row],[DATA DO ÚLTIMO TESTE HIDROSTÁTICO]]="","",VLOOKUP(MONTH(Tabela2[[#This Row],[DATA DO ÚLTIMO TESTE HIDROSTÁTICO]]),editar!$F$2:$G$13,2,0))</f>
        <v/>
      </c>
      <c r="X261" s="54" t="str">
        <f>IF(Tabela2[[#This Row],[DATA DO ÚLTIMO TESTE HIDROSTÁTICO]]="","",YEAR(Tabela2[[#This Row],[DATA DO ÚLTIMO TESTE HIDROSTÁTICO]]))</f>
        <v/>
      </c>
      <c r="Y261" s="101" t="str">
        <f>IFERROR(IF(Tabela2[[#This Row],[DATA DA RECARGA]]="","",Tabela2[[#This Row],[VALIDADE          (em meses)]]*30)+5,"")</f>
        <v/>
      </c>
      <c r="Z261" s="101" t="str">
        <f>IF(Tabela2[[#This Row],[DATA DA RECARGA]]="","","P")</f>
        <v/>
      </c>
      <c r="AA261" s="71"/>
      <c r="AB261" s="97" t="str">
        <f ca="1">IFERROR(G261-editar!$C$1,"")</f>
        <v/>
      </c>
      <c r="AC261" s="97" t="str">
        <f t="shared" ca="1" si="3"/>
        <v/>
      </c>
      <c r="AD261" s="74"/>
      <c r="AE261" s="74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</row>
    <row r="262" spans="1:57" ht="20.100000000000001" customHeight="1" x14ac:dyDescent="0.25">
      <c r="A262" s="29" t="str">
        <f>IF(Tabela2[[#This Row],[LOCAL DO EXTINTOR]]="","",Tabela2[[#This Row],[CONTROL1]])</f>
        <v/>
      </c>
      <c r="B262" s="133"/>
      <c r="C262" s="33"/>
      <c r="D262" s="34"/>
      <c r="E262" s="35"/>
      <c r="F2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2" s="81" t="str">
        <f ca="1">IFERROR(IF(Tabela2[[#This Row],[VALIDADE DA RECARGA]]="SELECIONE VALIDADE","",Tabela2[[#This Row],[DATA VENC REC]]),"")</f>
        <v/>
      </c>
      <c r="H262" s="76"/>
      <c r="I2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2" s="87" t="str">
        <f>IF(Tabela2[[#This Row],[DATA DO ÚLTIMO TESTE HIDROSTÁTICO]]="","",Tabela2[[#This Row],[DATA DO ÚLTIMO TESTE HIDROSTÁTICO]]+editar!$C$15)</f>
        <v/>
      </c>
      <c r="K262" s="105"/>
      <c r="L262" s="140"/>
      <c r="M262" s="48">
        <v>255</v>
      </c>
      <c r="N2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2" s="49" t="str">
        <f>IF(Tabela2[[#This Row],[DATA DA RECARGA]]="","",Tabela2[[#This Row],[DATA DA RECARGA]]+Tabela2[[#This Row],[val]])</f>
        <v/>
      </c>
      <c r="P262" s="48" t="str">
        <f>IF(Tabela2[[#This Row],[DATA VENC REC]]="","",VLOOKUP(MONTH(Tabela2[[#This Row],[DATA VENC REC]]),editar!$F$2:$G$13,2,0))</f>
        <v/>
      </c>
      <c r="Q262" s="48" t="str">
        <f>IF(Tabela2[[#This Row],[DATA VENC REC]]="","",YEAR(Tabela2[[#This Row],[DATA VENC REC]]))</f>
        <v/>
      </c>
      <c r="R2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2" s="54" t="str">
        <f>IF(Tabela2[[#This Row],[DATA DO PRÓXIMO TESTE HIDROSTÁTICO]]="","",VLOOKUP(MONTH(Tabela2[[#This Row],[DATA DO PRÓXIMO TESTE HIDROSTÁTICO]]),editar!$F$2:$G$13,2,0))</f>
        <v/>
      </c>
      <c r="T262" s="54" t="str">
        <f>IF(Tabela2[[#This Row],[DATA DO PRÓXIMO TESTE HIDROSTÁTICO]]="","",YEAR(Tabela2[[#This Row],[DATA DO PRÓXIMO TESTE HIDROSTÁTICO]]))</f>
        <v/>
      </c>
      <c r="U262" s="54" t="str">
        <f>IF(Tabela2[[#This Row],[DATA DA RECARGA]]="","",VLOOKUP(MONTH(Tabela2[[#This Row],[DATA DA RECARGA]]),editar!$F$2:$G$13,2,0))</f>
        <v/>
      </c>
      <c r="V262" s="54" t="str">
        <f>IF(Tabela2[[#This Row],[DATA DA RECARGA]]="","",YEAR(Tabela2[[#This Row],[DATA DA RECARGA]]))</f>
        <v/>
      </c>
      <c r="W262" s="54" t="str">
        <f>IF(Tabela2[[#This Row],[DATA DO ÚLTIMO TESTE HIDROSTÁTICO]]="","",VLOOKUP(MONTH(Tabela2[[#This Row],[DATA DO ÚLTIMO TESTE HIDROSTÁTICO]]),editar!$F$2:$G$13,2,0))</f>
        <v/>
      </c>
      <c r="X262" s="54" t="str">
        <f>IF(Tabela2[[#This Row],[DATA DO ÚLTIMO TESTE HIDROSTÁTICO]]="","",YEAR(Tabela2[[#This Row],[DATA DO ÚLTIMO TESTE HIDROSTÁTICO]]))</f>
        <v/>
      </c>
      <c r="Y262" s="101" t="str">
        <f>IFERROR(IF(Tabela2[[#This Row],[DATA DA RECARGA]]="","",Tabela2[[#This Row],[VALIDADE          (em meses)]]*30)+5,"")</f>
        <v/>
      </c>
      <c r="Z262" s="101" t="str">
        <f>IF(Tabela2[[#This Row],[DATA DA RECARGA]]="","","P")</f>
        <v/>
      </c>
      <c r="AA262" s="71"/>
      <c r="AB262" s="97" t="str">
        <f ca="1">IFERROR(G262-editar!$C$1,"")</f>
        <v/>
      </c>
      <c r="AC262" s="97" t="str">
        <f t="shared" ca="1" si="3"/>
        <v/>
      </c>
      <c r="AD262" s="74"/>
      <c r="AE262" s="74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</row>
    <row r="263" spans="1:57" ht="20.100000000000001" customHeight="1" x14ac:dyDescent="0.25">
      <c r="A263" s="29" t="str">
        <f>IF(Tabela2[[#This Row],[LOCAL DO EXTINTOR]]="","",Tabela2[[#This Row],[CONTROL1]])</f>
        <v/>
      </c>
      <c r="B263" s="133"/>
      <c r="C263" s="33"/>
      <c r="D263" s="34"/>
      <c r="E263" s="35"/>
      <c r="F2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3" s="81" t="str">
        <f ca="1">IFERROR(IF(Tabela2[[#This Row],[VALIDADE DA RECARGA]]="SELECIONE VALIDADE","",Tabela2[[#This Row],[DATA VENC REC]]),"")</f>
        <v/>
      </c>
      <c r="H263" s="76"/>
      <c r="I2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3" s="87" t="str">
        <f>IF(Tabela2[[#This Row],[DATA DO ÚLTIMO TESTE HIDROSTÁTICO]]="","",Tabela2[[#This Row],[DATA DO ÚLTIMO TESTE HIDROSTÁTICO]]+editar!$C$15)</f>
        <v/>
      </c>
      <c r="K263" s="105"/>
      <c r="L263" s="140"/>
      <c r="M263" s="48">
        <v>256</v>
      </c>
      <c r="N2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3" s="49" t="str">
        <f>IF(Tabela2[[#This Row],[DATA DA RECARGA]]="","",Tabela2[[#This Row],[DATA DA RECARGA]]+Tabela2[[#This Row],[val]])</f>
        <v/>
      </c>
      <c r="P263" s="48" t="str">
        <f>IF(Tabela2[[#This Row],[DATA VENC REC]]="","",VLOOKUP(MONTH(Tabela2[[#This Row],[DATA VENC REC]]),editar!$F$2:$G$13,2,0))</f>
        <v/>
      </c>
      <c r="Q263" s="48" t="str">
        <f>IF(Tabela2[[#This Row],[DATA VENC REC]]="","",YEAR(Tabela2[[#This Row],[DATA VENC REC]]))</f>
        <v/>
      </c>
      <c r="R2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3" s="54" t="str">
        <f>IF(Tabela2[[#This Row],[DATA DO PRÓXIMO TESTE HIDROSTÁTICO]]="","",VLOOKUP(MONTH(Tabela2[[#This Row],[DATA DO PRÓXIMO TESTE HIDROSTÁTICO]]),editar!$F$2:$G$13,2,0))</f>
        <v/>
      </c>
      <c r="T263" s="54" t="str">
        <f>IF(Tabela2[[#This Row],[DATA DO PRÓXIMO TESTE HIDROSTÁTICO]]="","",YEAR(Tabela2[[#This Row],[DATA DO PRÓXIMO TESTE HIDROSTÁTICO]]))</f>
        <v/>
      </c>
      <c r="U263" s="54" t="str">
        <f>IF(Tabela2[[#This Row],[DATA DA RECARGA]]="","",VLOOKUP(MONTH(Tabela2[[#This Row],[DATA DA RECARGA]]),editar!$F$2:$G$13,2,0))</f>
        <v/>
      </c>
      <c r="V263" s="54" t="str">
        <f>IF(Tabela2[[#This Row],[DATA DA RECARGA]]="","",YEAR(Tabela2[[#This Row],[DATA DA RECARGA]]))</f>
        <v/>
      </c>
      <c r="W263" s="54" t="str">
        <f>IF(Tabela2[[#This Row],[DATA DO ÚLTIMO TESTE HIDROSTÁTICO]]="","",VLOOKUP(MONTH(Tabela2[[#This Row],[DATA DO ÚLTIMO TESTE HIDROSTÁTICO]]),editar!$F$2:$G$13,2,0))</f>
        <v/>
      </c>
      <c r="X263" s="54" t="str">
        <f>IF(Tabela2[[#This Row],[DATA DO ÚLTIMO TESTE HIDROSTÁTICO]]="","",YEAR(Tabela2[[#This Row],[DATA DO ÚLTIMO TESTE HIDROSTÁTICO]]))</f>
        <v/>
      </c>
      <c r="Y263" s="101" t="str">
        <f>IFERROR(IF(Tabela2[[#This Row],[DATA DA RECARGA]]="","",Tabela2[[#This Row],[VALIDADE          (em meses)]]*30)+5,"")</f>
        <v/>
      </c>
      <c r="Z263" s="101" t="str">
        <f>IF(Tabela2[[#This Row],[DATA DA RECARGA]]="","","P")</f>
        <v/>
      </c>
      <c r="AA263" s="71"/>
      <c r="AB263" s="97" t="str">
        <f ca="1">IFERROR(G263-editar!$C$1,"")</f>
        <v/>
      </c>
      <c r="AC263" s="97" t="str">
        <f t="shared" ca="1" si="3"/>
        <v/>
      </c>
      <c r="AD263" s="74"/>
      <c r="AE263" s="74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</row>
    <row r="264" spans="1:57" ht="20.100000000000001" customHeight="1" x14ac:dyDescent="0.25">
      <c r="A264" s="29" t="str">
        <f>IF(Tabela2[[#This Row],[LOCAL DO EXTINTOR]]="","",Tabela2[[#This Row],[CONTROL1]])</f>
        <v/>
      </c>
      <c r="B264" s="133"/>
      <c r="C264" s="33"/>
      <c r="D264" s="34"/>
      <c r="E264" s="35"/>
      <c r="F2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4" s="81" t="str">
        <f ca="1">IFERROR(IF(Tabela2[[#This Row],[VALIDADE DA RECARGA]]="SELECIONE VALIDADE","",Tabela2[[#This Row],[DATA VENC REC]]),"")</f>
        <v/>
      </c>
      <c r="H264" s="76"/>
      <c r="I2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4" s="87" t="str">
        <f>IF(Tabela2[[#This Row],[DATA DO ÚLTIMO TESTE HIDROSTÁTICO]]="","",Tabela2[[#This Row],[DATA DO ÚLTIMO TESTE HIDROSTÁTICO]]+editar!$C$15)</f>
        <v/>
      </c>
      <c r="K264" s="105"/>
      <c r="L264" s="140"/>
      <c r="M264" s="48">
        <v>257</v>
      </c>
      <c r="N2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4" s="49" t="str">
        <f>IF(Tabela2[[#This Row],[DATA DA RECARGA]]="","",Tabela2[[#This Row],[DATA DA RECARGA]]+Tabela2[[#This Row],[val]])</f>
        <v/>
      </c>
      <c r="P264" s="48" t="str">
        <f>IF(Tabela2[[#This Row],[DATA VENC REC]]="","",VLOOKUP(MONTH(Tabela2[[#This Row],[DATA VENC REC]]),editar!$F$2:$G$13,2,0))</f>
        <v/>
      </c>
      <c r="Q264" s="48" t="str">
        <f>IF(Tabela2[[#This Row],[DATA VENC REC]]="","",YEAR(Tabela2[[#This Row],[DATA VENC REC]]))</f>
        <v/>
      </c>
      <c r="R2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4" s="54" t="str">
        <f>IF(Tabela2[[#This Row],[DATA DO PRÓXIMO TESTE HIDROSTÁTICO]]="","",VLOOKUP(MONTH(Tabela2[[#This Row],[DATA DO PRÓXIMO TESTE HIDROSTÁTICO]]),editar!$F$2:$G$13,2,0))</f>
        <v/>
      </c>
      <c r="T264" s="54" t="str">
        <f>IF(Tabela2[[#This Row],[DATA DO PRÓXIMO TESTE HIDROSTÁTICO]]="","",YEAR(Tabela2[[#This Row],[DATA DO PRÓXIMO TESTE HIDROSTÁTICO]]))</f>
        <v/>
      </c>
      <c r="U264" s="54" t="str">
        <f>IF(Tabela2[[#This Row],[DATA DA RECARGA]]="","",VLOOKUP(MONTH(Tabela2[[#This Row],[DATA DA RECARGA]]),editar!$F$2:$G$13,2,0))</f>
        <v/>
      </c>
      <c r="V264" s="54" t="str">
        <f>IF(Tabela2[[#This Row],[DATA DA RECARGA]]="","",YEAR(Tabela2[[#This Row],[DATA DA RECARGA]]))</f>
        <v/>
      </c>
      <c r="W264" s="54" t="str">
        <f>IF(Tabela2[[#This Row],[DATA DO ÚLTIMO TESTE HIDROSTÁTICO]]="","",VLOOKUP(MONTH(Tabela2[[#This Row],[DATA DO ÚLTIMO TESTE HIDROSTÁTICO]]),editar!$F$2:$G$13,2,0))</f>
        <v/>
      </c>
      <c r="X264" s="54" t="str">
        <f>IF(Tabela2[[#This Row],[DATA DO ÚLTIMO TESTE HIDROSTÁTICO]]="","",YEAR(Tabela2[[#This Row],[DATA DO ÚLTIMO TESTE HIDROSTÁTICO]]))</f>
        <v/>
      </c>
      <c r="Y264" s="101" t="str">
        <f>IFERROR(IF(Tabela2[[#This Row],[DATA DA RECARGA]]="","",Tabela2[[#This Row],[VALIDADE          (em meses)]]*30)+5,"")</f>
        <v/>
      </c>
      <c r="Z264" s="101" t="str">
        <f>IF(Tabela2[[#This Row],[DATA DA RECARGA]]="","","P")</f>
        <v/>
      </c>
      <c r="AA264" s="71"/>
      <c r="AB264" s="97" t="str">
        <f ca="1">IFERROR(G264-editar!$C$1,"")</f>
        <v/>
      </c>
      <c r="AC264" s="97" t="str">
        <f t="shared" ca="1" si="3"/>
        <v/>
      </c>
      <c r="AD264" s="74"/>
      <c r="AE264" s="74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</row>
    <row r="265" spans="1:57" ht="20.100000000000001" customHeight="1" x14ac:dyDescent="0.25">
      <c r="A265" s="29" t="str">
        <f>IF(Tabela2[[#This Row],[LOCAL DO EXTINTOR]]="","",Tabela2[[#This Row],[CONTROL1]])</f>
        <v/>
      </c>
      <c r="B265" s="133"/>
      <c r="C265" s="33"/>
      <c r="D265" s="34"/>
      <c r="E265" s="35"/>
      <c r="F2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5" s="81" t="str">
        <f ca="1">IFERROR(IF(Tabela2[[#This Row],[VALIDADE DA RECARGA]]="SELECIONE VALIDADE","",Tabela2[[#This Row],[DATA VENC REC]]),"")</f>
        <v/>
      </c>
      <c r="H265" s="76"/>
      <c r="I2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5" s="87" t="str">
        <f>IF(Tabela2[[#This Row],[DATA DO ÚLTIMO TESTE HIDROSTÁTICO]]="","",Tabela2[[#This Row],[DATA DO ÚLTIMO TESTE HIDROSTÁTICO]]+editar!$C$15)</f>
        <v/>
      </c>
      <c r="K265" s="105"/>
      <c r="L265" s="140"/>
      <c r="M265" s="48">
        <v>258</v>
      </c>
      <c r="N2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5" s="49" t="str">
        <f>IF(Tabela2[[#This Row],[DATA DA RECARGA]]="","",Tabela2[[#This Row],[DATA DA RECARGA]]+Tabela2[[#This Row],[val]])</f>
        <v/>
      </c>
      <c r="P265" s="48" t="str">
        <f>IF(Tabela2[[#This Row],[DATA VENC REC]]="","",VLOOKUP(MONTH(Tabela2[[#This Row],[DATA VENC REC]]),editar!$F$2:$G$13,2,0))</f>
        <v/>
      </c>
      <c r="Q265" s="48" t="str">
        <f>IF(Tabela2[[#This Row],[DATA VENC REC]]="","",YEAR(Tabela2[[#This Row],[DATA VENC REC]]))</f>
        <v/>
      </c>
      <c r="R2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5" s="54" t="str">
        <f>IF(Tabela2[[#This Row],[DATA DO PRÓXIMO TESTE HIDROSTÁTICO]]="","",VLOOKUP(MONTH(Tabela2[[#This Row],[DATA DO PRÓXIMO TESTE HIDROSTÁTICO]]),editar!$F$2:$G$13,2,0))</f>
        <v/>
      </c>
      <c r="T265" s="54" t="str">
        <f>IF(Tabela2[[#This Row],[DATA DO PRÓXIMO TESTE HIDROSTÁTICO]]="","",YEAR(Tabela2[[#This Row],[DATA DO PRÓXIMO TESTE HIDROSTÁTICO]]))</f>
        <v/>
      </c>
      <c r="U265" s="54" t="str">
        <f>IF(Tabela2[[#This Row],[DATA DA RECARGA]]="","",VLOOKUP(MONTH(Tabela2[[#This Row],[DATA DA RECARGA]]),editar!$F$2:$G$13,2,0))</f>
        <v/>
      </c>
      <c r="V265" s="54" t="str">
        <f>IF(Tabela2[[#This Row],[DATA DA RECARGA]]="","",YEAR(Tabela2[[#This Row],[DATA DA RECARGA]]))</f>
        <v/>
      </c>
      <c r="W265" s="54" t="str">
        <f>IF(Tabela2[[#This Row],[DATA DO ÚLTIMO TESTE HIDROSTÁTICO]]="","",VLOOKUP(MONTH(Tabela2[[#This Row],[DATA DO ÚLTIMO TESTE HIDROSTÁTICO]]),editar!$F$2:$G$13,2,0))</f>
        <v/>
      </c>
      <c r="X265" s="54" t="str">
        <f>IF(Tabela2[[#This Row],[DATA DO ÚLTIMO TESTE HIDROSTÁTICO]]="","",YEAR(Tabela2[[#This Row],[DATA DO ÚLTIMO TESTE HIDROSTÁTICO]]))</f>
        <v/>
      </c>
      <c r="Y265" s="101" t="str">
        <f>IFERROR(IF(Tabela2[[#This Row],[DATA DA RECARGA]]="","",Tabela2[[#This Row],[VALIDADE          (em meses)]]*30)+5,"")</f>
        <v/>
      </c>
      <c r="Z265" s="101" t="str">
        <f>IF(Tabela2[[#This Row],[DATA DA RECARGA]]="","","P")</f>
        <v/>
      </c>
      <c r="AA265" s="71"/>
      <c r="AB265" s="97" t="str">
        <f ca="1">IFERROR(G265-editar!$C$1,"")</f>
        <v/>
      </c>
      <c r="AC265" s="97" t="str">
        <f t="shared" ref="AC265:AC328" ca="1" si="4">IF(AB265="","",IF(AB265&lt;0,AB265+10000000000,AB265*1))</f>
        <v/>
      </c>
      <c r="AD265" s="74"/>
      <c r="AE265" s="74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</row>
    <row r="266" spans="1:57" ht="20.100000000000001" customHeight="1" x14ac:dyDescent="0.25">
      <c r="A266" s="29" t="str">
        <f>IF(Tabela2[[#This Row],[LOCAL DO EXTINTOR]]="","",Tabela2[[#This Row],[CONTROL1]])</f>
        <v/>
      </c>
      <c r="B266" s="133"/>
      <c r="C266" s="33"/>
      <c r="D266" s="34"/>
      <c r="E266" s="35"/>
      <c r="F2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6" s="81" t="str">
        <f ca="1">IFERROR(IF(Tabela2[[#This Row],[VALIDADE DA RECARGA]]="SELECIONE VALIDADE","",Tabela2[[#This Row],[DATA VENC REC]]),"")</f>
        <v/>
      </c>
      <c r="H266" s="76"/>
      <c r="I2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6" s="87" t="str">
        <f>IF(Tabela2[[#This Row],[DATA DO ÚLTIMO TESTE HIDROSTÁTICO]]="","",Tabela2[[#This Row],[DATA DO ÚLTIMO TESTE HIDROSTÁTICO]]+editar!$C$15)</f>
        <v/>
      </c>
      <c r="K266" s="105"/>
      <c r="L266" s="140"/>
      <c r="M266" s="48">
        <v>259</v>
      </c>
      <c r="N2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6" s="49" t="str">
        <f>IF(Tabela2[[#This Row],[DATA DA RECARGA]]="","",Tabela2[[#This Row],[DATA DA RECARGA]]+Tabela2[[#This Row],[val]])</f>
        <v/>
      </c>
      <c r="P266" s="48" t="str">
        <f>IF(Tabela2[[#This Row],[DATA VENC REC]]="","",VLOOKUP(MONTH(Tabela2[[#This Row],[DATA VENC REC]]),editar!$F$2:$G$13,2,0))</f>
        <v/>
      </c>
      <c r="Q266" s="48" t="str">
        <f>IF(Tabela2[[#This Row],[DATA VENC REC]]="","",YEAR(Tabela2[[#This Row],[DATA VENC REC]]))</f>
        <v/>
      </c>
      <c r="R2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6" s="54" t="str">
        <f>IF(Tabela2[[#This Row],[DATA DO PRÓXIMO TESTE HIDROSTÁTICO]]="","",VLOOKUP(MONTH(Tabela2[[#This Row],[DATA DO PRÓXIMO TESTE HIDROSTÁTICO]]),editar!$F$2:$G$13,2,0))</f>
        <v/>
      </c>
      <c r="T266" s="54" t="str">
        <f>IF(Tabela2[[#This Row],[DATA DO PRÓXIMO TESTE HIDROSTÁTICO]]="","",YEAR(Tabela2[[#This Row],[DATA DO PRÓXIMO TESTE HIDROSTÁTICO]]))</f>
        <v/>
      </c>
      <c r="U266" s="54" t="str">
        <f>IF(Tabela2[[#This Row],[DATA DA RECARGA]]="","",VLOOKUP(MONTH(Tabela2[[#This Row],[DATA DA RECARGA]]),editar!$F$2:$G$13,2,0))</f>
        <v/>
      </c>
      <c r="V266" s="54" t="str">
        <f>IF(Tabela2[[#This Row],[DATA DA RECARGA]]="","",YEAR(Tabela2[[#This Row],[DATA DA RECARGA]]))</f>
        <v/>
      </c>
      <c r="W266" s="54" t="str">
        <f>IF(Tabela2[[#This Row],[DATA DO ÚLTIMO TESTE HIDROSTÁTICO]]="","",VLOOKUP(MONTH(Tabela2[[#This Row],[DATA DO ÚLTIMO TESTE HIDROSTÁTICO]]),editar!$F$2:$G$13,2,0))</f>
        <v/>
      </c>
      <c r="X266" s="54" t="str">
        <f>IF(Tabela2[[#This Row],[DATA DO ÚLTIMO TESTE HIDROSTÁTICO]]="","",YEAR(Tabela2[[#This Row],[DATA DO ÚLTIMO TESTE HIDROSTÁTICO]]))</f>
        <v/>
      </c>
      <c r="Y266" s="101" t="str">
        <f>IFERROR(IF(Tabela2[[#This Row],[DATA DA RECARGA]]="","",Tabela2[[#This Row],[VALIDADE          (em meses)]]*30)+5,"")</f>
        <v/>
      </c>
      <c r="Z266" s="101" t="str">
        <f>IF(Tabela2[[#This Row],[DATA DA RECARGA]]="","","P")</f>
        <v/>
      </c>
      <c r="AA266" s="71"/>
      <c r="AB266" s="97" t="str">
        <f ca="1">IFERROR(G266-editar!$C$1,"")</f>
        <v/>
      </c>
      <c r="AC266" s="97" t="str">
        <f t="shared" ca="1" si="4"/>
        <v/>
      </c>
      <c r="AD266" s="74"/>
      <c r="AE266" s="74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</row>
    <row r="267" spans="1:57" ht="20.100000000000001" customHeight="1" x14ac:dyDescent="0.25">
      <c r="A267" s="29" t="str">
        <f>IF(Tabela2[[#This Row],[LOCAL DO EXTINTOR]]="","",Tabela2[[#This Row],[CONTROL1]])</f>
        <v/>
      </c>
      <c r="B267" s="133"/>
      <c r="C267" s="33"/>
      <c r="D267" s="34"/>
      <c r="E267" s="35"/>
      <c r="F2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7" s="81" t="str">
        <f ca="1">IFERROR(IF(Tabela2[[#This Row],[VALIDADE DA RECARGA]]="SELECIONE VALIDADE","",Tabela2[[#This Row],[DATA VENC REC]]),"")</f>
        <v/>
      </c>
      <c r="H267" s="76"/>
      <c r="I2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7" s="87" t="str">
        <f>IF(Tabela2[[#This Row],[DATA DO ÚLTIMO TESTE HIDROSTÁTICO]]="","",Tabela2[[#This Row],[DATA DO ÚLTIMO TESTE HIDROSTÁTICO]]+editar!$C$15)</f>
        <v/>
      </c>
      <c r="K267" s="105"/>
      <c r="L267" s="140"/>
      <c r="M267" s="48">
        <v>260</v>
      </c>
      <c r="N2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7" s="49" t="str">
        <f>IF(Tabela2[[#This Row],[DATA DA RECARGA]]="","",Tabela2[[#This Row],[DATA DA RECARGA]]+Tabela2[[#This Row],[val]])</f>
        <v/>
      </c>
      <c r="P267" s="48" t="str">
        <f>IF(Tabela2[[#This Row],[DATA VENC REC]]="","",VLOOKUP(MONTH(Tabela2[[#This Row],[DATA VENC REC]]),editar!$F$2:$G$13,2,0))</f>
        <v/>
      </c>
      <c r="Q267" s="48" t="str">
        <f>IF(Tabela2[[#This Row],[DATA VENC REC]]="","",YEAR(Tabela2[[#This Row],[DATA VENC REC]]))</f>
        <v/>
      </c>
      <c r="R2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7" s="54" t="str">
        <f>IF(Tabela2[[#This Row],[DATA DO PRÓXIMO TESTE HIDROSTÁTICO]]="","",VLOOKUP(MONTH(Tabela2[[#This Row],[DATA DO PRÓXIMO TESTE HIDROSTÁTICO]]),editar!$F$2:$G$13,2,0))</f>
        <v/>
      </c>
      <c r="T267" s="54" t="str">
        <f>IF(Tabela2[[#This Row],[DATA DO PRÓXIMO TESTE HIDROSTÁTICO]]="","",YEAR(Tabela2[[#This Row],[DATA DO PRÓXIMO TESTE HIDROSTÁTICO]]))</f>
        <v/>
      </c>
      <c r="U267" s="54" t="str">
        <f>IF(Tabela2[[#This Row],[DATA DA RECARGA]]="","",VLOOKUP(MONTH(Tabela2[[#This Row],[DATA DA RECARGA]]),editar!$F$2:$G$13,2,0))</f>
        <v/>
      </c>
      <c r="V267" s="54" t="str">
        <f>IF(Tabela2[[#This Row],[DATA DA RECARGA]]="","",YEAR(Tabela2[[#This Row],[DATA DA RECARGA]]))</f>
        <v/>
      </c>
      <c r="W267" s="54" t="str">
        <f>IF(Tabela2[[#This Row],[DATA DO ÚLTIMO TESTE HIDROSTÁTICO]]="","",VLOOKUP(MONTH(Tabela2[[#This Row],[DATA DO ÚLTIMO TESTE HIDROSTÁTICO]]),editar!$F$2:$G$13,2,0))</f>
        <v/>
      </c>
      <c r="X267" s="54" t="str">
        <f>IF(Tabela2[[#This Row],[DATA DO ÚLTIMO TESTE HIDROSTÁTICO]]="","",YEAR(Tabela2[[#This Row],[DATA DO ÚLTIMO TESTE HIDROSTÁTICO]]))</f>
        <v/>
      </c>
      <c r="Y267" s="101" t="str">
        <f>IFERROR(IF(Tabela2[[#This Row],[DATA DA RECARGA]]="","",Tabela2[[#This Row],[VALIDADE          (em meses)]]*30)+5,"")</f>
        <v/>
      </c>
      <c r="Z267" s="101" t="str">
        <f>IF(Tabela2[[#This Row],[DATA DA RECARGA]]="","","P")</f>
        <v/>
      </c>
      <c r="AA267" s="71"/>
      <c r="AB267" s="97" t="str">
        <f ca="1">IFERROR(G267-editar!$C$1,"")</f>
        <v/>
      </c>
      <c r="AC267" s="97" t="str">
        <f t="shared" ca="1" si="4"/>
        <v/>
      </c>
      <c r="AD267" s="74"/>
      <c r="AE267" s="74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</row>
    <row r="268" spans="1:57" ht="20.100000000000001" customHeight="1" x14ac:dyDescent="0.25">
      <c r="A268" s="29" t="str">
        <f>IF(Tabela2[[#This Row],[LOCAL DO EXTINTOR]]="","",Tabela2[[#This Row],[CONTROL1]])</f>
        <v/>
      </c>
      <c r="B268" s="133"/>
      <c r="C268" s="33"/>
      <c r="D268" s="34"/>
      <c r="E268" s="35"/>
      <c r="F2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8" s="81" t="str">
        <f ca="1">IFERROR(IF(Tabela2[[#This Row],[VALIDADE DA RECARGA]]="SELECIONE VALIDADE","",Tabela2[[#This Row],[DATA VENC REC]]),"")</f>
        <v/>
      </c>
      <c r="H268" s="76"/>
      <c r="I2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8" s="87" t="str">
        <f>IF(Tabela2[[#This Row],[DATA DO ÚLTIMO TESTE HIDROSTÁTICO]]="","",Tabela2[[#This Row],[DATA DO ÚLTIMO TESTE HIDROSTÁTICO]]+editar!$C$15)</f>
        <v/>
      </c>
      <c r="K268" s="105"/>
      <c r="L268" s="140"/>
      <c r="M268" s="48">
        <v>261</v>
      </c>
      <c r="N2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8" s="49" t="str">
        <f>IF(Tabela2[[#This Row],[DATA DA RECARGA]]="","",Tabela2[[#This Row],[DATA DA RECARGA]]+Tabela2[[#This Row],[val]])</f>
        <v/>
      </c>
      <c r="P268" s="48" t="str">
        <f>IF(Tabela2[[#This Row],[DATA VENC REC]]="","",VLOOKUP(MONTH(Tabela2[[#This Row],[DATA VENC REC]]),editar!$F$2:$G$13,2,0))</f>
        <v/>
      </c>
      <c r="Q268" s="48" t="str">
        <f>IF(Tabela2[[#This Row],[DATA VENC REC]]="","",YEAR(Tabela2[[#This Row],[DATA VENC REC]]))</f>
        <v/>
      </c>
      <c r="R2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8" s="54" t="str">
        <f>IF(Tabela2[[#This Row],[DATA DO PRÓXIMO TESTE HIDROSTÁTICO]]="","",VLOOKUP(MONTH(Tabela2[[#This Row],[DATA DO PRÓXIMO TESTE HIDROSTÁTICO]]),editar!$F$2:$G$13,2,0))</f>
        <v/>
      </c>
      <c r="T268" s="54" t="str">
        <f>IF(Tabela2[[#This Row],[DATA DO PRÓXIMO TESTE HIDROSTÁTICO]]="","",YEAR(Tabela2[[#This Row],[DATA DO PRÓXIMO TESTE HIDROSTÁTICO]]))</f>
        <v/>
      </c>
      <c r="U268" s="54" t="str">
        <f>IF(Tabela2[[#This Row],[DATA DA RECARGA]]="","",VLOOKUP(MONTH(Tabela2[[#This Row],[DATA DA RECARGA]]),editar!$F$2:$G$13,2,0))</f>
        <v/>
      </c>
      <c r="V268" s="54" t="str">
        <f>IF(Tabela2[[#This Row],[DATA DA RECARGA]]="","",YEAR(Tabela2[[#This Row],[DATA DA RECARGA]]))</f>
        <v/>
      </c>
      <c r="W268" s="54" t="str">
        <f>IF(Tabela2[[#This Row],[DATA DO ÚLTIMO TESTE HIDROSTÁTICO]]="","",VLOOKUP(MONTH(Tabela2[[#This Row],[DATA DO ÚLTIMO TESTE HIDROSTÁTICO]]),editar!$F$2:$G$13,2,0))</f>
        <v/>
      </c>
      <c r="X268" s="54" t="str">
        <f>IF(Tabela2[[#This Row],[DATA DO ÚLTIMO TESTE HIDROSTÁTICO]]="","",YEAR(Tabela2[[#This Row],[DATA DO ÚLTIMO TESTE HIDROSTÁTICO]]))</f>
        <v/>
      </c>
      <c r="Y268" s="101" t="str">
        <f>IFERROR(IF(Tabela2[[#This Row],[DATA DA RECARGA]]="","",Tabela2[[#This Row],[VALIDADE          (em meses)]]*30)+5,"")</f>
        <v/>
      </c>
      <c r="Z268" s="101" t="str">
        <f>IF(Tabela2[[#This Row],[DATA DA RECARGA]]="","","P")</f>
        <v/>
      </c>
      <c r="AA268" s="71"/>
      <c r="AB268" s="97" t="str">
        <f ca="1">IFERROR(G268-editar!$C$1,"")</f>
        <v/>
      </c>
      <c r="AC268" s="97" t="str">
        <f t="shared" ca="1" si="4"/>
        <v/>
      </c>
      <c r="AD268" s="74"/>
      <c r="AE268" s="74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</row>
    <row r="269" spans="1:57" ht="20.100000000000001" customHeight="1" x14ac:dyDescent="0.25">
      <c r="A269" s="29" t="str">
        <f>IF(Tabela2[[#This Row],[LOCAL DO EXTINTOR]]="","",Tabela2[[#This Row],[CONTROL1]])</f>
        <v/>
      </c>
      <c r="B269" s="133"/>
      <c r="C269" s="33"/>
      <c r="D269" s="34"/>
      <c r="E269" s="35"/>
      <c r="F2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69" s="81" t="str">
        <f ca="1">IFERROR(IF(Tabela2[[#This Row],[VALIDADE DA RECARGA]]="SELECIONE VALIDADE","",Tabela2[[#This Row],[DATA VENC REC]]),"")</f>
        <v/>
      </c>
      <c r="H269" s="76"/>
      <c r="I2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69" s="87" t="str">
        <f>IF(Tabela2[[#This Row],[DATA DO ÚLTIMO TESTE HIDROSTÁTICO]]="","",Tabela2[[#This Row],[DATA DO ÚLTIMO TESTE HIDROSTÁTICO]]+editar!$C$15)</f>
        <v/>
      </c>
      <c r="K269" s="105"/>
      <c r="L269" s="140"/>
      <c r="M269" s="48">
        <v>262</v>
      </c>
      <c r="N2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69" s="49" t="str">
        <f>IF(Tabela2[[#This Row],[DATA DA RECARGA]]="","",Tabela2[[#This Row],[DATA DA RECARGA]]+Tabela2[[#This Row],[val]])</f>
        <v/>
      </c>
      <c r="P269" s="48" t="str">
        <f>IF(Tabela2[[#This Row],[DATA VENC REC]]="","",VLOOKUP(MONTH(Tabela2[[#This Row],[DATA VENC REC]]),editar!$F$2:$G$13,2,0))</f>
        <v/>
      </c>
      <c r="Q269" s="48" t="str">
        <f>IF(Tabela2[[#This Row],[DATA VENC REC]]="","",YEAR(Tabela2[[#This Row],[DATA VENC REC]]))</f>
        <v/>
      </c>
      <c r="R2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69" s="54" t="str">
        <f>IF(Tabela2[[#This Row],[DATA DO PRÓXIMO TESTE HIDROSTÁTICO]]="","",VLOOKUP(MONTH(Tabela2[[#This Row],[DATA DO PRÓXIMO TESTE HIDROSTÁTICO]]),editar!$F$2:$G$13,2,0))</f>
        <v/>
      </c>
      <c r="T269" s="54" t="str">
        <f>IF(Tabela2[[#This Row],[DATA DO PRÓXIMO TESTE HIDROSTÁTICO]]="","",YEAR(Tabela2[[#This Row],[DATA DO PRÓXIMO TESTE HIDROSTÁTICO]]))</f>
        <v/>
      </c>
      <c r="U269" s="54" t="str">
        <f>IF(Tabela2[[#This Row],[DATA DA RECARGA]]="","",VLOOKUP(MONTH(Tabela2[[#This Row],[DATA DA RECARGA]]),editar!$F$2:$G$13,2,0))</f>
        <v/>
      </c>
      <c r="V269" s="54" t="str">
        <f>IF(Tabela2[[#This Row],[DATA DA RECARGA]]="","",YEAR(Tabela2[[#This Row],[DATA DA RECARGA]]))</f>
        <v/>
      </c>
      <c r="W269" s="54" t="str">
        <f>IF(Tabela2[[#This Row],[DATA DO ÚLTIMO TESTE HIDROSTÁTICO]]="","",VLOOKUP(MONTH(Tabela2[[#This Row],[DATA DO ÚLTIMO TESTE HIDROSTÁTICO]]),editar!$F$2:$G$13,2,0))</f>
        <v/>
      </c>
      <c r="X269" s="54" t="str">
        <f>IF(Tabela2[[#This Row],[DATA DO ÚLTIMO TESTE HIDROSTÁTICO]]="","",YEAR(Tabela2[[#This Row],[DATA DO ÚLTIMO TESTE HIDROSTÁTICO]]))</f>
        <v/>
      </c>
      <c r="Y269" s="101" t="str">
        <f>IFERROR(IF(Tabela2[[#This Row],[DATA DA RECARGA]]="","",Tabela2[[#This Row],[VALIDADE          (em meses)]]*30)+5,"")</f>
        <v/>
      </c>
      <c r="Z269" s="101" t="str">
        <f>IF(Tabela2[[#This Row],[DATA DA RECARGA]]="","","P")</f>
        <v/>
      </c>
      <c r="AA269" s="71"/>
      <c r="AB269" s="97" t="str">
        <f ca="1">IFERROR(G269-editar!$C$1,"")</f>
        <v/>
      </c>
      <c r="AC269" s="97" t="str">
        <f t="shared" ca="1" si="4"/>
        <v/>
      </c>
      <c r="AD269" s="74"/>
      <c r="AE269" s="74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</row>
    <row r="270" spans="1:57" ht="20.100000000000001" customHeight="1" x14ac:dyDescent="0.25">
      <c r="A270" s="29" t="str">
        <f>IF(Tabela2[[#This Row],[LOCAL DO EXTINTOR]]="","",Tabela2[[#This Row],[CONTROL1]])</f>
        <v/>
      </c>
      <c r="B270" s="133"/>
      <c r="C270" s="33"/>
      <c r="D270" s="34"/>
      <c r="E270" s="35"/>
      <c r="F2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0" s="81" t="str">
        <f ca="1">IFERROR(IF(Tabela2[[#This Row],[VALIDADE DA RECARGA]]="SELECIONE VALIDADE","",Tabela2[[#This Row],[DATA VENC REC]]),"")</f>
        <v/>
      </c>
      <c r="H270" s="76"/>
      <c r="I2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0" s="87" t="str">
        <f>IF(Tabela2[[#This Row],[DATA DO ÚLTIMO TESTE HIDROSTÁTICO]]="","",Tabela2[[#This Row],[DATA DO ÚLTIMO TESTE HIDROSTÁTICO]]+editar!$C$15)</f>
        <v/>
      </c>
      <c r="K270" s="105"/>
      <c r="L270" s="140"/>
      <c r="M270" s="48">
        <v>263</v>
      </c>
      <c r="N2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0" s="49" t="str">
        <f>IF(Tabela2[[#This Row],[DATA DA RECARGA]]="","",Tabela2[[#This Row],[DATA DA RECARGA]]+Tabela2[[#This Row],[val]])</f>
        <v/>
      </c>
      <c r="P270" s="48" t="str">
        <f>IF(Tabela2[[#This Row],[DATA VENC REC]]="","",VLOOKUP(MONTH(Tabela2[[#This Row],[DATA VENC REC]]),editar!$F$2:$G$13,2,0))</f>
        <v/>
      </c>
      <c r="Q270" s="48" t="str">
        <f>IF(Tabela2[[#This Row],[DATA VENC REC]]="","",YEAR(Tabela2[[#This Row],[DATA VENC REC]]))</f>
        <v/>
      </c>
      <c r="R2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0" s="54" t="str">
        <f>IF(Tabela2[[#This Row],[DATA DO PRÓXIMO TESTE HIDROSTÁTICO]]="","",VLOOKUP(MONTH(Tabela2[[#This Row],[DATA DO PRÓXIMO TESTE HIDROSTÁTICO]]),editar!$F$2:$G$13,2,0))</f>
        <v/>
      </c>
      <c r="T270" s="54" t="str">
        <f>IF(Tabela2[[#This Row],[DATA DO PRÓXIMO TESTE HIDROSTÁTICO]]="","",YEAR(Tabela2[[#This Row],[DATA DO PRÓXIMO TESTE HIDROSTÁTICO]]))</f>
        <v/>
      </c>
      <c r="U270" s="54" t="str">
        <f>IF(Tabela2[[#This Row],[DATA DA RECARGA]]="","",VLOOKUP(MONTH(Tabela2[[#This Row],[DATA DA RECARGA]]),editar!$F$2:$G$13,2,0))</f>
        <v/>
      </c>
      <c r="V270" s="54" t="str">
        <f>IF(Tabela2[[#This Row],[DATA DA RECARGA]]="","",YEAR(Tabela2[[#This Row],[DATA DA RECARGA]]))</f>
        <v/>
      </c>
      <c r="W270" s="54" t="str">
        <f>IF(Tabela2[[#This Row],[DATA DO ÚLTIMO TESTE HIDROSTÁTICO]]="","",VLOOKUP(MONTH(Tabela2[[#This Row],[DATA DO ÚLTIMO TESTE HIDROSTÁTICO]]),editar!$F$2:$G$13,2,0))</f>
        <v/>
      </c>
      <c r="X270" s="54" t="str">
        <f>IF(Tabela2[[#This Row],[DATA DO ÚLTIMO TESTE HIDROSTÁTICO]]="","",YEAR(Tabela2[[#This Row],[DATA DO ÚLTIMO TESTE HIDROSTÁTICO]]))</f>
        <v/>
      </c>
      <c r="Y270" s="101" t="str">
        <f>IFERROR(IF(Tabela2[[#This Row],[DATA DA RECARGA]]="","",Tabela2[[#This Row],[VALIDADE          (em meses)]]*30)+5,"")</f>
        <v/>
      </c>
      <c r="Z270" s="101" t="str">
        <f>IF(Tabela2[[#This Row],[DATA DA RECARGA]]="","","P")</f>
        <v/>
      </c>
      <c r="AA270" s="71"/>
      <c r="AB270" s="97" t="str">
        <f ca="1">IFERROR(G270-editar!$C$1,"")</f>
        <v/>
      </c>
      <c r="AC270" s="97" t="str">
        <f t="shared" ca="1" si="4"/>
        <v/>
      </c>
      <c r="AD270" s="74"/>
      <c r="AE270" s="74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</row>
    <row r="271" spans="1:57" ht="20.100000000000001" customHeight="1" x14ac:dyDescent="0.25">
      <c r="A271" s="29" t="str">
        <f>IF(Tabela2[[#This Row],[LOCAL DO EXTINTOR]]="","",Tabela2[[#This Row],[CONTROL1]])</f>
        <v/>
      </c>
      <c r="B271" s="133"/>
      <c r="C271" s="33"/>
      <c r="D271" s="34"/>
      <c r="E271" s="35"/>
      <c r="F2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1" s="81" t="str">
        <f ca="1">IFERROR(IF(Tabela2[[#This Row],[VALIDADE DA RECARGA]]="SELECIONE VALIDADE","",Tabela2[[#This Row],[DATA VENC REC]]),"")</f>
        <v/>
      </c>
      <c r="H271" s="76"/>
      <c r="I2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1" s="87" t="str">
        <f>IF(Tabela2[[#This Row],[DATA DO ÚLTIMO TESTE HIDROSTÁTICO]]="","",Tabela2[[#This Row],[DATA DO ÚLTIMO TESTE HIDROSTÁTICO]]+editar!$C$15)</f>
        <v/>
      </c>
      <c r="K271" s="105"/>
      <c r="L271" s="140"/>
      <c r="M271" s="48">
        <v>264</v>
      </c>
      <c r="N2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1" s="49" t="str">
        <f>IF(Tabela2[[#This Row],[DATA DA RECARGA]]="","",Tabela2[[#This Row],[DATA DA RECARGA]]+Tabela2[[#This Row],[val]])</f>
        <v/>
      </c>
      <c r="P271" s="48" t="str">
        <f>IF(Tabela2[[#This Row],[DATA VENC REC]]="","",VLOOKUP(MONTH(Tabela2[[#This Row],[DATA VENC REC]]),editar!$F$2:$G$13,2,0))</f>
        <v/>
      </c>
      <c r="Q271" s="48" t="str">
        <f>IF(Tabela2[[#This Row],[DATA VENC REC]]="","",YEAR(Tabela2[[#This Row],[DATA VENC REC]]))</f>
        <v/>
      </c>
      <c r="R2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1" s="54" t="str">
        <f>IF(Tabela2[[#This Row],[DATA DO PRÓXIMO TESTE HIDROSTÁTICO]]="","",VLOOKUP(MONTH(Tabela2[[#This Row],[DATA DO PRÓXIMO TESTE HIDROSTÁTICO]]),editar!$F$2:$G$13,2,0))</f>
        <v/>
      </c>
      <c r="T271" s="54" t="str">
        <f>IF(Tabela2[[#This Row],[DATA DO PRÓXIMO TESTE HIDROSTÁTICO]]="","",YEAR(Tabela2[[#This Row],[DATA DO PRÓXIMO TESTE HIDROSTÁTICO]]))</f>
        <v/>
      </c>
      <c r="U271" s="54" t="str">
        <f>IF(Tabela2[[#This Row],[DATA DA RECARGA]]="","",VLOOKUP(MONTH(Tabela2[[#This Row],[DATA DA RECARGA]]),editar!$F$2:$G$13,2,0))</f>
        <v/>
      </c>
      <c r="V271" s="54" t="str">
        <f>IF(Tabela2[[#This Row],[DATA DA RECARGA]]="","",YEAR(Tabela2[[#This Row],[DATA DA RECARGA]]))</f>
        <v/>
      </c>
      <c r="W271" s="54" t="str">
        <f>IF(Tabela2[[#This Row],[DATA DO ÚLTIMO TESTE HIDROSTÁTICO]]="","",VLOOKUP(MONTH(Tabela2[[#This Row],[DATA DO ÚLTIMO TESTE HIDROSTÁTICO]]),editar!$F$2:$G$13,2,0))</f>
        <v/>
      </c>
      <c r="X271" s="54" t="str">
        <f>IF(Tabela2[[#This Row],[DATA DO ÚLTIMO TESTE HIDROSTÁTICO]]="","",YEAR(Tabela2[[#This Row],[DATA DO ÚLTIMO TESTE HIDROSTÁTICO]]))</f>
        <v/>
      </c>
      <c r="Y271" s="101" t="str">
        <f>IFERROR(IF(Tabela2[[#This Row],[DATA DA RECARGA]]="","",Tabela2[[#This Row],[VALIDADE          (em meses)]]*30)+5,"")</f>
        <v/>
      </c>
      <c r="Z271" s="101" t="str">
        <f>IF(Tabela2[[#This Row],[DATA DA RECARGA]]="","","P")</f>
        <v/>
      </c>
      <c r="AA271" s="71"/>
      <c r="AB271" s="97" t="str">
        <f ca="1">IFERROR(G271-editar!$C$1,"")</f>
        <v/>
      </c>
      <c r="AC271" s="97" t="str">
        <f t="shared" ca="1" si="4"/>
        <v/>
      </c>
      <c r="AD271" s="74"/>
      <c r="AE271" s="74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</row>
    <row r="272" spans="1:57" ht="20.100000000000001" customHeight="1" x14ac:dyDescent="0.25">
      <c r="A272" s="29" t="str">
        <f>IF(Tabela2[[#This Row],[LOCAL DO EXTINTOR]]="","",Tabela2[[#This Row],[CONTROL1]])</f>
        <v/>
      </c>
      <c r="B272" s="133"/>
      <c r="C272" s="33"/>
      <c r="D272" s="34"/>
      <c r="E272" s="35"/>
      <c r="F2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2" s="81" t="str">
        <f ca="1">IFERROR(IF(Tabela2[[#This Row],[VALIDADE DA RECARGA]]="SELECIONE VALIDADE","",Tabela2[[#This Row],[DATA VENC REC]]),"")</f>
        <v/>
      </c>
      <c r="H272" s="76"/>
      <c r="I2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2" s="87" t="str">
        <f>IF(Tabela2[[#This Row],[DATA DO ÚLTIMO TESTE HIDROSTÁTICO]]="","",Tabela2[[#This Row],[DATA DO ÚLTIMO TESTE HIDROSTÁTICO]]+editar!$C$15)</f>
        <v/>
      </c>
      <c r="K272" s="105"/>
      <c r="L272" s="140"/>
      <c r="M272" s="48">
        <v>265</v>
      </c>
      <c r="N2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2" s="49" t="str">
        <f>IF(Tabela2[[#This Row],[DATA DA RECARGA]]="","",Tabela2[[#This Row],[DATA DA RECARGA]]+Tabela2[[#This Row],[val]])</f>
        <v/>
      </c>
      <c r="P272" s="48" t="str">
        <f>IF(Tabela2[[#This Row],[DATA VENC REC]]="","",VLOOKUP(MONTH(Tabela2[[#This Row],[DATA VENC REC]]),editar!$F$2:$G$13,2,0))</f>
        <v/>
      </c>
      <c r="Q272" s="48" t="str">
        <f>IF(Tabela2[[#This Row],[DATA VENC REC]]="","",YEAR(Tabela2[[#This Row],[DATA VENC REC]]))</f>
        <v/>
      </c>
      <c r="R2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2" s="54" t="str">
        <f>IF(Tabela2[[#This Row],[DATA DO PRÓXIMO TESTE HIDROSTÁTICO]]="","",VLOOKUP(MONTH(Tabela2[[#This Row],[DATA DO PRÓXIMO TESTE HIDROSTÁTICO]]),editar!$F$2:$G$13,2,0))</f>
        <v/>
      </c>
      <c r="T272" s="54" t="str">
        <f>IF(Tabela2[[#This Row],[DATA DO PRÓXIMO TESTE HIDROSTÁTICO]]="","",YEAR(Tabela2[[#This Row],[DATA DO PRÓXIMO TESTE HIDROSTÁTICO]]))</f>
        <v/>
      </c>
      <c r="U272" s="54" t="str">
        <f>IF(Tabela2[[#This Row],[DATA DA RECARGA]]="","",VLOOKUP(MONTH(Tabela2[[#This Row],[DATA DA RECARGA]]),editar!$F$2:$G$13,2,0))</f>
        <v/>
      </c>
      <c r="V272" s="54" t="str">
        <f>IF(Tabela2[[#This Row],[DATA DA RECARGA]]="","",YEAR(Tabela2[[#This Row],[DATA DA RECARGA]]))</f>
        <v/>
      </c>
      <c r="W272" s="54" t="str">
        <f>IF(Tabela2[[#This Row],[DATA DO ÚLTIMO TESTE HIDROSTÁTICO]]="","",VLOOKUP(MONTH(Tabela2[[#This Row],[DATA DO ÚLTIMO TESTE HIDROSTÁTICO]]),editar!$F$2:$G$13,2,0))</f>
        <v/>
      </c>
      <c r="X272" s="54" t="str">
        <f>IF(Tabela2[[#This Row],[DATA DO ÚLTIMO TESTE HIDROSTÁTICO]]="","",YEAR(Tabela2[[#This Row],[DATA DO ÚLTIMO TESTE HIDROSTÁTICO]]))</f>
        <v/>
      </c>
      <c r="Y272" s="101" t="str">
        <f>IFERROR(IF(Tabela2[[#This Row],[DATA DA RECARGA]]="","",Tabela2[[#This Row],[VALIDADE          (em meses)]]*30)+5,"")</f>
        <v/>
      </c>
      <c r="Z272" s="101" t="str">
        <f>IF(Tabela2[[#This Row],[DATA DA RECARGA]]="","","P")</f>
        <v/>
      </c>
      <c r="AA272" s="71"/>
      <c r="AB272" s="97" t="str">
        <f ca="1">IFERROR(G272-editar!$C$1,"")</f>
        <v/>
      </c>
      <c r="AC272" s="97" t="str">
        <f t="shared" ca="1" si="4"/>
        <v/>
      </c>
      <c r="AD272" s="74"/>
      <c r="AE272" s="74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</row>
    <row r="273" spans="1:57" ht="20.100000000000001" customHeight="1" x14ac:dyDescent="0.25">
      <c r="A273" s="29" t="str">
        <f>IF(Tabela2[[#This Row],[LOCAL DO EXTINTOR]]="","",Tabela2[[#This Row],[CONTROL1]])</f>
        <v/>
      </c>
      <c r="B273" s="133"/>
      <c r="C273" s="33"/>
      <c r="D273" s="34"/>
      <c r="E273" s="35"/>
      <c r="F2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3" s="81" t="str">
        <f ca="1">IFERROR(IF(Tabela2[[#This Row],[VALIDADE DA RECARGA]]="SELECIONE VALIDADE","",Tabela2[[#This Row],[DATA VENC REC]]),"")</f>
        <v/>
      </c>
      <c r="H273" s="76"/>
      <c r="I2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3" s="87" t="str">
        <f>IF(Tabela2[[#This Row],[DATA DO ÚLTIMO TESTE HIDROSTÁTICO]]="","",Tabela2[[#This Row],[DATA DO ÚLTIMO TESTE HIDROSTÁTICO]]+editar!$C$15)</f>
        <v/>
      </c>
      <c r="K273" s="105"/>
      <c r="L273" s="140"/>
      <c r="M273" s="48">
        <v>266</v>
      </c>
      <c r="N2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3" s="49" t="str">
        <f>IF(Tabela2[[#This Row],[DATA DA RECARGA]]="","",Tabela2[[#This Row],[DATA DA RECARGA]]+Tabela2[[#This Row],[val]])</f>
        <v/>
      </c>
      <c r="P273" s="48" t="str">
        <f>IF(Tabela2[[#This Row],[DATA VENC REC]]="","",VLOOKUP(MONTH(Tabela2[[#This Row],[DATA VENC REC]]),editar!$F$2:$G$13,2,0))</f>
        <v/>
      </c>
      <c r="Q273" s="48" t="str">
        <f>IF(Tabela2[[#This Row],[DATA VENC REC]]="","",YEAR(Tabela2[[#This Row],[DATA VENC REC]]))</f>
        <v/>
      </c>
      <c r="R2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3" s="54" t="str">
        <f>IF(Tabela2[[#This Row],[DATA DO PRÓXIMO TESTE HIDROSTÁTICO]]="","",VLOOKUP(MONTH(Tabela2[[#This Row],[DATA DO PRÓXIMO TESTE HIDROSTÁTICO]]),editar!$F$2:$G$13,2,0))</f>
        <v/>
      </c>
      <c r="T273" s="54" t="str">
        <f>IF(Tabela2[[#This Row],[DATA DO PRÓXIMO TESTE HIDROSTÁTICO]]="","",YEAR(Tabela2[[#This Row],[DATA DO PRÓXIMO TESTE HIDROSTÁTICO]]))</f>
        <v/>
      </c>
      <c r="U273" s="54" t="str">
        <f>IF(Tabela2[[#This Row],[DATA DA RECARGA]]="","",VLOOKUP(MONTH(Tabela2[[#This Row],[DATA DA RECARGA]]),editar!$F$2:$G$13,2,0))</f>
        <v/>
      </c>
      <c r="V273" s="54" t="str">
        <f>IF(Tabela2[[#This Row],[DATA DA RECARGA]]="","",YEAR(Tabela2[[#This Row],[DATA DA RECARGA]]))</f>
        <v/>
      </c>
      <c r="W273" s="54" t="str">
        <f>IF(Tabela2[[#This Row],[DATA DO ÚLTIMO TESTE HIDROSTÁTICO]]="","",VLOOKUP(MONTH(Tabela2[[#This Row],[DATA DO ÚLTIMO TESTE HIDROSTÁTICO]]),editar!$F$2:$G$13,2,0))</f>
        <v/>
      </c>
      <c r="X273" s="54" t="str">
        <f>IF(Tabela2[[#This Row],[DATA DO ÚLTIMO TESTE HIDROSTÁTICO]]="","",YEAR(Tabela2[[#This Row],[DATA DO ÚLTIMO TESTE HIDROSTÁTICO]]))</f>
        <v/>
      </c>
      <c r="Y273" s="101" t="str">
        <f>IFERROR(IF(Tabela2[[#This Row],[DATA DA RECARGA]]="","",Tabela2[[#This Row],[VALIDADE          (em meses)]]*30)+5,"")</f>
        <v/>
      </c>
      <c r="Z273" s="101" t="str">
        <f>IF(Tabela2[[#This Row],[DATA DA RECARGA]]="","","P")</f>
        <v/>
      </c>
      <c r="AA273" s="71"/>
      <c r="AB273" s="97" t="str">
        <f ca="1">IFERROR(G273-editar!$C$1,"")</f>
        <v/>
      </c>
      <c r="AC273" s="97" t="str">
        <f t="shared" ca="1" si="4"/>
        <v/>
      </c>
      <c r="AD273" s="74"/>
      <c r="AE273" s="74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</row>
    <row r="274" spans="1:57" ht="20.100000000000001" customHeight="1" x14ac:dyDescent="0.25">
      <c r="A274" s="29" t="str">
        <f>IF(Tabela2[[#This Row],[LOCAL DO EXTINTOR]]="","",Tabela2[[#This Row],[CONTROL1]])</f>
        <v/>
      </c>
      <c r="B274" s="133"/>
      <c r="C274" s="33"/>
      <c r="D274" s="34"/>
      <c r="E274" s="35"/>
      <c r="F2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4" s="81" t="str">
        <f ca="1">IFERROR(IF(Tabela2[[#This Row],[VALIDADE DA RECARGA]]="SELECIONE VALIDADE","",Tabela2[[#This Row],[DATA VENC REC]]),"")</f>
        <v/>
      </c>
      <c r="H274" s="76"/>
      <c r="I2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4" s="87" t="str">
        <f>IF(Tabela2[[#This Row],[DATA DO ÚLTIMO TESTE HIDROSTÁTICO]]="","",Tabela2[[#This Row],[DATA DO ÚLTIMO TESTE HIDROSTÁTICO]]+editar!$C$15)</f>
        <v/>
      </c>
      <c r="K274" s="105"/>
      <c r="L274" s="140"/>
      <c r="M274" s="48">
        <v>267</v>
      </c>
      <c r="N2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4" s="49" t="str">
        <f>IF(Tabela2[[#This Row],[DATA DA RECARGA]]="","",Tabela2[[#This Row],[DATA DA RECARGA]]+Tabela2[[#This Row],[val]])</f>
        <v/>
      </c>
      <c r="P274" s="48" t="str">
        <f>IF(Tabela2[[#This Row],[DATA VENC REC]]="","",VLOOKUP(MONTH(Tabela2[[#This Row],[DATA VENC REC]]),editar!$F$2:$G$13,2,0))</f>
        <v/>
      </c>
      <c r="Q274" s="48" t="str">
        <f>IF(Tabela2[[#This Row],[DATA VENC REC]]="","",YEAR(Tabela2[[#This Row],[DATA VENC REC]]))</f>
        <v/>
      </c>
      <c r="R2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4" s="54" t="str">
        <f>IF(Tabela2[[#This Row],[DATA DO PRÓXIMO TESTE HIDROSTÁTICO]]="","",VLOOKUP(MONTH(Tabela2[[#This Row],[DATA DO PRÓXIMO TESTE HIDROSTÁTICO]]),editar!$F$2:$G$13,2,0))</f>
        <v/>
      </c>
      <c r="T274" s="54" t="str">
        <f>IF(Tabela2[[#This Row],[DATA DO PRÓXIMO TESTE HIDROSTÁTICO]]="","",YEAR(Tabela2[[#This Row],[DATA DO PRÓXIMO TESTE HIDROSTÁTICO]]))</f>
        <v/>
      </c>
      <c r="U274" s="54" t="str">
        <f>IF(Tabela2[[#This Row],[DATA DA RECARGA]]="","",VLOOKUP(MONTH(Tabela2[[#This Row],[DATA DA RECARGA]]),editar!$F$2:$G$13,2,0))</f>
        <v/>
      </c>
      <c r="V274" s="54" t="str">
        <f>IF(Tabela2[[#This Row],[DATA DA RECARGA]]="","",YEAR(Tabela2[[#This Row],[DATA DA RECARGA]]))</f>
        <v/>
      </c>
      <c r="W274" s="54" t="str">
        <f>IF(Tabela2[[#This Row],[DATA DO ÚLTIMO TESTE HIDROSTÁTICO]]="","",VLOOKUP(MONTH(Tabela2[[#This Row],[DATA DO ÚLTIMO TESTE HIDROSTÁTICO]]),editar!$F$2:$G$13,2,0))</f>
        <v/>
      </c>
      <c r="X274" s="54" t="str">
        <f>IF(Tabela2[[#This Row],[DATA DO ÚLTIMO TESTE HIDROSTÁTICO]]="","",YEAR(Tabela2[[#This Row],[DATA DO ÚLTIMO TESTE HIDROSTÁTICO]]))</f>
        <v/>
      </c>
      <c r="Y274" s="101" t="str">
        <f>IFERROR(IF(Tabela2[[#This Row],[DATA DA RECARGA]]="","",Tabela2[[#This Row],[VALIDADE          (em meses)]]*30)+5,"")</f>
        <v/>
      </c>
      <c r="Z274" s="101" t="str">
        <f>IF(Tabela2[[#This Row],[DATA DA RECARGA]]="","","P")</f>
        <v/>
      </c>
      <c r="AA274" s="71"/>
      <c r="AB274" s="97" t="str">
        <f ca="1">IFERROR(G274-editar!$C$1,"")</f>
        <v/>
      </c>
      <c r="AC274" s="97" t="str">
        <f t="shared" ca="1" si="4"/>
        <v/>
      </c>
      <c r="AD274" s="74"/>
      <c r="AE274" s="74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</row>
    <row r="275" spans="1:57" ht="20.100000000000001" customHeight="1" x14ac:dyDescent="0.25">
      <c r="A275" s="29" t="str">
        <f>IF(Tabela2[[#This Row],[LOCAL DO EXTINTOR]]="","",Tabela2[[#This Row],[CONTROL1]])</f>
        <v/>
      </c>
      <c r="B275" s="133"/>
      <c r="C275" s="33"/>
      <c r="D275" s="34"/>
      <c r="E275" s="35"/>
      <c r="F2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5" s="81" t="str">
        <f ca="1">IFERROR(IF(Tabela2[[#This Row],[VALIDADE DA RECARGA]]="SELECIONE VALIDADE","",Tabela2[[#This Row],[DATA VENC REC]]),"")</f>
        <v/>
      </c>
      <c r="H275" s="76"/>
      <c r="I2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5" s="87" t="str">
        <f>IF(Tabela2[[#This Row],[DATA DO ÚLTIMO TESTE HIDROSTÁTICO]]="","",Tabela2[[#This Row],[DATA DO ÚLTIMO TESTE HIDROSTÁTICO]]+editar!$C$15)</f>
        <v/>
      </c>
      <c r="K275" s="105"/>
      <c r="L275" s="140"/>
      <c r="M275" s="48">
        <v>268</v>
      </c>
      <c r="N2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5" s="49" t="str">
        <f>IF(Tabela2[[#This Row],[DATA DA RECARGA]]="","",Tabela2[[#This Row],[DATA DA RECARGA]]+Tabela2[[#This Row],[val]])</f>
        <v/>
      </c>
      <c r="P275" s="48" t="str">
        <f>IF(Tabela2[[#This Row],[DATA VENC REC]]="","",VLOOKUP(MONTH(Tabela2[[#This Row],[DATA VENC REC]]),editar!$F$2:$G$13,2,0))</f>
        <v/>
      </c>
      <c r="Q275" s="48" t="str">
        <f>IF(Tabela2[[#This Row],[DATA VENC REC]]="","",YEAR(Tabela2[[#This Row],[DATA VENC REC]]))</f>
        <v/>
      </c>
      <c r="R2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5" s="54" t="str">
        <f>IF(Tabela2[[#This Row],[DATA DO PRÓXIMO TESTE HIDROSTÁTICO]]="","",VLOOKUP(MONTH(Tabela2[[#This Row],[DATA DO PRÓXIMO TESTE HIDROSTÁTICO]]),editar!$F$2:$G$13,2,0))</f>
        <v/>
      </c>
      <c r="T275" s="54" t="str">
        <f>IF(Tabela2[[#This Row],[DATA DO PRÓXIMO TESTE HIDROSTÁTICO]]="","",YEAR(Tabela2[[#This Row],[DATA DO PRÓXIMO TESTE HIDROSTÁTICO]]))</f>
        <v/>
      </c>
      <c r="U275" s="54" t="str">
        <f>IF(Tabela2[[#This Row],[DATA DA RECARGA]]="","",VLOOKUP(MONTH(Tabela2[[#This Row],[DATA DA RECARGA]]),editar!$F$2:$G$13,2,0))</f>
        <v/>
      </c>
      <c r="V275" s="54" t="str">
        <f>IF(Tabela2[[#This Row],[DATA DA RECARGA]]="","",YEAR(Tabela2[[#This Row],[DATA DA RECARGA]]))</f>
        <v/>
      </c>
      <c r="W275" s="54" t="str">
        <f>IF(Tabela2[[#This Row],[DATA DO ÚLTIMO TESTE HIDROSTÁTICO]]="","",VLOOKUP(MONTH(Tabela2[[#This Row],[DATA DO ÚLTIMO TESTE HIDROSTÁTICO]]),editar!$F$2:$G$13,2,0))</f>
        <v/>
      </c>
      <c r="X275" s="54" t="str">
        <f>IF(Tabela2[[#This Row],[DATA DO ÚLTIMO TESTE HIDROSTÁTICO]]="","",YEAR(Tabela2[[#This Row],[DATA DO ÚLTIMO TESTE HIDROSTÁTICO]]))</f>
        <v/>
      </c>
      <c r="Y275" s="101" t="str">
        <f>IFERROR(IF(Tabela2[[#This Row],[DATA DA RECARGA]]="","",Tabela2[[#This Row],[VALIDADE          (em meses)]]*30)+5,"")</f>
        <v/>
      </c>
      <c r="Z275" s="101" t="str">
        <f>IF(Tabela2[[#This Row],[DATA DA RECARGA]]="","","P")</f>
        <v/>
      </c>
      <c r="AA275" s="71"/>
      <c r="AB275" s="97" t="str">
        <f ca="1">IFERROR(G275-editar!$C$1,"")</f>
        <v/>
      </c>
      <c r="AC275" s="97" t="str">
        <f t="shared" ca="1" si="4"/>
        <v/>
      </c>
      <c r="AD275" s="74"/>
      <c r="AE275" s="74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</row>
    <row r="276" spans="1:57" ht="20.100000000000001" customHeight="1" x14ac:dyDescent="0.25">
      <c r="A276" s="29" t="str">
        <f>IF(Tabela2[[#This Row],[LOCAL DO EXTINTOR]]="","",Tabela2[[#This Row],[CONTROL1]])</f>
        <v/>
      </c>
      <c r="B276" s="133"/>
      <c r="C276" s="33"/>
      <c r="D276" s="34"/>
      <c r="E276" s="35"/>
      <c r="F2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6" s="81" t="str">
        <f ca="1">IFERROR(IF(Tabela2[[#This Row],[VALIDADE DA RECARGA]]="SELECIONE VALIDADE","",Tabela2[[#This Row],[DATA VENC REC]]),"")</f>
        <v/>
      </c>
      <c r="H276" s="76"/>
      <c r="I2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6" s="87" t="str">
        <f>IF(Tabela2[[#This Row],[DATA DO ÚLTIMO TESTE HIDROSTÁTICO]]="","",Tabela2[[#This Row],[DATA DO ÚLTIMO TESTE HIDROSTÁTICO]]+editar!$C$15)</f>
        <v/>
      </c>
      <c r="K276" s="105"/>
      <c r="L276" s="140"/>
      <c r="M276" s="48">
        <v>269</v>
      </c>
      <c r="N2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6" s="49" t="str">
        <f>IF(Tabela2[[#This Row],[DATA DA RECARGA]]="","",Tabela2[[#This Row],[DATA DA RECARGA]]+Tabela2[[#This Row],[val]])</f>
        <v/>
      </c>
      <c r="P276" s="48" t="str">
        <f>IF(Tabela2[[#This Row],[DATA VENC REC]]="","",VLOOKUP(MONTH(Tabela2[[#This Row],[DATA VENC REC]]),editar!$F$2:$G$13,2,0))</f>
        <v/>
      </c>
      <c r="Q276" s="48" t="str">
        <f>IF(Tabela2[[#This Row],[DATA VENC REC]]="","",YEAR(Tabela2[[#This Row],[DATA VENC REC]]))</f>
        <v/>
      </c>
      <c r="R2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6" s="54" t="str">
        <f>IF(Tabela2[[#This Row],[DATA DO PRÓXIMO TESTE HIDROSTÁTICO]]="","",VLOOKUP(MONTH(Tabela2[[#This Row],[DATA DO PRÓXIMO TESTE HIDROSTÁTICO]]),editar!$F$2:$G$13,2,0))</f>
        <v/>
      </c>
      <c r="T276" s="54" t="str">
        <f>IF(Tabela2[[#This Row],[DATA DO PRÓXIMO TESTE HIDROSTÁTICO]]="","",YEAR(Tabela2[[#This Row],[DATA DO PRÓXIMO TESTE HIDROSTÁTICO]]))</f>
        <v/>
      </c>
      <c r="U276" s="54" t="str">
        <f>IF(Tabela2[[#This Row],[DATA DA RECARGA]]="","",VLOOKUP(MONTH(Tabela2[[#This Row],[DATA DA RECARGA]]),editar!$F$2:$G$13,2,0))</f>
        <v/>
      </c>
      <c r="V276" s="54" t="str">
        <f>IF(Tabela2[[#This Row],[DATA DA RECARGA]]="","",YEAR(Tabela2[[#This Row],[DATA DA RECARGA]]))</f>
        <v/>
      </c>
      <c r="W276" s="54" t="str">
        <f>IF(Tabela2[[#This Row],[DATA DO ÚLTIMO TESTE HIDROSTÁTICO]]="","",VLOOKUP(MONTH(Tabela2[[#This Row],[DATA DO ÚLTIMO TESTE HIDROSTÁTICO]]),editar!$F$2:$G$13,2,0))</f>
        <v/>
      </c>
      <c r="X276" s="54" t="str">
        <f>IF(Tabela2[[#This Row],[DATA DO ÚLTIMO TESTE HIDROSTÁTICO]]="","",YEAR(Tabela2[[#This Row],[DATA DO ÚLTIMO TESTE HIDROSTÁTICO]]))</f>
        <v/>
      </c>
      <c r="Y276" s="101" t="str">
        <f>IFERROR(IF(Tabela2[[#This Row],[DATA DA RECARGA]]="","",Tabela2[[#This Row],[VALIDADE          (em meses)]]*30)+5,"")</f>
        <v/>
      </c>
      <c r="Z276" s="101" t="str">
        <f>IF(Tabela2[[#This Row],[DATA DA RECARGA]]="","","P")</f>
        <v/>
      </c>
      <c r="AA276" s="71"/>
      <c r="AB276" s="97" t="str">
        <f ca="1">IFERROR(G276-editar!$C$1,"")</f>
        <v/>
      </c>
      <c r="AC276" s="97" t="str">
        <f t="shared" ca="1" si="4"/>
        <v/>
      </c>
      <c r="AD276" s="74"/>
      <c r="AE276" s="74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</row>
    <row r="277" spans="1:57" ht="20.100000000000001" customHeight="1" x14ac:dyDescent="0.25">
      <c r="A277" s="29" t="str">
        <f>IF(Tabela2[[#This Row],[LOCAL DO EXTINTOR]]="","",Tabela2[[#This Row],[CONTROL1]])</f>
        <v/>
      </c>
      <c r="B277" s="133"/>
      <c r="C277" s="33"/>
      <c r="D277" s="34"/>
      <c r="E277" s="35"/>
      <c r="F2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7" s="81" t="str">
        <f ca="1">IFERROR(IF(Tabela2[[#This Row],[VALIDADE DA RECARGA]]="SELECIONE VALIDADE","",Tabela2[[#This Row],[DATA VENC REC]]),"")</f>
        <v/>
      </c>
      <c r="H277" s="76"/>
      <c r="I2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7" s="87" t="str">
        <f>IF(Tabela2[[#This Row],[DATA DO ÚLTIMO TESTE HIDROSTÁTICO]]="","",Tabela2[[#This Row],[DATA DO ÚLTIMO TESTE HIDROSTÁTICO]]+editar!$C$15)</f>
        <v/>
      </c>
      <c r="K277" s="105"/>
      <c r="L277" s="140"/>
      <c r="M277" s="48">
        <v>270</v>
      </c>
      <c r="N2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7" s="49" t="str">
        <f>IF(Tabela2[[#This Row],[DATA DA RECARGA]]="","",Tabela2[[#This Row],[DATA DA RECARGA]]+Tabela2[[#This Row],[val]])</f>
        <v/>
      </c>
      <c r="P277" s="48" t="str">
        <f>IF(Tabela2[[#This Row],[DATA VENC REC]]="","",VLOOKUP(MONTH(Tabela2[[#This Row],[DATA VENC REC]]),editar!$F$2:$G$13,2,0))</f>
        <v/>
      </c>
      <c r="Q277" s="48" t="str">
        <f>IF(Tabela2[[#This Row],[DATA VENC REC]]="","",YEAR(Tabela2[[#This Row],[DATA VENC REC]]))</f>
        <v/>
      </c>
      <c r="R2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7" s="54" t="str">
        <f>IF(Tabela2[[#This Row],[DATA DO PRÓXIMO TESTE HIDROSTÁTICO]]="","",VLOOKUP(MONTH(Tabela2[[#This Row],[DATA DO PRÓXIMO TESTE HIDROSTÁTICO]]),editar!$F$2:$G$13,2,0))</f>
        <v/>
      </c>
      <c r="T277" s="54" t="str">
        <f>IF(Tabela2[[#This Row],[DATA DO PRÓXIMO TESTE HIDROSTÁTICO]]="","",YEAR(Tabela2[[#This Row],[DATA DO PRÓXIMO TESTE HIDROSTÁTICO]]))</f>
        <v/>
      </c>
      <c r="U277" s="54" t="str">
        <f>IF(Tabela2[[#This Row],[DATA DA RECARGA]]="","",VLOOKUP(MONTH(Tabela2[[#This Row],[DATA DA RECARGA]]),editar!$F$2:$G$13,2,0))</f>
        <v/>
      </c>
      <c r="V277" s="54" t="str">
        <f>IF(Tabela2[[#This Row],[DATA DA RECARGA]]="","",YEAR(Tabela2[[#This Row],[DATA DA RECARGA]]))</f>
        <v/>
      </c>
      <c r="W277" s="54" t="str">
        <f>IF(Tabela2[[#This Row],[DATA DO ÚLTIMO TESTE HIDROSTÁTICO]]="","",VLOOKUP(MONTH(Tabela2[[#This Row],[DATA DO ÚLTIMO TESTE HIDROSTÁTICO]]),editar!$F$2:$G$13,2,0))</f>
        <v/>
      </c>
      <c r="X277" s="54" t="str">
        <f>IF(Tabela2[[#This Row],[DATA DO ÚLTIMO TESTE HIDROSTÁTICO]]="","",YEAR(Tabela2[[#This Row],[DATA DO ÚLTIMO TESTE HIDROSTÁTICO]]))</f>
        <v/>
      </c>
      <c r="Y277" s="101" t="str">
        <f>IFERROR(IF(Tabela2[[#This Row],[DATA DA RECARGA]]="","",Tabela2[[#This Row],[VALIDADE          (em meses)]]*30)+5,"")</f>
        <v/>
      </c>
      <c r="Z277" s="101" t="str">
        <f>IF(Tabela2[[#This Row],[DATA DA RECARGA]]="","","P")</f>
        <v/>
      </c>
      <c r="AA277" s="71"/>
      <c r="AB277" s="97" t="str">
        <f ca="1">IFERROR(G277-editar!$C$1,"")</f>
        <v/>
      </c>
      <c r="AC277" s="97" t="str">
        <f t="shared" ca="1" si="4"/>
        <v/>
      </c>
      <c r="AD277" s="74"/>
      <c r="AE277" s="74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</row>
    <row r="278" spans="1:57" ht="20.100000000000001" customHeight="1" x14ac:dyDescent="0.25">
      <c r="A278" s="29" t="str">
        <f>IF(Tabela2[[#This Row],[LOCAL DO EXTINTOR]]="","",Tabela2[[#This Row],[CONTROL1]])</f>
        <v/>
      </c>
      <c r="B278" s="133"/>
      <c r="C278" s="33"/>
      <c r="D278" s="34"/>
      <c r="E278" s="35"/>
      <c r="F2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8" s="81" t="str">
        <f ca="1">IFERROR(IF(Tabela2[[#This Row],[VALIDADE DA RECARGA]]="SELECIONE VALIDADE","",Tabela2[[#This Row],[DATA VENC REC]]),"")</f>
        <v/>
      </c>
      <c r="H278" s="76"/>
      <c r="I2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8" s="87" t="str">
        <f>IF(Tabela2[[#This Row],[DATA DO ÚLTIMO TESTE HIDROSTÁTICO]]="","",Tabela2[[#This Row],[DATA DO ÚLTIMO TESTE HIDROSTÁTICO]]+editar!$C$15)</f>
        <v/>
      </c>
      <c r="K278" s="105"/>
      <c r="L278" s="140"/>
      <c r="M278" s="48">
        <v>271</v>
      </c>
      <c r="N2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8" s="49" t="str">
        <f>IF(Tabela2[[#This Row],[DATA DA RECARGA]]="","",Tabela2[[#This Row],[DATA DA RECARGA]]+Tabela2[[#This Row],[val]])</f>
        <v/>
      </c>
      <c r="P278" s="48" t="str">
        <f>IF(Tabela2[[#This Row],[DATA VENC REC]]="","",VLOOKUP(MONTH(Tabela2[[#This Row],[DATA VENC REC]]),editar!$F$2:$G$13,2,0))</f>
        <v/>
      </c>
      <c r="Q278" s="48" t="str">
        <f>IF(Tabela2[[#This Row],[DATA VENC REC]]="","",YEAR(Tabela2[[#This Row],[DATA VENC REC]]))</f>
        <v/>
      </c>
      <c r="R2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8" s="54" t="str">
        <f>IF(Tabela2[[#This Row],[DATA DO PRÓXIMO TESTE HIDROSTÁTICO]]="","",VLOOKUP(MONTH(Tabela2[[#This Row],[DATA DO PRÓXIMO TESTE HIDROSTÁTICO]]),editar!$F$2:$G$13,2,0))</f>
        <v/>
      </c>
      <c r="T278" s="54" t="str">
        <f>IF(Tabela2[[#This Row],[DATA DO PRÓXIMO TESTE HIDROSTÁTICO]]="","",YEAR(Tabela2[[#This Row],[DATA DO PRÓXIMO TESTE HIDROSTÁTICO]]))</f>
        <v/>
      </c>
      <c r="U278" s="54" t="str">
        <f>IF(Tabela2[[#This Row],[DATA DA RECARGA]]="","",VLOOKUP(MONTH(Tabela2[[#This Row],[DATA DA RECARGA]]),editar!$F$2:$G$13,2,0))</f>
        <v/>
      </c>
      <c r="V278" s="54" t="str">
        <f>IF(Tabela2[[#This Row],[DATA DA RECARGA]]="","",YEAR(Tabela2[[#This Row],[DATA DA RECARGA]]))</f>
        <v/>
      </c>
      <c r="W278" s="54" t="str">
        <f>IF(Tabela2[[#This Row],[DATA DO ÚLTIMO TESTE HIDROSTÁTICO]]="","",VLOOKUP(MONTH(Tabela2[[#This Row],[DATA DO ÚLTIMO TESTE HIDROSTÁTICO]]),editar!$F$2:$G$13,2,0))</f>
        <v/>
      </c>
      <c r="X278" s="54" t="str">
        <f>IF(Tabela2[[#This Row],[DATA DO ÚLTIMO TESTE HIDROSTÁTICO]]="","",YEAR(Tabela2[[#This Row],[DATA DO ÚLTIMO TESTE HIDROSTÁTICO]]))</f>
        <v/>
      </c>
      <c r="Y278" s="101" t="str">
        <f>IFERROR(IF(Tabela2[[#This Row],[DATA DA RECARGA]]="","",Tabela2[[#This Row],[VALIDADE          (em meses)]]*30)+5,"")</f>
        <v/>
      </c>
      <c r="Z278" s="101" t="str">
        <f>IF(Tabela2[[#This Row],[DATA DA RECARGA]]="","","P")</f>
        <v/>
      </c>
      <c r="AA278" s="71"/>
      <c r="AB278" s="97" t="str">
        <f ca="1">IFERROR(G278-editar!$C$1,"")</f>
        <v/>
      </c>
      <c r="AC278" s="97" t="str">
        <f t="shared" ca="1" si="4"/>
        <v/>
      </c>
      <c r="AD278" s="74"/>
      <c r="AE278" s="74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</row>
    <row r="279" spans="1:57" ht="20.100000000000001" customHeight="1" x14ac:dyDescent="0.25">
      <c r="A279" s="29" t="str">
        <f>IF(Tabela2[[#This Row],[LOCAL DO EXTINTOR]]="","",Tabela2[[#This Row],[CONTROL1]])</f>
        <v/>
      </c>
      <c r="B279" s="133"/>
      <c r="C279" s="33"/>
      <c r="D279" s="34"/>
      <c r="E279" s="35"/>
      <c r="F2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79" s="81" t="str">
        <f ca="1">IFERROR(IF(Tabela2[[#This Row],[VALIDADE DA RECARGA]]="SELECIONE VALIDADE","",Tabela2[[#This Row],[DATA VENC REC]]),"")</f>
        <v/>
      </c>
      <c r="H279" s="76"/>
      <c r="I2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79" s="87" t="str">
        <f>IF(Tabela2[[#This Row],[DATA DO ÚLTIMO TESTE HIDROSTÁTICO]]="","",Tabela2[[#This Row],[DATA DO ÚLTIMO TESTE HIDROSTÁTICO]]+editar!$C$15)</f>
        <v/>
      </c>
      <c r="K279" s="105"/>
      <c r="L279" s="140"/>
      <c r="M279" s="48">
        <v>272</v>
      </c>
      <c r="N2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79" s="49" t="str">
        <f>IF(Tabela2[[#This Row],[DATA DA RECARGA]]="","",Tabela2[[#This Row],[DATA DA RECARGA]]+Tabela2[[#This Row],[val]])</f>
        <v/>
      </c>
      <c r="P279" s="48" t="str">
        <f>IF(Tabela2[[#This Row],[DATA VENC REC]]="","",VLOOKUP(MONTH(Tabela2[[#This Row],[DATA VENC REC]]),editar!$F$2:$G$13,2,0))</f>
        <v/>
      </c>
      <c r="Q279" s="48" t="str">
        <f>IF(Tabela2[[#This Row],[DATA VENC REC]]="","",YEAR(Tabela2[[#This Row],[DATA VENC REC]]))</f>
        <v/>
      </c>
      <c r="R2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79" s="54" t="str">
        <f>IF(Tabela2[[#This Row],[DATA DO PRÓXIMO TESTE HIDROSTÁTICO]]="","",VLOOKUP(MONTH(Tabela2[[#This Row],[DATA DO PRÓXIMO TESTE HIDROSTÁTICO]]),editar!$F$2:$G$13,2,0))</f>
        <v/>
      </c>
      <c r="T279" s="54" t="str">
        <f>IF(Tabela2[[#This Row],[DATA DO PRÓXIMO TESTE HIDROSTÁTICO]]="","",YEAR(Tabela2[[#This Row],[DATA DO PRÓXIMO TESTE HIDROSTÁTICO]]))</f>
        <v/>
      </c>
      <c r="U279" s="54" t="str">
        <f>IF(Tabela2[[#This Row],[DATA DA RECARGA]]="","",VLOOKUP(MONTH(Tabela2[[#This Row],[DATA DA RECARGA]]),editar!$F$2:$G$13,2,0))</f>
        <v/>
      </c>
      <c r="V279" s="54" t="str">
        <f>IF(Tabela2[[#This Row],[DATA DA RECARGA]]="","",YEAR(Tabela2[[#This Row],[DATA DA RECARGA]]))</f>
        <v/>
      </c>
      <c r="W279" s="54" t="str">
        <f>IF(Tabela2[[#This Row],[DATA DO ÚLTIMO TESTE HIDROSTÁTICO]]="","",VLOOKUP(MONTH(Tabela2[[#This Row],[DATA DO ÚLTIMO TESTE HIDROSTÁTICO]]),editar!$F$2:$G$13,2,0))</f>
        <v/>
      </c>
      <c r="X279" s="54" t="str">
        <f>IF(Tabela2[[#This Row],[DATA DO ÚLTIMO TESTE HIDROSTÁTICO]]="","",YEAR(Tabela2[[#This Row],[DATA DO ÚLTIMO TESTE HIDROSTÁTICO]]))</f>
        <v/>
      </c>
      <c r="Y279" s="101" t="str">
        <f>IFERROR(IF(Tabela2[[#This Row],[DATA DA RECARGA]]="","",Tabela2[[#This Row],[VALIDADE          (em meses)]]*30)+5,"")</f>
        <v/>
      </c>
      <c r="Z279" s="101" t="str">
        <f>IF(Tabela2[[#This Row],[DATA DA RECARGA]]="","","P")</f>
        <v/>
      </c>
      <c r="AA279" s="71"/>
      <c r="AB279" s="97" t="str">
        <f ca="1">IFERROR(G279-editar!$C$1,"")</f>
        <v/>
      </c>
      <c r="AC279" s="97" t="str">
        <f t="shared" ca="1" si="4"/>
        <v/>
      </c>
      <c r="AD279" s="74"/>
      <c r="AE279" s="74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</row>
    <row r="280" spans="1:57" ht="20.100000000000001" customHeight="1" x14ac:dyDescent="0.25">
      <c r="A280" s="29" t="str">
        <f>IF(Tabela2[[#This Row],[LOCAL DO EXTINTOR]]="","",Tabela2[[#This Row],[CONTROL1]])</f>
        <v/>
      </c>
      <c r="B280" s="133"/>
      <c r="C280" s="33"/>
      <c r="D280" s="34"/>
      <c r="E280" s="35"/>
      <c r="F2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0" s="81" t="str">
        <f ca="1">IFERROR(IF(Tabela2[[#This Row],[VALIDADE DA RECARGA]]="SELECIONE VALIDADE","",Tabela2[[#This Row],[DATA VENC REC]]),"")</f>
        <v/>
      </c>
      <c r="H280" s="76"/>
      <c r="I2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0" s="87" t="str">
        <f>IF(Tabela2[[#This Row],[DATA DO ÚLTIMO TESTE HIDROSTÁTICO]]="","",Tabela2[[#This Row],[DATA DO ÚLTIMO TESTE HIDROSTÁTICO]]+editar!$C$15)</f>
        <v/>
      </c>
      <c r="K280" s="105"/>
      <c r="L280" s="140"/>
      <c r="M280" s="48">
        <v>273</v>
      </c>
      <c r="N2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0" s="49" t="str">
        <f>IF(Tabela2[[#This Row],[DATA DA RECARGA]]="","",Tabela2[[#This Row],[DATA DA RECARGA]]+Tabela2[[#This Row],[val]])</f>
        <v/>
      </c>
      <c r="P280" s="48" t="str">
        <f>IF(Tabela2[[#This Row],[DATA VENC REC]]="","",VLOOKUP(MONTH(Tabela2[[#This Row],[DATA VENC REC]]),editar!$F$2:$G$13,2,0))</f>
        <v/>
      </c>
      <c r="Q280" s="48" t="str">
        <f>IF(Tabela2[[#This Row],[DATA VENC REC]]="","",YEAR(Tabela2[[#This Row],[DATA VENC REC]]))</f>
        <v/>
      </c>
      <c r="R2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0" s="54" t="str">
        <f>IF(Tabela2[[#This Row],[DATA DO PRÓXIMO TESTE HIDROSTÁTICO]]="","",VLOOKUP(MONTH(Tabela2[[#This Row],[DATA DO PRÓXIMO TESTE HIDROSTÁTICO]]),editar!$F$2:$G$13,2,0))</f>
        <v/>
      </c>
      <c r="T280" s="54" t="str">
        <f>IF(Tabela2[[#This Row],[DATA DO PRÓXIMO TESTE HIDROSTÁTICO]]="","",YEAR(Tabela2[[#This Row],[DATA DO PRÓXIMO TESTE HIDROSTÁTICO]]))</f>
        <v/>
      </c>
      <c r="U280" s="54" t="str">
        <f>IF(Tabela2[[#This Row],[DATA DA RECARGA]]="","",VLOOKUP(MONTH(Tabela2[[#This Row],[DATA DA RECARGA]]),editar!$F$2:$G$13,2,0))</f>
        <v/>
      </c>
      <c r="V280" s="54" t="str">
        <f>IF(Tabela2[[#This Row],[DATA DA RECARGA]]="","",YEAR(Tabela2[[#This Row],[DATA DA RECARGA]]))</f>
        <v/>
      </c>
      <c r="W280" s="54" t="str">
        <f>IF(Tabela2[[#This Row],[DATA DO ÚLTIMO TESTE HIDROSTÁTICO]]="","",VLOOKUP(MONTH(Tabela2[[#This Row],[DATA DO ÚLTIMO TESTE HIDROSTÁTICO]]),editar!$F$2:$G$13,2,0))</f>
        <v/>
      </c>
      <c r="X280" s="54" t="str">
        <f>IF(Tabela2[[#This Row],[DATA DO ÚLTIMO TESTE HIDROSTÁTICO]]="","",YEAR(Tabela2[[#This Row],[DATA DO ÚLTIMO TESTE HIDROSTÁTICO]]))</f>
        <v/>
      </c>
      <c r="Y280" s="101" t="str">
        <f>IFERROR(IF(Tabela2[[#This Row],[DATA DA RECARGA]]="","",Tabela2[[#This Row],[VALIDADE          (em meses)]]*30)+5,"")</f>
        <v/>
      </c>
      <c r="Z280" s="101" t="str">
        <f>IF(Tabela2[[#This Row],[DATA DA RECARGA]]="","","P")</f>
        <v/>
      </c>
      <c r="AA280" s="71"/>
      <c r="AB280" s="97" t="str">
        <f ca="1">IFERROR(G280-editar!$C$1,"")</f>
        <v/>
      </c>
      <c r="AC280" s="97" t="str">
        <f t="shared" ca="1" si="4"/>
        <v/>
      </c>
      <c r="AD280" s="74"/>
      <c r="AE280" s="74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</row>
    <row r="281" spans="1:57" ht="20.100000000000001" customHeight="1" x14ac:dyDescent="0.25">
      <c r="A281" s="29" t="str">
        <f>IF(Tabela2[[#This Row],[LOCAL DO EXTINTOR]]="","",Tabela2[[#This Row],[CONTROL1]])</f>
        <v/>
      </c>
      <c r="B281" s="133"/>
      <c r="C281" s="33"/>
      <c r="D281" s="34"/>
      <c r="E281" s="35"/>
      <c r="F2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1" s="81" t="str">
        <f ca="1">IFERROR(IF(Tabela2[[#This Row],[VALIDADE DA RECARGA]]="SELECIONE VALIDADE","",Tabela2[[#This Row],[DATA VENC REC]]),"")</f>
        <v/>
      </c>
      <c r="H281" s="76"/>
      <c r="I2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1" s="87" t="str">
        <f>IF(Tabela2[[#This Row],[DATA DO ÚLTIMO TESTE HIDROSTÁTICO]]="","",Tabela2[[#This Row],[DATA DO ÚLTIMO TESTE HIDROSTÁTICO]]+editar!$C$15)</f>
        <v/>
      </c>
      <c r="K281" s="105"/>
      <c r="L281" s="140"/>
      <c r="M281" s="48">
        <v>274</v>
      </c>
      <c r="N2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1" s="49" t="str">
        <f>IF(Tabela2[[#This Row],[DATA DA RECARGA]]="","",Tabela2[[#This Row],[DATA DA RECARGA]]+Tabela2[[#This Row],[val]])</f>
        <v/>
      </c>
      <c r="P281" s="48" t="str">
        <f>IF(Tabela2[[#This Row],[DATA VENC REC]]="","",VLOOKUP(MONTH(Tabela2[[#This Row],[DATA VENC REC]]),editar!$F$2:$G$13,2,0))</f>
        <v/>
      </c>
      <c r="Q281" s="48" t="str">
        <f>IF(Tabela2[[#This Row],[DATA VENC REC]]="","",YEAR(Tabela2[[#This Row],[DATA VENC REC]]))</f>
        <v/>
      </c>
      <c r="R2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1" s="54" t="str">
        <f>IF(Tabela2[[#This Row],[DATA DO PRÓXIMO TESTE HIDROSTÁTICO]]="","",VLOOKUP(MONTH(Tabela2[[#This Row],[DATA DO PRÓXIMO TESTE HIDROSTÁTICO]]),editar!$F$2:$G$13,2,0))</f>
        <v/>
      </c>
      <c r="T281" s="54" t="str">
        <f>IF(Tabela2[[#This Row],[DATA DO PRÓXIMO TESTE HIDROSTÁTICO]]="","",YEAR(Tabela2[[#This Row],[DATA DO PRÓXIMO TESTE HIDROSTÁTICO]]))</f>
        <v/>
      </c>
      <c r="U281" s="54" t="str">
        <f>IF(Tabela2[[#This Row],[DATA DA RECARGA]]="","",VLOOKUP(MONTH(Tabela2[[#This Row],[DATA DA RECARGA]]),editar!$F$2:$G$13,2,0))</f>
        <v/>
      </c>
      <c r="V281" s="54" t="str">
        <f>IF(Tabela2[[#This Row],[DATA DA RECARGA]]="","",YEAR(Tabela2[[#This Row],[DATA DA RECARGA]]))</f>
        <v/>
      </c>
      <c r="W281" s="54" t="str">
        <f>IF(Tabela2[[#This Row],[DATA DO ÚLTIMO TESTE HIDROSTÁTICO]]="","",VLOOKUP(MONTH(Tabela2[[#This Row],[DATA DO ÚLTIMO TESTE HIDROSTÁTICO]]),editar!$F$2:$G$13,2,0))</f>
        <v/>
      </c>
      <c r="X281" s="54" t="str">
        <f>IF(Tabela2[[#This Row],[DATA DO ÚLTIMO TESTE HIDROSTÁTICO]]="","",YEAR(Tabela2[[#This Row],[DATA DO ÚLTIMO TESTE HIDROSTÁTICO]]))</f>
        <v/>
      </c>
      <c r="Y281" s="101" t="str">
        <f>IFERROR(IF(Tabela2[[#This Row],[DATA DA RECARGA]]="","",Tabela2[[#This Row],[VALIDADE          (em meses)]]*30)+5,"")</f>
        <v/>
      </c>
      <c r="Z281" s="101" t="str">
        <f>IF(Tabela2[[#This Row],[DATA DA RECARGA]]="","","P")</f>
        <v/>
      </c>
      <c r="AA281" s="71"/>
      <c r="AB281" s="97" t="str">
        <f ca="1">IFERROR(G281-editar!$C$1,"")</f>
        <v/>
      </c>
      <c r="AC281" s="97" t="str">
        <f t="shared" ca="1" si="4"/>
        <v/>
      </c>
      <c r="AD281" s="74"/>
      <c r="AE281" s="74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</row>
    <row r="282" spans="1:57" ht="20.100000000000001" customHeight="1" x14ac:dyDescent="0.25">
      <c r="A282" s="29" t="str">
        <f>IF(Tabela2[[#This Row],[LOCAL DO EXTINTOR]]="","",Tabela2[[#This Row],[CONTROL1]])</f>
        <v/>
      </c>
      <c r="B282" s="133"/>
      <c r="C282" s="33"/>
      <c r="D282" s="34"/>
      <c r="E282" s="35"/>
      <c r="F2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2" s="81" t="str">
        <f ca="1">IFERROR(IF(Tabela2[[#This Row],[VALIDADE DA RECARGA]]="SELECIONE VALIDADE","",Tabela2[[#This Row],[DATA VENC REC]]),"")</f>
        <v/>
      </c>
      <c r="H282" s="76"/>
      <c r="I2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2" s="87" t="str">
        <f>IF(Tabela2[[#This Row],[DATA DO ÚLTIMO TESTE HIDROSTÁTICO]]="","",Tabela2[[#This Row],[DATA DO ÚLTIMO TESTE HIDROSTÁTICO]]+editar!$C$15)</f>
        <v/>
      </c>
      <c r="K282" s="105"/>
      <c r="L282" s="140"/>
      <c r="M282" s="48">
        <v>275</v>
      </c>
      <c r="N2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2" s="49" t="str">
        <f>IF(Tabela2[[#This Row],[DATA DA RECARGA]]="","",Tabela2[[#This Row],[DATA DA RECARGA]]+Tabela2[[#This Row],[val]])</f>
        <v/>
      </c>
      <c r="P282" s="48" t="str">
        <f>IF(Tabela2[[#This Row],[DATA VENC REC]]="","",VLOOKUP(MONTH(Tabela2[[#This Row],[DATA VENC REC]]),editar!$F$2:$G$13,2,0))</f>
        <v/>
      </c>
      <c r="Q282" s="48" t="str">
        <f>IF(Tabela2[[#This Row],[DATA VENC REC]]="","",YEAR(Tabela2[[#This Row],[DATA VENC REC]]))</f>
        <v/>
      </c>
      <c r="R2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2" s="54" t="str">
        <f>IF(Tabela2[[#This Row],[DATA DO PRÓXIMO TESTE HIDROSTÁTICO]]="","",VLOOKUP(MONTH(Tabela2[[#This Row],[DATA DO PRÓXIMO TESTE HIDROSTÁTICO]]),editar!$F$2:$G$13,2,0))</f>
        <v/>
      </c>
      <c r="T282" s="54" t="str">
        <f>IF(Tabela2[[#This Row],[DATA DO PRÓXIMO TESTE HIDROSTÁTICO]]="","",YEAR(Tabela2[[#This Row],[DATA DO PRÓXIMO TESTE HIDROSTÁTICO]]))</f>
        <v/>
      </c>
      <c r="U282" s="54" t="str">
        <f>IF(Tabela2[[#This Row],[DATA DA RECARGA]]="","",VLOOKUP(MONTH(Tabela2[[#This Row],[DATA DA RECARGA]]),editar!$F$2:$G$13,2,0))</f>
        <v/>
      </c>
      <c r="V282" s="54" t="str">
        <f>IF(Tabela2[[#This Row],[DATA DA RECARGA]]="","",YEAR(Tabela2[[#This Row],[DATA DA RECARGA]]))</f>
        <v/>
      </c>
      <c r="W282" s="54" t="str">
        <f>IF(Tabela2[[#This Row],[DATA DO ÚLTIMO TESTE HIDROSTÁTICO]]="","",VLOOKUP(MONTH(Tabela2[[#This Row],[DATA DO ÚLTIMO TESTE HIDROSTÁTICO]]),editar!$F$2:$G$13,2,0))</f>
        <v/>
      </c>
      <c r="X282" s="54" t="str">
        <f>IF(Tabela2[[#This Row],[DATA DO ÚLTIMO TESTE HIDROSTÁTICO]]="","",YEAR(Tabela2[[#This Row],[DATA DO ÚLTIMO TESTE HIDROSTÁTICO]]))</f>
        <v/>
      </c>
      <c r="Y282" s="101" t="str">
        <f>IFERROR(IF(Tabela2[[#This Row],[DATA DA RECARGA]]="","",Tabela2[[#This Row],[VALIDADE          (em meses)]]*30)+5,"")</f>
        <v/>
      </c>
      <c r="Z282" s="101" t="str">
        <f>IF(Tabela2[[#This Row],[DATA DA RECARGA]]="","","P")</f>
        <v/>
      </c>
      <c r="AA282" s="71"/>
      <c r="AB282" s="97" t="str">
        <f ca="1">IFERROR(G282-editar!$C$1,"")</f>
        <v/>
      </c>
      <c r="AC282" s="97" t="str">
        <f t="shared" ca="1" si="4"/>
        <v/>
      </c>
      <c r="AD282" s="74"/>
      <c r="AE282" s="74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</row>
    <row r="283" spans="1:57" ht="20.100000000000001" customHeight="1" x14ac:dyDescent="0.25">
      <c r="A283" s="29" t="str">
        <f>IF(Tabela2[[#This Row],[LOCAL DO EXTINTOR]]="","",Tabela2[[#This Row],[CONTROL1]])</f>
        <v/>
      </c>
      <c r="B283" s="133"/>
      <c r="C283" s="33"/>
      <c r="D283" s="34"/>
      <c r="E283" s="35"/>
      <c r="F2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3" s="81" t="str">
        <f ca="1">IFERROR(IF(Tabela2[[#This Row],[VALIDADE DA RECARGA]]="SELECIONE VALIDADE","",Tabela2[[#This Row],[DATA VENC REC]]),"")</f>
        <v/>
      </c>
      <c r="H283" s="76"/>
      <c r="I2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3" s="87" t="str">
        <f>IF(Tabela2[[#This Row],[DATA DO ÚLTIMO TESTE HIDROSTÁTICO]]="","",Tabela2[[#This Row],[DATA DO ÚLTIMO TESTE HIDROSTÁTICO]]+editar!$C$15)</f>
        <v/>
      </c>
      <c r="K283" s="105"/>
      <c r="L283" s="140"/>
      <c r="M283" s="48">
        <v>276</v>
      </c>
      <c r="N2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3" s="49" t="str">
        <f>IF(Tabela2[[#This Row],[DATA DA RECARGA]]="","",Tabela2[[#This Row],[DATA DA RECARGA]]+Tabela2[[#This Row],[val]])</f>
        <v/>
      </c>
      <c r="P283" s="48" t="str">
        <f>IF(Tabela2[[#This Row],[DATA VENC REC]]="","",VLOOKUP(MONTH(Tabela2[[#This Row],[DATA VENC REC]]),editar!$F$2:$G$13,2,0))</f>
        <v/>
      </c>
      <c r="Q283" s="48" t="str">
        <f>IF(Tabela2[[#This Row],[DATA VENC REC]]="","",YEAR(Tabela2[[#This Row],[DATA VENC REC]]))</f>
        <v/>
      </c>
      <c r="R2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3" s="54" t="str">
        <f>IF(Tabela2[[#This Row],[DATA DO PRÓXIMO TESTE HIDROSTÁTICO]]="","",VLOOKUP(MONTH(Tabela2[[#This Row],[DATA DO PRÓXIMO TESTE HIDROSTÁTICO]]),editar!$F$2:$G$13,2,0))</f>
        <v/>
      </c>
      <c r="T283" s="54" t="str">
        <f>IF(Tabela2[[#This Row],[DATA DO PRÓXIMO TESTE HIDROSTÁTICO]]="","",YEAR(Tabela2[[#This Row],[DATA DO PRÓXIMO TESTE HIDROSTÁTICO]]))</f>
        <v/>
      </c>
      <c r="U283" s="54" t="str">
        <f>IF(Tabela2[[#This Row],[DATA DA RECARGA]]="","",VLOOKUP(MONTH(Tabela2[[#This Row],[DATA DA RECARGA]]),editar!$F$2:$G$13,2,0))</f>
        <v/>
      </c>
      <c r="V283" s="54" t="str">
        <f>IF(Tabela2[[#This Row],[DATA DA RECARGA]]="","",YEAR(Tabela2[[#This Row],[DATA DA RECARGA]]))</f>
        <v/>
      </c>
      <c r="W283" s="54" t="str">
        <f>IF(Tabela2[[#This Row],[DATA DO ÚLTIMO TESTE HIDROSTÁTICO]]="","",VLOOKUP(MONTH(Tabela2[[#This Row],[DATA DO ÚLTIMO TESTE HIDROSTÁTICO]]),editar!$F$2:$G$13,2,0))</f>
        <v/>
      </c>
      <c r="X283" s="54" t="str">
        <f>IF(Tabela2[[#This Row],[DATA DO ÚLTIMO TESTE HIDROSTÁTICO]]="","",YEAR(Tabela2[[#This Row],[DATA DO ÚLTIMO TESTE HIDROSTÁTICO]]))</f>
        <v/>
      </c>
      <c r="Y283" s="101" t="str">
        <f>IFERROR(IF(Tabela2[[#This Row],[DATA DA RECARGA]]="","",Tabela2[[#This Row],[VALIDADE          (em meses)]]*30)+5,"")</f>
        <v/>
      </c>
      <c r="Z283" s="101" t="str">
        <f>IF(Tabela2[[#This Row],[DATA DA RECARGA]]="","","P")</f>
        <v/>
      </c>
      <c r="AA283" s="71"/>
      <c r="AB283" s="97" t="str">
        <f ca="1">IFERROR(G283-editar!$C$1,"")</f>
        <v/>
      </c>
      <c r="AC283" s="97" t="str">
        <f t="shared" ca="1" si="4"/>
        <v/>
      </c>
      <c r="AD283" s="74"/>
      <c r="AE283" s="74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</row>
    <row r="284" spans="1:57" ht="20.100000000000001" customHeight="1" x14ac:dyDescent="0.25">
      <c r="A284" s="29" t="str">
        <f>IF(Tabela2[[#This Row],[LOCAL DO EXTINTOR]]="","",Tabela2[[#This Row],[CONTROL1]])</f>
        <v/>
      </c>
      <c r="B284" s="133"/>
      <c r="C284" s="33"/>
      <c r="D284" s="34"/>
      <c r="E284" s="35"/>
      <c r="F2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4" s="81" t="str">
        <f ca="1">IFERROR(IF(Tabela2[[#This Row],[VALIDADE DA RECARGA]]="SELECIONE VALIDADE","",Tabela2[[#This Row],[DATA VENC REC]]),"")</f>
        <v/>
      </c>
      <c r="H284" s="76"/>
      <c r="I2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4" s="87" t="str">
        <f>IF(Tabela2[[#This Row],[DATA DO ÚLTIMO TESTE HIDROSTÁTICO]]="","",Tabela2[[#This Row],[DATA DO ÚLTIMO TESTE HIDROSTÁTICO]]+editar!$C$15)</f>
        <v/>
      </c>
      <c r="K284" s="105"/>
      <c r="L284" s="140"/>
      <c r="M284" s="48">
        <v>277</v>
      </c>
      <c r="N2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4" s="49" t="str">
        <f>IF(Tabela2[[#This Row],[DATA DA RECARGA]]="","",Tabela2[[#This Row],[DATA DA RECARGA]]+Tabela2[[#This Row],[val]])</f>
        <v/>
      </c>
      <c r="P284" s="48" t="str">
        <f>IF(Tabela2[[#This Row],[DATA VENC REC]]="","",VLOOKUP(MONTH(Tabela2[[#This Row],[DATA VENC REC]]),editar!$F$2:$G$13,2,0))</f>
        <v/>
      </c>
      <c r="Q284" s="48" t="str">
        <f>IF(Tabela2[[#This Row],[DATA VENC REC]]="","",YEAR(Tabela2[[#This Row],[DATA VENC REC]]))</f>
        <v/>
      </c>
      <c r="R2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4" s="54" t="str">
        <f>IF(Tabela2[[#This Row],[DATA DO PRÓXIMO TESTE HIDROSTÁTICO]]="","",VLOOKUP(MONTH(Tabela2[[#This Row],[DATA DO PRÓXIMO TESTE HIDROSTÁTICO]]),editar!$F$2:$G$13,2,0))</f>
        <v/>
      </c>
      <c r="T284" s="54" t="str">
        <f>IF(Tabela2[[#This Row],[DATA DO PRÓXIMO TESTE HIDROSTÁTICO]]="","",YEAR(Tabela2[[#This Row],[DATA DO PRÓXIMO TESTE HIDROSTÁTICO]]))</f>
        <v/>
      </c>
      <c r="U284" s="54" t="str">
        <f>IF(Tabela2[[#This Row],[DATA DA RECARGA]]="","",VLOOKUP(MONTH(Tabela2[[#This Row],[DATA DA RECARGA]]),editar!$F$2:$G$13,2,0))</f>
        <v/>
      </c>
      <c r="V284" s="54" t="str">
        <f>IF(Tabela2[[#This Row],[DATA DA RECARGA]]="","",YEAR(Tabela2[[#This Row],[DATA DA RECARGA]]))</f>
        <v/>
      </c>
      <c r="W284" s="54" t="str">
        <f>IF(Tabela2[[#This Row],[DATA DO ÚLTIMO TESTE HIDROSTÁTICO]]="","",VLOOKUP(MONTH(Tabela2[[#This Row],[DATA DO ÚLTIMO TESTE HIDROSTÁTICO]]),editar!$F$2:$G$13,2,0))</f>
        <v/>
      </c>
      <c r="X284" s="54" t="str">
        <f>IF(Tabela2[[#This Row],[DATA DO ÚLTIMO TESTE HIDROSTÁTICO]]="","",YEAR(Tabela2[[#This Row],[DATA DO ÚLTIMO TESTE HIDROSTÁTICO]]))</f>
        <v/>
      </c>
      <c r="Y284" s="101" t="str">
        <f>IFERROR(IF(Tabela2[[#This Row],[DATA DA RECARGA]]="","",Tabela2[[#This Row],[VALIDADE          (em meses)]]*30)+5,"")</f>
        <v/>
      </c>
      <c r="Z284" s="101" t="str">
        <f>IF(Tabela2[[#This Row],[DATA DA RECARGA]]="","","P")</f>
        <v/>
      </c>
      <c r="AA284" s="71"/>
      <c r="AB284" s="97" t="str">
        <f ca="1">IFERROR(G284-editar!$C$1,"")</f>
        <v/>
      </c>
      <c r="AC284" s="97" t="str">
        <f t="shared" ca="1" si="4"/>
        <v/>
      </c>
      <c r="AD284" s="74"/>
      <c r="AE284" s="74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</row>
    <row r="285" spans="1:57" ht="20.100000000000001" customHeight="1" x14ac:dyDescent="0.25">
      <c r="A285" s="29" t="str">
        <f>IF(Tabela2[[#This Row],[LOCAL DO EXTINTOR]]="","",Tabela2[[#This Row],[CONTROL1]])</f>
        <v/>
      </c>
      <c r="B285" s="133"/>
      <c r="C285" s="33"/>
      <c r="D285" s="34"/>
      <c r="E285" s="35"/>
      <c r="F2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5" s="81" t="str">
        <f ca="1">IFERROR(IF(Tabela2[[#This Row],[VALIDADE DA RECARGA]]="SELECIONE VALIDADE","",Tabela2[[#This Row],[DATA VENC REC]]),"")</f>
        <v/>
      </c>
      <c r="H285" s="76"/>
      <c r="I2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5" s="87" t="str">
        <f>IF(Tabela2[[#This Row],[DATA DO ÚLTIMO TESTE HIDROSTÁTICO]]="","",Tabela2[[#This Row],[DATA DO ÚLTIMO TESTE HIDROSTÁTICO]]+editar!$C$15)</f>
        <v/>
      </c>
      <c r="K285" s="105"/>
      <c r="L285" s="140"/>
      <c r="M285" s="48">
        <v>278</v>
      </c>
      <c r="N2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5" s="49" t="str">
        <f>IF(Tabela2[[#This Row],[DATA DA RECARGA]]="","",Tabela2[[#This Row],[DATA DA RECARGA]]+Tabela2[[#This Row],[val]])</f>
        <v/>
      </c>
      <c r="P285" s="48" t="str">
        <f>IF(Tabela2[[#This Row],[DATA VENC REC]]="","",VLOOKUP(MONTH(Tabela2[[#This Row],[DATA VENC REC]]),editar!$F$2:$G$13,2,0))</f>
        <v/>
      </c>
      <c r="Q285" s="48" t="str">
        <f>IF(Tabela2[[#This Row],[DATA VENC REC]]="","",YEAR(Tabela2[[#This Row],[DATA VENC REC]]))</f>
        <v/>
      </c>
      <c r="R2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5" s="54" t="str">
        <f>IF(Tabela2[[#This Row],[DATA DO PRÓXIMO TESTE HIDROSTÁTICO]]="","",VLOOKUP(MONTH(Tabela2[[#This Row],[DATA DO PRÓXIMO TESTE HIDROSTÁTICO]]),editar!$F$2:$G$13,2,0))</f>
        <v/>
      </c>
      <c r="T285" s="54" t="str">
        <f>IF(Tabela2[[#This Row],[DATA DO PRÓXIMO TESTE HIDROSTÁTICO]]="","",YEAR(Tabela2[[#This Row],[DATA DO PRÓXIMO TESTE HIDROSTÁTICO]]))</f>
        <v/>
      </c>
      <c r="U285" s="54" t="str">
        <f>IF(Tabela2[[#This Row],[DATA DA RECARGA]]="","",VLOOKUP(MONTH(Tabela2[[#This Row],[DATA DA RECARGA]]),editar!$F$2:$G$13,2,0))</f>
        <v/>
      </c>
      <c r="V285" s="54" t="str">
        <f>IF(Tabela2[[#This Row],[DATA DA RECARGA]]="","",YEAR(Tabela2[[#This Row],[DATA DA RECARGA]]))</f>
        <v/>
      </c>
      <c r="W285" s="54" t="str">
        <f>IF(Tabela2[[#This Row],[DATA DO ÚLTIMO TESTE HIDROSTÁTICO]]="","",VLOOKUP(MONTH(Tabela2[[#This Row],[DATA DO ÚLTIMO TESTE HIDROSTÁTICO]]),editar!$F$2:$G$13,2,0))</f>
        <v/>
      </c>
      <c r="X285" s="54" t="str">
        <f>IF(Tabela2[[#This Row],[DATA DO ÚLTIMO TESTE HIDROSTÁTICO]]="","",YEAR(Tabela2[[#This Row],[DATA DO ÚLTIMO TESTE HIDROSTÁTICO]]))</f>
        <v/>
      </c>
      <c r="Y285" s="101" t="str">
        <f>IFERROR(IF(Tabela2[[#This Row],[DATA DA RECARGA]]="","",Tabela2[[#This Row],[VALIDADE          (em meses)]]*30)+5,"")</f>
        <v/>
      </c>
      <c r="Z285" s="101" t="str">
        <f>IF(Tabela2[[#This Row],[DATA DA RECARGA]]="","","P")</f>
        <v/>
      </c>
      <c r="AA285" s="71"/>
      <c r="AB285" s="97" t="str">
        <f ca="1">IFERROR(G285-editar!$C$1,"")</f>
        <v/>
      </c>
      <c r="AC285" s="97" t="str">
        <f t="shared" ca="1" si="4"/>
        <v/>
      </c>
      <c r="AD285" s="74"/>
      <c r="AE285" s="74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</row>
    <row r="286" spans="1:57" ht="20.100000000000001" customHeight="1" x14ac:dyDescent="0.25">
      <c r="A286" s="29" t="str">
        <f>IF(Tabela2[[#This Row],[LOCAL DO EXTINTOR]]="","",Tabela2[[#This Row],[CONTROL1]])</f>
        <v/>
      </c>
      <c r="B286" s="133"/>
      <c r="C286" s="33"/>
      <c r="D286" s="34"/>
      <c r="E286" s="35"/>
      <c r="F2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6" s="81" t="str">
        <f ca="1">IFERROR(IF(Tabela2[[#This Row],[VALIDADE DA RECARGA]]="SELECIONE VALIDADE","",Tabela2[[#This Row],[DATA VENC REC]]),"")</f>
        <v/>
      </c>
      <c r="H286" s="76"/>
      <c r="I2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6" s="87" t="str">
        <f>IF(Tabela2[[#This Row],[DATA DO ÚLTIMO TESTE HIDROSTÁTICO]]="","",Tabela2[[#This Row],[DATA DO ÚLTIMO TESTE HIDROSTÁTICO]]+editar!$C$15)</f>
        <v/>
      </c>
      <c r="K286" s="105"/>
      <c r="L286" s="140"/>
      <c r="M286" s="48">
        <v>279</v>
      </c>
      <c r="N2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6" s="49" t="str">
        <f>IF(Tabela2[[#This Row],[DATA DA RECARGA]]="","",Tabela2[[#This Row],[DATA DA RECARGA]]+Tabela2[[#This Row],[val]])</f>
        <v/>
      </c>
      <c r="P286" s="48" t="str">
        <f>IF(Tabela2[[#This Row],[DATA VENC REC]]="","",VLOOKUP(MONTH(Tabela2[[#This Row],[DATA VENC REC]]),editar!$F$2:$G$13,2,0))</f>
        <v/>
      </c>
      <c r="Q286" s="48" t="str">
        <f>IF(Tabela2[[#This Row],[DATA VENC REC]]="","",YEAR(Tabela2[[#This Row],[DATA VENC REC]]))</f>
        <v/>
      </c>
      <c r="R2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6" s="54" t="str">
        <f>IF(Tabela2[[#This Row],[DATA DO PRÓXIMO TESTE HIDROSTÁTICO]]="","",VLOOKUP(MONTH(Tabela2[[#This Row],[DATA DO PRÓXIMO TESTE HIDROSTÁTICO]]),editar!$F$2:$G$13,2,0))</f>
        <v/>
      </c>
      <c r="T286" s="54" t="str">
        <f>IF(Tabela2[[#This Row],[DATA DO PRÓXIMO TESTE HIDROSTÁTICO]]="","",YEAR(Tabela2[[#This Row],[DATA DO PRÓXIMO TESTE HIDROSTÁTICO]]))</f>
        <v/>
      </c>
      <c r="U286" s="54" t="str">
        <f>IF(Tabela2[[#This Row],[DATA DA RECARGA]]="","",VLOOKUP(MONTH(Tabela2[[#This Row],[DATA DA RECARGA]]),editar!$F$2:$G$13,2,0))</f>
        <v/>
      </c>
      <c r="V286" s="54" t="str">
        <f>IF(Tabela2[[#This Row],[DATA DA RECARGA]]="","",YEAR(Tabela2[[#This Row],[DATA DA RECARGA]]))</f>
        <v/>
      </c>
      <c r="W286" s="54" t="str">
        <f>IF(Tabela2[[#This Row],[DATA DO ÚLTIMO TESTE HIDROSTÁTICO]]="","",VLOOKUP(MONTH(Tabela2[[#This Row],[DATA DO ÚLTIMO TESTE HIDROSTÁTICO]]),editar!$F$2:$G$13,2,0))</f>
        <v/>
      </c>
      <c r="X286" s="54" t="str">
        <f>IF(Tabela2[[#This Row],[DATA DO ÚLTIMO TESTE HIDROSTÁTICO]]="","",YEAR(Tabela2[[#This Row],[DATA DO ÚLTIMO TESTE HIDROSTÁTICO]]))</f>
        <v/>
      </c>
      <c r="Y286" s="101" t="str">
        <f>IFERROR(IF(Tabela2[[#This Row],[DATA DA RECARGA]]="","",Tabela2[[#This Row],[VALIDADE          (em meses)]]*30)+5,"")</f>
        <v/>
      </c>
      <c r="Z286" s="101" t="str">
        <f>IF(Tabela2[[#This Row],[DATA DA RECARGA]]="","","P")</f>
        <v/>
      </c>
      <c r="AA286" s="71"/>
      <c r="AB286" s="97" t="str">
        <f ca="1">IFERROR(G286-editar!$C$1,"")</f>
        <v/>
      </c>
      <c r="AC286" s="97" t="str">
        <f t="shared" ca="1" si="4"/>
        <v/>
      </c>
      <c r="AD286" s="74"/>
      <c r="AE286" s="74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</row>
    <row r="287" spans="1:57" ht="20.100000000000001" customHeight="1" x14ac:dyDescent="0.25">
      <c r="A287" s="29" t="str">
        <f>IF(Tabela2[[#This Row],[LOCAL DO EXTINTOR]]="","",Tabela2[[#This Row],[CONTROL1]])</f>
        <v/>
      </c>
      <c r="B287" s="133"/>
      <c r="C287" s="33"/>
      <c r="D287" s="34"/>
      <c r="E287" s="35"/>
      <c r="F2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7" s="81" t="str">
        <f ca="1">IFERROR(IF(Tabela2[[#This Row],[VALIDADE DA RECARGA]]="SELECIONE VALIDADE","",Tabela2[[#This Row],[DATA VENC REC]]),"")</f>
        <v/>
      </c>
      <c r="H287" s="76"/>
      <c r="I2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7" s="87" t="str">
        <f>IF(Tabela2[[#This Row],[DATA DO ÚLTIMO TESTE HIDROSTÁTICO]]="","",Tabela2[[#This Row],[DATA DO ÚLTIMO TESTE HIDROSTÁTICO]]+editar!$C$15)</f>
        <v/>
      </c>
      <c r="K287" s="105"/>
      <c r="L287" s="140"/>
      <c r="M287" s="48">
        <v>280</v>
      </c>
      <c r="N2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7" s="49" t="str">
        <f>IF(Tabela2[[#This Row],[DATA DA RECARGA]]="","",Tabela2[[#This Row],[DATA DA RECARGA]]+Tabela2[[#This Row],[val]])</f>
        <v/>
      </c>
      <c r="P287" s="48" t="str">
        <f>IF(Tabela2[[#This Row],[DATA VENC REC]]="","",VLOOKUP(MONTH(Tabela2[[#This Row],[DATA VENC REC]]),editar!$F$2:$G$13,2,0))</f>
        <v/>
      </c>
      <c r="Q287" s="48" t="str">
        <f>IF(Tabela2[[#This Row],[DATA VENC REC]]="","",YEAR(Tabela2[[#This Row],[DATA VENC REC]]))</f>
        <v/>
      </c>
      <c r="R2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7" s="54" t="str">
        <f>IF(Tabela2[[#This Row],[DATA DO PRÓXIMO TESTE HIDROSTÁTICO]]="","",VLOOKUP(MONTH(Tabela2[[#This Row],[DATA DO PRÓXIMO TESTE HIDROSTÁTICO]]),editar!$F$2:$G$13,2,0))</f>
        <v/>
      </c>
      <c r="T287" s="54" t="str">
        <f>IF(Tabela2[[#This Row],[DATA DO PRÓXIMO TESTE HIDROSTÁTICO]]="","",YEAR(Tabela2[[#This Row],[DATA DO PRÓXIMO TESTE HIDROSTÁTICO]]))</f>
        <v/>
      </c>
      <c r="U287" s="54" t="str">
        <f>IF(Tabela2[[#This Row],[DATA DA RECARGA]]="","",VLOOKUP(MONTH(Tabela2[[#This Row],[DATA DA RECARGA]]),editar!$F$2:$G$13,2,0))</f>
        <v/>
      </c>
      <c r="V287" s="54" t="str">
        <f>IF(Tabela2[[#This Row],[DATA DA RECARGA]]="","",YEAR(Tabela2[[#This Row],[DATA DA RECARGA]]))</f>
        <v/>
      </c>
      <c r="W287" s="54" t="str">
        <f>IF(Tabela2[[#This Row],[DATA DO ÚLTIMO TESTE HIDROSTÁTICO]]="","",VLOOKUP(MONTH(Tabela2[[#This Row],[DATA DO ÚLTIMO TESTE HIDROSTÁTICO]]),editar!$F$2:$G$13,2,0))</f>
        <v/>
      </c>
      <c r="X287" s="54" t="str">
        <f>IF(Tabela2[[#This Row],[DATA DO ÚLTIMO TESTE HIDROSTÁTICO]]="","",YEAR(Tabela2[[#This Row],[DATA DO ÚLTIMO TESTE HIDROSTÁTICO]]))</f>
        <v/>
      </c>
      <c r="Y287" s="101" t="str">
        <f>IFERROR(IF(Tabela2[[#This Row],[DATA DA RECARGA]]="","",Tabela2[[#This Row],[VALIDADE          (em meses)]]*30)+5,"")</f>
        <v/>
      </c>
      <c r="Z287" s="101" t="str">
        <f>IF(Tabela2[[#This Row],[DATA DA RECARGA]]="","","P")</f>
        <v/>
      </c>
      <c r="AA287" s="71"/>
      <c r="AB287" s="97" t="str">
        <f ca="1">IFERROR(G287-editar!$C$1,"")</f>
        <v/>
      </c>
      <c r="AC287" s="97" t="str">
        <f t="shared" ca="1" si="4"/>
        <v/>
      </c>
      <c r="AD287" s="74"/>
      <c r="AE287" s="74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</row>
    <row r="288" spans="1:57" ht="20.100000000000001" customHeight="1" x14ac:dyDescent="0.25">
      <c r="A288" s="29" t="str">
        <f>IF(Tabela2[[#This Row],[LOCAL DO EXTINTOR]]="","",Tabela2[[#This Row],[CONTROL1]])</f>
        <v/>
      </c>
      <c r="B288" s="133"/>
      <c r="C288" s="33"/>
      <c r="D288" s="34"/>
      <c r="E288" s="35"/>
      <c r="F2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8" s="81" t="str">
        <f ca="1">IFERROR(IF(Tabela2[[#This Row],[VALIDADE DA RECARGA]]="SELECIONE VALIDADE","",Tabela2[[#This Row],[DATA VENC REC]]),"")</f>
        <v/>
      </c>
      <c r="H288" s="76"/>
      <c r="I2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8" s="87" t="str">
        <f>IF(Tabela2[[#This Row],[DATA DO ÚLTIMO TESTE HIDROSTÁTICO]]="","",Tabela2[[#This Row],[DATA DO ÚLTIMO TESTE HIDROSTÁTICO]]+editar!$C$15)</f>
        <v/>
      </c>
      <c r="K288" s="105"/>
      <c r="L288" s="140"/>
      <c r="M288" s="48">
        <v>281</v>
      </c>
      <c r="N2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8" s="49" t="str">
        <f>IF(Tabela2[[#This Row],[DATA DA RECARGA]]="","",Tabela2[[#This Row],[DATA DA RECARGA]]+Tabela2[[#This Row],[val]])</f>
        <v/>
      </c>
      <c r="P288" s="48" t="str">
        <f>IF(Tabela2[[#This Row],[DATA VENC REC]]="","",VLOOKUP(MONTH(Tabela2[[#This Row],[DATA VENC REC]]),editar!$F$2:$G$13,2,0))</f>
        <v/>
      </c>
      <c r="Q288" s="48" t="str">
        <f>IF(Tabela2[[#This Row],[DATA VENC REC]]="","",YEAR(Tabela2[[#This Row],[DATA VENC REC]]))</f>
        <v/>
      </c>
      <c r="R2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8" s="54" t="str">
        <f>IF(Tabela2[[#This Row],[DATA DO PRÓXIMO TESTE HIDROSTÁTICO]]="","",VLOOKUP(MONTH(Tabela2[[#This Row],[DATA DO PRÓXIMO TESTE HIDROSTÁTICO]]),editar!$F$2:$G$13,2,0))</f>
        <v/>
      </c>
      <c r="T288" s="54" t="str">
        <f>IF(Tabela2[[#This Row],[DATA DO PRÓXIMO TESTE HIDROSTÁTICO]]="","",YEAR(Tabela2[[#This Row],[DATA DO PRÓXIMO TESTE HIDROSTÁTICO]]))</f>
        <v/>
      </c>
      <c r="U288" s="54" t="str">
        <f>IF(Tabela2[[#This Row],[DATA DA RECARGA]]="","",VLOOKUP(MONTH(Tabela2[[#This Row],[DATA DA RECARGA]]),editar!$F$2:$G$13,2,0))</f>
        <v/>
      </c>
      <c r="V288" s="54" t="str">
        <f>IF(Tabela2[[#This Row],[DATA DA RECARGA]]="","",YEAR(Tabela2[[#This Row],[DATA DA RECARGA]]))</f>
        <v/>
      </c>
      <c r="W288" s="54" t="str">
        <f>IF(Tabela2[[#This Row],[DATA DO ÚLTIMO TESTE HIDROSTÁTICO]]="","",VLOOKUP(MONTH(Tabela2[[#This Row],[DATA DO ÚLTIMO TESTE HIDROSTÁTICO]]),editar!$F$2:$G$13,2,0))</f>
        <v/>
      </c>
      <c r="X288" s="54" t="str">
        <f>IF(Tabela2[[#This Row],[DATA DO ÚLTIMO TESTE HIDROSTÁTICO]]="","",YEAR(Tabela2[[#This Row],[DATA DO ÚLTIMO TESTE HIDROSTÁTICO]]))</f>
        <v/>
      </c>
      <c r="Y288" s="101" t="str">
        <f>IFERROR(IF(Tabela2[[#This Row],[DATA DA RECARGA]]="","",Tabela2[[#This Row],[VALIDADE          (em meses)]]*30)+5,"")</f>
        <v/>
      </c>
      <c r="Z288" s="101" t="str">
        <f>IF(Tabela2[[#This Row],[DATA DA RECARGA]]="","","P")</f>
        <v/>
      </c>
      <c r="AA288" s="71"/>
      <c r="AB288" s="97" t="str">
        <f ca="1">IFERROR(G288-editar!$C$1,"")</f>
        <v/>
      </c>
      <c r="AC288" s="97" t="str">
        <f t="shared" ca="1" si="4"/>
        <v/>
      </c>
      <c r="AD288" s="74"/>
      <c r="AE288" s="74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</row>
    <row r="289" spans="1:57" ht="20.100000000000001" customHeight="1" x14ac:dyDescent="0.25">
      <c r="A289" s="29" t="str">
        <f>IF(Tabela2[[#This Row],[LOCAL DO EXTINTOR]]="","",Tabela2[[#This Row],[CONTROL1]])</f>
        <v/>
      </c>
      <c r="B289" s="133"/>
      <c r="C289" s="33"/>
      <c r="D289" s="34"/>
      <c r="E289" s="35"/>
      <c r="F2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89" s="81" t="str">
        <f ca="1">IFERROR(IF(Tabela2[[#This Row],[VALIDADE DA RECARGA]]="SELECIONE VALIDADE","",Tabela2[[#This Row],[DATA VENC REC]]),"")</f>
        <v/>
      </c>
      <c r="H289" s="76"/>
      <c r="I2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89" s="87" t="str">
        <f>IF(Tabela2[[#This Row],[DATA DO ÚLTIMO TESTE HIDROSTÁTICO]]="","",Tabela2[[#This Row],[DATA DO ÚLTIMO TESTE HIDROSTÁTICO]]+editar!$C$15)</f>
        <v/>
      </c>
      <c r="K289" s="105"/>
      <c r="L289" s="140"/>
      <c r="M289" s="48">
        <v>282</v>
      </c>
      <c r="N2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89" s="49" t="str">
        <f>IF(Tabela2[[#This Row],[DATA DA RECARGA]]="","",Tabela2[[#This Row],[DATA DA RECARGA]]+Tabela2[[#This Row],[val]])</f>
        <v/>
      </c>
      <c r="P289" s="48" t="str">
        <f>IF(Tabela2[[#This Row],[DATA VENC REC]]="","",VLOOKUP(MONTH(Tabela2[[#This Row],[DATA VENC REC]]),editar!$F$2:$G$13,2,0))</f>
        <v/>
      </c>
      <c r="Q289" s="48" t="str">
        <f>IF(Tabela2[[#This Row],[DATA VENC REC]]="","",YEAR(Tabela2[[#This Row],[DATA VENC REC]]))</f>
        <v/>
      </c>
      <c r="R2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89" s="54" t="str">
        <f>IF(Tabela2[[#This Row],[DATA DO PRÓXIMO TESTE HIDROSTÁTICO]]="","",VLOOKUP(MONTH(Tabela2[[#This Row],[DATA DO PRÓXIMO TESTE HIDROSTÁTICO]]),editar!$F$2:$G$13,2,0))</f>
        <v/>
      </c>
      <c r="T289" s="54" t="str">
        <f>IF(Tabela2[[#This Row],[DATA DO PRÓXIMO TESTE HIDROSTÁTICO]]="","",YEAR(Tabela2[[#This Row],[DATA DO PRÓXIMO TESTE HIDROSTÁTICO]]))</f>
        <v/>
      </c>
      <c r="U289" s="54" t="str">
        <f>IF(Tabela2[[#This Row],[DATA DA RECARGA]]="","",VLOOKUP(MONTH(Tabela2[[#This Row],[DATA DA RECARGA]]),editar!$F$2:$G$13,2,0))</f>
        <v/>
      </c>
      <c r="V289" s="54" t="str">
        <f>IF(Tabela2[[#This Row],[DATA DA RECARGA]]="","",YEAR(Tabela2[[#This Row],[DATA DA RECARGA]]))</f>
        <v/>
      </c>
      <c r="W289" s="54" t="str">
        <f>IF(Tabela2[[#This Row],[DATA DO ÚLTIMO TESTE HIDROSTÁTICO]]="","",VLOOKUP(MONTH(Tabela2[[#This Row],[DATA DO ÚLTIMO TESTE HIDROSTÁTICO]]),editar!$F$2:$G$13,2,0))</f>
        <v/>
      </c>
      <c r="X289" s="54" t="str">
        <f>IF(Tabela2[[#This Row],[DATA DO ÚLTIMO TESTE HIDROSTÁTICO]]="","",YEAR(Tabela2[[#This Row],[DATA DO ÚLTIMO TESTE HIDROSTÁTICO]]))</f>
        <v/>
      </c>
      <c r="Y289" s="101" t="str">
        <f>IFERROR(IF(Tabela2[[#This Row],[DATA DA RECARGA]]="","",Tabela2[[#This Row],[VALIDADE          (em meses)]]*30)+5,"")</f>
        <v/>
      </c>
      <c r="Z289" s="101" t="str">
        <f>IF(Tabela2[[#This Row],[DATA DA RECARGA]]="","","P")</f>
        <v/>
      </c>
      <c r="AA289" s="71"/>
      <c r="AB289" s="97" t="str">
        <f ca="1">IFERROR(G289-editar!$C$1,"")</f>
        <v/>
      </c>
      <c r="AC289" s="97" t="str">
        <f t="shared" ca="1" si="4"/>
        <v/>
      </c>
      <c r="AD289" s="74"/>
      <c r="AE289" s="74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</row>
    <row r="290" spans="1:57" ht="20.100000000000001" customHeight="1" x14ac:dyDescent="0.25">
      <c r="A290" s="29" t="str">
        <f>IF(Tabela2[[#This Row],[LOCAL DO EXTINTOR]]="","",Tabela2[[#This Row],[CONTROL1]])</f>
        <v/>
      </c>
      <c r="B290" s="133"/>
      <c r="C290" s="33"/>
      <c r="D290" s="34"/>
      <c r="E290" s="35"/>
      <c r="F2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0" s="81" t="str">
        <f ca="1">IFERROR(IF(Tabela2[[#This Row],[VALIDADE DA RECARGA]]="SELECIONE VALIDADE","",Tabela2[[#This Row],[DATA VENC REC]]),"")</f>
        <v/>
      </c>
      <c r="H290" s="76"/>
      <c r="I2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0" s="87" t="str">
        <f>IF(Tabela2[[#This Row],[DATA DO ÚLTIMO TESTE HIDROSTÁTICO]]="","",Tabela2[[#This Row],[DATA DO ÚLTIMO TESTE HIDROSTÁTICO]]+editar!$C$15)</f>
        <v/>
      </c>
      <c r="K290" s="105"/>
      <c r="L290" s="140"/>
      <c r="M290" s="48">
        <v>283</v>
      </c>
      <c r="N2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0" s="49" t="str">
        <f>IF(Tabela2[[#This Row],[DATA DA RECARGA]]="","",Tabela2[[#This Row],[DATA DA RECARGA]]+Tabela2[[#This Row],[val]])</f>
        <v/>
      </c>
      <c r="P290" s="48" t="str">
        <f>IF(Tabela2[[#This Row],[DATA VENC REC]]="","",VLOOKUP(MONTH(Tabela2[[#This Row],[DATA VENC REC]]),editar!$F$2:$G$13,2,0))</f>
        <v/>
      </c>
      <c r="Q290" s="48" t="str">
        <f>IF(Tabela2[[#This Row],[DATA VENC REC]]="","",YEAR(Tabela2[[#This Row],[DATA VENC REC]]))</f>
        <v/>
      </c>
      <c r="R2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0" s="54" t="str">
        <f>IF(Tabela2[[#This Row],[DATA DO PRÓXIMO TESTE HIDROSTÁTICO]]="","",VLOOKUP(MONTH(Tabela2[[#This Row],[DATA DO PRÓXIMO TESTE HIDROSTÁTICO]]),editar!$F$2:$G$13,2,0))</f>
        <v/>
      </c>
      <c r="T290" s="54" t="str">
        <f>IF(Tabela2[[#This Row],[DATA DO PRÓXIMO TESTE HIDROSTÁTICO]]="","",YEAR(Tabela2[[#This Row],[DATA DO PRÓXIMO TESTE HIDROSTÁTICO]]))</f>
        <v/>
      </c>
      <c r="U290" s="54" t="str">
        <f>IF(Tabela2[[#This Row],[DATA DA RECARGA]]="","",VLOOKUP(MONTH(Tabela2[[#This Row],[DATA DA RECARGA]]),editar!$F$2:$G$13,2,0))</f>
        <v/>
      </c>
      <c r="V290" s="54" t="str">
        <f>IF(Tabela2[[#This Row],[DATA DA RECARGA]]="","",YEAR(Tabela2[[#This Row],[DATA DA RECARGA]]))</f>
        <v/>
      </c>
      <c r="W290" s="54" t="str">
        <f>IF(Tabela2[[#This Row],[DATA DO ÚLTIMO TESTE HIDROSTÁTICO]]="","",VLOOKUP(MONTH(Tabela2[[#This Row],[DATA DO ÚLTIMO TESTE HIDROSTÁTICO]]),editar!$F$2:$G$13,2,0))</f>
        <v/>
      </c>
      <c r="X290" s="54" t="str">
        <f>IF(Tabela2[[#This Row],[DATA DO ÚLTIMO TESTE HIDROSTÁTICO]]="","",YEAR(Tabela2[[#This Row],[DATA DO ÚLTIMO TESTE HIDROSTÁTICO]]))</f>
        <v/>
      </c>
      <c r="Y290" s="101" t="str">
        <f>IFERROR(IF(Tabela2[[#This Row],[DATA DA RECARGA]]="","",Tabela2[[#This Row],[VALIDADE          (em meses)]]*30)+5,"")</f>
        <v/>
      </c>
      <c r="Z290" s="101" t="str">
        <f>IF(Tabela2[[#This Row],[DATA DA RECARGA]]="","","P")</f>
        <v/>
      </c>
      <c r="AA290" s="71"/>
      <c r="AB290" s="97" t="str">
        <f ca="1">IFERROR(G290-editar!$C$1,"")</f>
        <v/>
      </c>
      <c r="AC290" s="97" t="str">
        <f t="shared" ca="1" si="4"/>
        <v/>
      </c>
      <c r="AD290" s="74"/>
      <c r="AE290" s="74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</row>
    <row r="291" spans="1:57" ht="20.100000000000001" customHeight="1" x14ac:dyDescent="0.25">
      <c r="A291" s="29" t="str">
        <f>IF(Tabela2[[#This Row],[LOCAL DO EXTINTOR]]="","",Tabela2[[#This Row],[CONTROL1]])</f>
        <v/>
      </c>
      <c r="B291" s="133"/>
      <c r="C291" s="33"/>
      <c r="D291" s="34"/>
      <c r="E291" s="35"/>
      <c r="F2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1" s="81" t="str">
        <f ca="1">IFERROR(IF(Tabela2[[#This Row],[VALIDADE DA RECARGA]]="SELECIONE VALIDADE","",Tabela2[[#This Row],[DATA VENC REC]]),"")</f>
        <v/>
      </c>
      <c r="H291" s="76"/>
      <c r="I2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1" s="87" t="str">
        <f>IF(Tabela2[[#This Row],[DATA DO ÚLTIMO TESTE HIDROSTÁTICO]]="","",Tabela2[[#This Row],[DATA DO ÚLTIMO TESTE HIDROSTÁTICO]]+editar!$C$15)</f>
        <v/>
      </c>
      <c r="K291" s="105"/>
      <c r="L291" s="140"/>
      <c r="M291" s="48">
        <v>284</v>
      </c>
      <c r="N2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1" s="49" t="str">
        <f>IF(Tabela2[[#This Row],[DATA DA RECARGA]]="","",Tabela2[[#This Row],[DATA DA RECARGA]]+Tabela2[[#This Row],[val]])</f>
        <v/>
      </c>
      <c r="P291" s="48" t="str">
        <f>IF(Tabela2[[#This Row],[DATA VENC REC]]="","",VLOOKUP(MONTH(Tabela2[[#This Row],[DATA VENC REC]]),editar!$F$2:$G$13,2,0))</f>
        <v/>
      </c>
      <c r="Q291" s="48" t="str">
        <f>IF(Tabela2[[#This Row],[DATA VENC REC]]="","",YEAR(Tabela2[[#This Row],[DATA VENC REC]]))</f>
        <v/>
      </c>
      <c r="R2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1" s="54" t="str">
        <f>IF(Tabela2[[#This Row],[DATA DO PRÓXIMO TESTE HIDROSTÁTICO]]="","",VLOOKUP(MONTH(Tabela2[[#This Row],[DATA DO PRÓXIMO TESTE HIDROSTÁTICO]]),editar!$F$2:$G$13,2,0))</f>
        <v/>
      </c>
      <c r="T291" s="54" t="str">
        <f>IF(Tabela2[[#This Row],[DATA DO PRÓXIMO TESTE HIDROSTÁTICO]]="","",YEAR(Tabela2[[#This Row],[DATA DO PRÓXIMO TESTE HIDROSTÁTICO]]))</f>
        <v/>
      </c>
      <c r="U291" s="54" t="str">
        <f>IF(Tabela2[[#This Row],[DATA DA RECARGA]]="","",VLOOKUP(MONTH(Tabela2[[#This Row],[DATA DA RECARGA]]),editar!$F$2:$G$13,2,0))</f>
        <v/>
      </c>
      <c r="V291" s="54" t="str">
        <f>IF(Tabela2[[#This Row],[DATA DA RECARGA]]="","",YEAR(Tabela2[[#This Row],[DATA DA RECARGA]]))</f>
        <v/>
      </c>
      <c r="W291" s="54" t="str">
        <f>IF(Tabela2[[#This Row],[DATA DO ÚLTIMO TESTE HIDROSTÁTICO]]="","",VLOOKUP(MONTH(Tabela2[[#This Row],[DATA DO ÚLTIMO TESTE HIDROSTÁTICO]]),editar!$F$2:$G$13,2,0))</f>
        <v/>
      </c>
      <c r="X291" s="54" t="str">
        <f>IF(Tabela2[[#This Row],[DATA DO ÚLTIMO TESTE HIDROSTÁTICO]]="","",YEAR(Tabela2[[#This Row],[DATA DO ÚLTIMO TESTE HIDROSTÁTICO]]))</f>
        <v/>
      </c>
      <c r="Y291" s="101" t="str">
        <f>IFERROR(IF(Tabela2[[#This Row],[DATA DA RECARGA]]="","",Tabela2[[#This Row],[VALIDADE          (em meses)]]*30)+5,"")</f>
        <v/>
      </c>
      <c r="Z291" s="101" t="str">
        <f>IF(Tabela2[[#This Row],[DATA DA RECARGA]]="","","P")</f>
        <v/>
      </c>
      <c r="AA291" s="71"/>
      <c r="AB291" s="97" t="str">
        <f ca="1">IFERROR(G291-editar!$C$1,"")</f>
        <v/>
      </c>
      <c r="AC291" s="97" t="str">
        <f t="shared" ca="1" si="4"/>
        <v/>
      </c>
      <c r="AD291" s="74"/>
      <c r="AE291" s="74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</row>
    <row r="292" spans="1:57" ht="20.100000000000001" customHeight="1" x14ac:dyDescent="0.25">
      <c r="A292" s="29" t="str">
        <f>IF(Tabela2[[#This Row],[LOCAL DO EXTINTOR]]="","",Tabela2[[#This Row],[CONTROL1]])</f>
        <v/>
      </c>
      <c r="B292" s="133"/>
      <c r="C292" s="33"/>
      <c r="D292" s="34"/>
      <c r="E292" s="35"/>
      <c r="F2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2" s="81" t="str">
        <f ca="1">IFERROR(IF(Tabela2[[#This Row],[VALIDADE DA RECARGA]]="SELECIONE VALIDADE","",Tabela2[[#This Row],[DATA VENC REC]]),"")</f>
        <v/>
      </c>
      <c r="H292" s="76"/>
      <c r="I2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2" s="87" t="str">
        <f>IF(Tabela2[[#This Row],[DATA DO ÚLTIMO TESTE HIDROSTÁTICO]]="","",Tabela2[[#This Row],[DATA DO ÚLTIMO TESTE HIDROSTÁTICO]]+editar!$C$15)</f>
        <v/>
      </c>
      <c r="K292" s="105"/>
      <c r="L292" s="140"/>
      <c r="M292" s="48">
        <v>285</v>
      </c>
      <c r="N2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2" s="49" t="str">
        <f>IF(Tabela2[[#This Row],[DATA DA RECARGA]]="","",Tabela2[[#This Row],[DATA DA RECARGA]]+Tabela2[[#This Row],[val]])</f>
        <v/>
      </c>
      <c r="P292" s="48" t="str">
        <f>IF(Tabela2[[#This Row],[DATA VENC REC]]="","",VLOOKUP(MONTH(Tabela2[[#This Row],[DATA VENC REC]]),editar!$F$2:$G$13,2,0))</f>
        <v/>
      </c>
      <c r="Q292" s="48" t="str">
        <f>IF(Tabela2[[#This Row],[DATA VENC REC]]="","",YEAR(Tabela2[[#This Row],[DATA VENC REC]]))</f>
        <v/>
      </c>
      <c r="R2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2" s="54" t="str">
        <f>IF(Tabela2[[#This Row],[DATA DO PRÓXIMO TESTE HIDROSTÁTICO]]="","",VLOOKUP(MONTH(Tabela2[[#This Row],[DATA DO PRÓXIMO TESTE HIDROSTÁTICO]]),editar!$F$2:$G$13,2,0))</f>
        <v/>
      </c>
      <c r="T292" s="54" t="str">
        <f>IF(Tabela2[[#This Row],[DATA DO PRÓXIMO TESTE HIDROSTÁTICO]]="","",YEAR(Tabela2[[#This Row],[DATA DO PRÓXIMO TESTE HIDROSTÁTICO]]))</f>
        <v/>
      </c>
      <c r="U292" s="54" t="str">
        <f>IF(Tabela2[[#This Row],[DATA DA RECARGA]]="","",VLOOKUP(MONTH(Tabela2[[#This Row],[DATA DA RECARGA]]),editar!$F$2:$G$13,2,0))</f>
        <v/>
      </c>
      <c r="V292" s="54" t="str">
        <f>IF(Tabela2[[#This Row],[DATA DA RECARGA]]="","",YEAR(Tabela2[[#This Row],[DATA DA RECARGA]]))</f>
        <v/>
      </c>
      <c r="W292" s="54" t="str">
        <f>IF(Tabela2[[#This Row],[DATA DO ÚLTIMO TESTE HIDROSTÁTICO]]="","",VLOOKUP(MONTH(Tabela2[[#This Row],[DATA DO ÚLTIMO TESTE HIDROSTÁTICO]]),editar!$F$2:$G$13,2,0))</f>
        <v/>
      </c>
      <c r="X292" s="54" t="str">
        <f>IF(Tabela2[[#This Row],[DATA DO ÚLTIMO TESTE HIDROSTÁTICO]]="","",YEAR(Tabela2[[#This Row],[DATA DO ÚLTIMO TESTE HIDROSTÁTICO]]))</f>
        <v/>
      </c>
      <c r="Y292" s="101" t="str">
        <f>IFERROR(IF(Tabela2[[#This Row],[DATA DA RECARGA]]="","",Tabela2[[#This Row],[VALIDADE          (em meses)]]*30)+5,"")</f>
        <v/>
      </c>
      <c r="Z292" s="101" t="str">
        <f>IF(Tabela2[[#This Row],[DATA DA RECARGA]]="","","P")</f>
        <v/>
      </c>
      <c r="AA292" s="71"/>
      <c r="AB292" s="97" t="str">
        <f ca="1">IFERROR(G292-editar!$C$1,"")</f>
        <v/>
      </c>
      <c r="AC292" s="97" t="str">
        <f t="shared" ca="1" si="4"/>
        <v/>
      </c>
      <c r="AD292" s="74"/>
      <c r="AE292" s="74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</row>
    <row r="293" spans="1:57" ht="20.100000000000001" customHeight="1" x14ac:dyDescent="0.25">
      <c r="A293" s="29" t="str">
        <f>IF(Tabela2[[#This Row],[LOCAL DO EXTINTOR]]="","",Tabela2[[#This Row],[CONTROL1]])</f>
        <v/>
      </c>
      <c r="B293" s="133"/>
      <c r="C293" s="33"/>
      <c r="D293" s="34"/>
      <c r="E293" s="35"/>
      <c r="F2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3" s="81" t="str">
        <f ca="1">IFERROR(IF(Tabela2[[#This Row],[VALIDADE DA RECARGA]]="SELECIONE VALIDADE","",Tabela2[[#This Row],[DATA VENC REC]]),"")</f>
        <v/>
      </c>
      <c r="H293" s="76"/>
      <c r="I2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3" s="87" t="str">
        <f>IF(Tabela2[[#This Row],[DATA DO ÚLTIMO TESTE HIDROSTÁTICO]]="","",Tabela2[[#This Row],[DATA DO ÚLTIMO TESTE HIDROSTÁTICO]]+editar!$C$15)</f>
        <v/>
      </c>
      <c r="K293" s="105"/>
      <c r="L293" s="140"/>
      <c r="M293" s="48">
        <v>286</v>
      </c>
      <c r="N2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3" s="49" t="str">
        <f>IF(Tabela2[[#This Row],[DATA DA RECARGA]]="","",Tabela2[[#This Row],[DATA DA RECARGA]]+Tabela2[[#This Row],[val]])</f>
        <v/>
      </c>
      <c r="P293" s="48" t="str">
        <f>IF(Tabela2[[#This Row],[DATA VENC REC]]="","",VLOOKUP(MONTH(Tabela2[[#This Row],[DATA VENC REC]]),editar!$F$2:$G$13,2,0))</f>
        <v/>
      </c>
      <c r="Q293" s="48" t="str">
        <f>IF(Tabela2[[#This Row],[DATA VENC REC]]="","",YEAR(Tabela2[[#This Row],[DATA VENC REC]]))</f>
        <v/>
      </c>
      <c r="R2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3" s="54" t="str">
        <f>IF(Tabela2[[#This Row],[DATA DO PRÓXIMO TESTE HIDROSTÁTICO]]="","",VLOOKUP(MONTH(Tabela2[[#This Row],[DATA DO PRÓXIMO TESTE HIDROSTÁTICO]]),editar!$F$2:$G$13,2,0))</f>
        <v/>
      </c>
      <c r="T293" s="54" t="str">
        <f>IF(Tabela2[[#This Row],[DATA DO PRÓXIMO TESTE HIDROSTÁTICO]]="","",YEAR(Tabela2[[#This Row],[DATA DO PRÓXIMO TESTE HIDROSTÁTICO]]))</f>
        <v/>
      </c>
      <c r="U293" s="54" t="str">
        <f>IF(Tabela2[[#This Row],[DATA DA RECARGA]]="","",VLOOKUP(MONTH(Tabela2[[#This Row],[DATA DA RECARGA]]),editar!$F$2:$G$13,2,0))</f>
        <v/>
      </c>
      <c r="V293" s="54" t="str">
        <f>IF(Tabela2[[#This Row],[DATA DA RECARGA]]="","",YEAR(Tabela2[[#This Row],[DATA DA RECARGA]]))</f>
        <v/>
      </c>
      <c r="W293" s="54" t="str">
        <f>IF(Tabela2[[#This Row],[DATA DO ÚLTIMO TESTE HIDROSTÁTICO]]="","",VLOOKUP(MONTH(Tabela2[[#This Row],[DATA DO ÚLTIMO TESTE HIDROSTÁTICO]]),editar!$F$2:$G$13,2,0))</f>
        <v/>
      </c>
      <c r="X293" s="54" t="str">
        <f>IF(Tabela2[[#This Row],[DATA DO ÚLTIMO TESTE HIDROSTÁTICO]]="","",YEAR(Tabela2[[#This Row],[DATA DO ÚLTIMO TESTE HIDROSTÁTICO]]))</f>
        <v/>
      </c>
      <c r="Y293" s="101" t="str">
        <f>IFERROR(IF(Tabela2[[#This Row],[DATA DA RECARGA]]="","",Tabela2[[#This Row],[VALIDADE          (em meses)]]*30)+5,"")</f>
        <v/>
      </c>
      <c r="Z293" s="101" t="str">
        <f>IF(Tabela2[[#This Row],[DATA DA RECARGA]]="","","P")</f>
        <v/>
      </c>
      <c r="AA293" s="71"/>
      <c r="AB293" s="97" t="str">
        <f ca="1">IFERROR(G293-editar!$C$1,"")</f>
        <v/>
      </c>
      <c r="AC293" s="97" t="str">
        <f t="shared" ca="1" si="4"/>
        <v/>
      </c>
      <c r="AD293" s="74"/>
      <c r="AE293" s="74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</row>
    <row r="294" spans="1:57" ht="20.100000000000001" customHeight="1" x14ac:dyDescent="0.25">
      <c r="A294" s="29" t="str">
        <f>IF(Tabela2[[#This Row],[LOCAL DO EXTINTOR]]="","",Tabela2[[#This Row],[CONTROL1]])</f>
        <v/>
      </c>
      <c r="B294" s="133"/>
      <c r="C294" s="33"/>
      <c r="D294" s="34"/>
      <c r="E294" s="35"/>
      <c r="F2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4" s="81" t="str">
        <f ca="1">IFERROR(IF(Tabela2[[#This Row],[VALIDADE DA RECARGA]]="SELECIONE VALIDADE","",Tabela2[[#This Row],[DATA VENC REC]]),"")</f>
        <v/>
      </c>
      <c r="H294" s="76"/>
      <c r="I2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4" s="87" t="str">
        <f>IF(Tabela2[[#This Row],[DATA DO ÚLTIMO TESTE HIDROSTÁTICO]]="","",Tabela2[[#This Row],[DATA DO ÚLTIMO TESTE HIDROSTÁTICO]]+editar!$C$15)</f>
        <v/>
      </c>
      <c r="K294" s="105"/>
      <c r="L294" s="140"/>
      <c r="M294" s="48">
        <v>287</v>
      </c>
      <c r="N2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4" s="49" t="str">
        <f>IF(Tabela2[[#This Row],[DATA DA RECARGA]]="","",Tabela2[[#This Row],[DATA DA RECARGA]]+Tabela2[[#This Row],[val]])</f>
        <v/>
      </c>
      <c r="P294" s="48" t="str">
        <f>IF(Tabela2[[#This Row],[DATA VENC REC]]="","",VLOOKUP(MONTH(Tabela2[[#This Row],[DATA VENC REC]]),editar!$F$2:$G$13,2,0))</f>
        <v/>
      </c>
      <c r="Q294" s="48" t="str">
        <f>IF(Tabela2[[#This Row],[DATA VENC REC]]="","",YEAR(Tabela2[[#This Row],[DATA VENC REC]]))</f>
        <v/>
      </c>
      <c r="R2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4" s="54" t="str">
        <f>IF(Tabela2[[#This Row],[DATA DO PRÓXIMO TESTE HIDROSTÁTICO]]="","",VLOOKUP(MONTH(Tabela2[[#This Row],[DATA DO PRÓXIMO TESTE HIDROSTÁTICO]]),editar!$F$2:$G$13,2,0))</f>
        <v/>
      </c>
      <c r="T294" s="54" t="str">
        <f>IF(Tabela2[[#This Row],[DATA DO PRÓXIMO TESTE HIDROSTÁTICO]]="","",YEAR(Tabela2[[#This Row],[DATA DO PRÓXIMO TESTE HIDROSTÁTICO]]))</f>
        <v/>
      </c>
      <c r="U294" s="54" t="str">
        <f>IF(Tabela2[[#This Row],[DATA DA RECARGA]]="","",VLOOKUP(MONTH(Tabela2[[#This Row],[DATA DA RECARGA]]),editar!$F$2:$G$13,2,0))</f>
        <v/>
      </c>
      <c r="V294" s="54" t="str">
        <f>IF(Tabela2[[#This Row],[DATA DA RECARGA]]="","",YEAR(Tabela2[[#This Row],[DATA DA RECARGA]]))</f>
        <v/>
      </c>
      <c r="W294" s="54" t="str">
        <f>IF(Tabela2[[#This Row],[DATA DO ÚLTIMO TESTE HIDROSTÁTICO]]="","",VLOOKUP(MONTH(Tabela2[[#This Row],[DATA DO ÚLTIMO TESTE HIDROSTÁTICO]]),editar!$F$2:$G$13,2,0))</f>
        <v/>
      </c>
      <c r="X294" s="54" t="str">
        <f>IF(Tabela2[[#This Row],[DATA DO ÚLTIMO TESTE HIDROSTÁTICO]]="","",YEAR(Tabela2[[#This Row],[DATA DO ÚLTIMO TESTE HIDROSTÁTICO]]))</f>
        <v/>
      </c>
      <c r="Y294" s="101" t="str">
        <f>IFERROR(IF(Tabela2[[#This Row],[DATA DA RECARGA]]="","",Tabela2[[#This Row],[VALIDADE          (em meses)]]*30)+5,"")</f>
        <v/>
      </c>
      <c r="Z294" s="101" t="str">
        <f>IF(Tabela2[[#This Row],[DATA DA RECARGA]]="","","P")</f>
        <v/>
      </c>
      <c r="AA294" s="71"/>
      <c r="AB294" s="97" t="str">
        <f ca="1">IFERROR(G294-editar!$C$1,"")</f>
        <v/>
      </c>
      <c r="AC294" s="97" t="str">
        <f t="shared" ca="1" si="4"/>
        <v/>
      </c>
      <c r="AD294" s="74"/>
      <c r="AE294" s="74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</row>
    <row r="295" spans="1:57" ht="20.100000000000001" customHeight="1" x14ac:dyDescent="0.25">
      <c r="A295" s="29" t="str">
        <f>IF(Tabela2[[#This Row],[LOCAL DO EXTINTOR]]="","",Tabela2[[#This Row],[CONTROL1]])</f>
        <v/>
      </c>
      <c r="B295" s="133"/>
      <c r="C295" s="33"/>
      <c r="D295" s="34"/>
      <c r="E295" s="35"/>
      <c r="F2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5" s="81" t="str">
        <f ca="1">IFERROR(IF(Tabela2[[#This Row],[VALIDADE DA RECARGA]]="SELECIONE VALIDADE","",Tabela2[[#This Row],[DATA VENC REC]]),"")</f>
        <v/>
      </c>
      <c r="H295" s="76"/>
      <c r="I2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5" s="87" t="str">
        <f>IF(Tabela2[[#This Row],[DATA DO ÚLTIMO TESTE HIDROSTÁTICO]]="","",Tabela2[[#This Row],[DATA DO ÚLTIMO TESTE HIDROSTÁTICO]]+editar!$C$15)</f>
        <v/>
      </c>
      <c r="K295" s="105"/>
      <c r="L295" s="140"/>
      <c r="M295" s="48">
        <v>288</v>
      </c>
      <c r="N2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5" s="49" t="str">
        <f>IF(Tabela2[[#This Row],[DATA DA RECARGA]]="","",Tabela2[[#This Row],[DATA DA RECARGA]]+Tabela2[[#This Row],[val]])</f>
        <v/>
      </c>
      <c r="P295" s="48" t="str">
        <f>IF(Tabela2[[#This Row],[DATA VENC REC]]="","",VLOOKUP(MONTH(Tabela2[[#This Row],[DATA VENC REC]]),editar!$F$2:$G$13,2,0))</f>
        <v/>
      </c>
      <c r="Q295" s="48" t="str">
        <f>IF(Tabela2[[#This Row],[DATA VENC REC]]="","",YEAR(Tabela2[[#This Row],[DATA VENC REC]]))</f>
        <v/>
      </c>
      <c r="R2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5" s="54" t="str">
        <f>IF(Tabela2[[#This Row],[DATA DO PRÓXIMO TESTE HIDROSTÁTICO]]="","",VLOOKUP(MONTH(Tabela2[[#This Row],[DATA DO PRÓXIMO TESTE HIDROSTÁTICO]]),editar!$F$2:$G$13,2,0))</f>
        <v/>
      </c>
      <c r="T295" s="54" t="str">
        <f>IF(Tabela2[[#This Row],[DATA DO PRÓXIMO TESTE HIDROSTÁTICO]]="","",YEAR(Tabela2[[#This Row],[DATA DO PRÓXIMO TESTE HIDROSTÁTICO]]))</f>
        <v/>
      </c>
      <c r="U295" s="54" t="str">
        <f>IF(Tabela2[[#This Row],[DATA DA RECARGA]]="","",VLOOKUP(MONTH(Tabela2[[#This Row],[DATA DA RECARGA]]),editar!$F$2:$G$13,2,0))</f>
        <v/>
      </c>
      <c r="V295" s="54" t="str">
        <f>IF(Tabela2[[#This Row],[DATA DA RECARGA]]="","",YEAR(Tabela2[[#This Row],[DATA DA RECARGA]]))</f>
        <v/>
      </c>
      <c r="W295" s="54" t="str">
        <f>IF(Tabela2[[#This Row],[DATA DO ÚLTIMO TESTE HIDROSTÁTICO]]="","",VLOOKUP(MONTH(Tabela2[[#This Row],[DATA DO ÚLTIMO TESTE HIDROSTÁTICO]]),editar!$F$2:$G$13,2,0))</f>
        <v/>
      </c>
      <c r="X295" s="54" t="str">
        <f>IF(Tabela2[[#This Row],[DATA DO ÚLTIMO TESTE HIDROSTÁTICO]]="","",YEAR(Tabela2[[#This Row],[DATA DO ÚLTIMO TESTE HIDROSTÁTICO]]))</f>
        <v/>
      </c>
      <c r="Y295" s="101" t="str">
        <f>IFERROR(IF(Tabela2[[#This Row],[DATA DA RECARGA]]="","",Tabela2[[#This Row],[VALIDADE          (em meses)]]*30)+5,"")</f>
        <v/>
      </c>
      <c r="Z295" s="101" t="str">
        <f>IF(Tabela2[[#This Row],[DATA DA RECARGA]]="","","P")</f>
        <v/>
      </c>
      <c r="AA295" s="71"/>
      <c r="AB295" s="97" t="str">
        <f ca="1">IFERROR(G295-editar!$C$1,"")</f>
        <v/>
      </c>
      <c r="AC295" s="97" t="str">
        <f t="shared" ca="1" si="4"/>
        <v/>
      </c>
      <c r="AD295" s="74"/>
      <c r="AE295" s="74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</row>
    <row r="296" spans="1:57" ht="20.100000000000001" customHeight="1" x14ac:dyDescent="0.25">
      <c r="A296" s="29" t="str">
        <f>IF(Tabela2[[#This Row],[LOCAL DO EXTINTOR]]="","",Tabela2[[#This Row],[CONTROL1]])</f>
        <v/>
      </c>
      <c r="B296" s="133"/>
      <c r="C296" s="33"/>
      <c r="D296" s="34"/>
      <c r="E296" s="35"/>
      <c r="F2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6" s="81" t="str">
        <f ca="1">IFERROR(IF(Tabela2[[#This Row],[VALIDADE DA RECARGA]]="SELECIONE VALIDADE","",Tabela2[[#This Row],[DATA VENC REC]]),"")</f>
        <v/>
      </c>
      <c r="H296" s="76"/>
      <c r="I2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6" s="87" t="str">
        <f>IF(Tabela2[[#This Row],[DATA DO ÚLTIMO TESTE HIDROSTÁTICO]]="","",Tabela2[[#This Row],[DATA DO ÚLTIMO TESTE HIDROSTÁTICO]]+editar!$C$15)</f>
        <v/>
      </c>
      <c r="K296" s="105"/>
      <c r="L296" s="140"/>
      <c r="M296" s="48">
        <v>289</v>
      </c>
      <c r="N2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6" s="49" t="str">
        <f>IF(Tabela2[[#This Row],[DATA DA RECARGA]]="","",Tabela2[[#This Row],[DATA DA RECARGA]]+Tabela2[[#This Row],[val]])</f>
        <v/>
      </c>
      <c r="P296" s="48" t="str">
        <f>IF(Tabela2[[#This Row],[DATA VENC REC]]="","",VLOOKUP(MONTH(Tabela2[[#This Row],[DATA VENC REC]]),editar!$F$2:$G$13,2,0))</f>
        <v/>
      </c>
      <c r="Q296" s="48" t="str">
        <f>IF(Tabela2[[#This Row],[DATA VENC REC]]="","",YEAR(Tabela2[[#This Row],[DATA VENC REC]]))</f>
        <v/>
      </c>
      <c r="R2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6" s="54" t="str">
        <f>IF(Tabela2[[#This Row],[DATA DO PRÓXIMO TESTE HIDROSTÁTICO]]="","",VLOOKUP(MONTH(Tabela2[[#This Row],[DATA DO PRÓXIMO TESTE HIDROSTÁTICO]]),editar!$F$2:$G$13,2,0))</f>
        <v/>
      </c>
      <c r="T296" s="54" t="str">
        <f>IF(Tabela2[[#This Row],[DATA DO PRÓXIMO TESTE HIDROSTÁTICO]]="","",YEAR(Tabela2[[#This Row],[DATA DO PRÓXIMO TESTE HIDROSTÁTICO]]))</f>
        <v/>
      </c>
      <c r="U296" s="54" t="str">
        <f>IF(Tabela2[[#This Row],[DATA DA RECARGA]]="","",VLOOKUP(MONTH(Tabela2[[#This Row],[DATA DA RECARGA]]),editar!$F$2:$G$13,2,0))</f>
        <v/>
      </c>
      <c r="V296" s="54" t="str">
        <f>IF(Tabela2[[#This Row],[DATA DA RECARGA]]="","",YEAR(Tabela2[[#This Row],[DATA DA RECARGA]]))</f>
        <v/>
      </c>
      <c r="W296" s="54" t="str">
        <f>IF(Tabela2[[#This Row],[DATA DO ÚLTIMO TESTE HIDROSTÁTICO]]="","",VLOOKUP(MONTH(Tabela2[[#This Row],[DATA DO ÚLTIMO TESTE HIDROSTÁTICO]]),editar!$F$2:$G$13,2,0))</f>
        <v/>
      </c>
      <c r="X296" s="54" t="str">
        <f>IF(Tabela2[[#This Row],[DATA DO ÚLTIMO TESTE HIDROSTÁTICO]]="","",YEAR(Tabela2[[#This Row],[DATA DO ÚLTIMO TESTE HIDROSTÁTICO]]))</f>
        <v/>
      </c>
      <c r="Y296" s="101" t="str">
        <f>IFERROR(IF(Tabela2[[#This Row],[DATA DA RECARGA]]="","",Tabela2[[#This Row],[VALIDADE          (em meses)]]*30)+5,"")</f>
        <v/>
      </c>
      <c r="Z296" s="101" t="str">
        <f>IF(Tabela2[[#This Row],[DATA DA RECARGA]]="","","P")</f>
        <v/>
      </c>
      <c r="AA296" s="71"/>
      <c r="AB296" s="97" t="str">
        <f ca="1">IFERROR(G296-editar!$C$1,"")</f>
        <v/>
      </c>
      <c r="AC296" s="97" t="str">
        <f t="shared" ca="1" si="4"/>
        <v/>
      </c>
      <c r="AD296" s="74"/>
      <c r="AE296" s="74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</row>
    <row r="297" spans="1:57" ht="20.100000000000001" customHeight="1" x14ac:dyDescent="0.25">
      <c r="A297" s="29" t="str">
        <f>IF(Tabela2[[#This Row],[LOCAL DO EXTINTOR]]="","",Tabela2[[#This Row],[CONTROL1]])</f>
        <v/>
      </c>
      <c r="B297" s="133"/>
      <c r="C297" s="33"/>
      <c r="D297" s="34"/>
      <c r="E297" s="35"/>
      <c r="F2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7" s="81" t="str">
        <f ca="1">IFERROR(IF(Tabela2[[#This Row],[VALIDADE DA RECARGA]]="SELECIONE VALIDADE","",Tabela2[[#This Row],[DATA VENC REC]]),"")</f>
        <v/>
      </c>
      <c r="H297" s="76"/>
      <c r="I2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7" s="87" t="str">
        <f>IF(Tabela2[[#This Row],[DATA DO ÚLTIMO TESTE HIDROSTÁTICO]]="","",Tabela2[[#This Row],[DATA DO ÚLTIMO TESTE HIDROSTÁTICO]]+editar!$C$15)</f>
        <v/>
      </c>
      <c r="K297" s="105"/>
      <c r="L297" s="140"/>
      <c r="M297" s="48">
        <v>290</v>
      </c>
      <c r="N2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7" s="49" t="str">
        <f>IF(Tabela2[[#This Row],[DATA DA RECARGA]]="","",Tabela2[[#This Row],[DATA DA RECARGA]]+Tabela2[[#This Row],[val]])</f>
        <v/>
      </c>
      <c r="P297" s="48" t="str">
        <f>IF(Tabela2[[#This Row],[DATA VENC REC]]="","",VLOOKUP(MONTH(Tabela2[[#This Row],[DATA VENC REC]]),editar!$F$2:$G$13,2,0))</f>
        <v/>
      </c>
      <c r="Q297" s="48" t="str">
        <f>IF(Tabela2[[#This Row],[DATA VENC REC]]="","",YEAR(Tabela2[[#This Row],[DATA VENC REC]]))</f>
        <v/>
      </c>
      <c r="R2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7" s="54" t="str">
        <f>IF(Tabela2[[#This Row],[DATA DO PRÓXIMO TESTE HIDROSTÁTICO]]="","",VLOOKUP(MONTH(Tabela2[[#This Row],[DATA DO PRÓXIMO TESTE HIDROSTÁTICO]]),editar!$F$2:$G$13,2,0))</f>
        <v/>
      </c>
      <c r="T297" s="54" t="str">
        <f>IF(Tabela2[[#This Row],[DATA DO PRÓXIMO TESTE HIDROSTÁTICO]]="","",YEAR(Tabela2[[#This Row],[DATA DO PRÓXIMO TESTE HIDROSTÁTICO]]))</f>
        <v/>
      </c>
      <c r="U297" s="54" t="str">
        <f>IF(Tabela2[[#This Row],[DATA DA RECARGA]]="","",VLOOKUP(MONTH(Tabela2[[#This Row],[DATA DA RECARGA]]),editar!$F$2:$G$13,2,0))</f>
        <v/>
      </c>
      <c r="V297" s="54" t="str">
        <f>IF(Tabela2[[#This Row],[DATA DA RECARGA]]="","",YEAR(Tabela2[[#This Row],[DATA DA RECARGA]]))</f>
        <v/>
      </c>
      <c r="W297" s="54" t="str">
        <f>IF(Tabela2[[#This Row],[DATA DO ÚLTIMO TESTE HIDROSTÁTICO]]="","",VLOOKUP(MONTH(Tabela2[[#This Row],[DATA DO ÚLTIMO TESTE HIDROSTÁTICO]]),editar!$F$2:$G$13,2,0))</f>
        <v/>
      </c>
      <c r="X297" s="54" t="str">
        <f>IF(Tabela2[[#This Row],[DATA DO ÚLTIMO TESTE HIDROSTÁTICO]]="","",YEAR(Tabela2[[#This Row],[DATA DO ÚLTIMO TESTE HIDROSTÁTICO]]))</f>
        <v/>
      </c>
      <c r="Y297" s="101" t="str">
        <f>IFERROR(IF(Tabela2[[#This Row],[DATA DA RECARGA]]="","",Tabela2[[#This Row],[VALIDADE          (em meses)]]*30)+5,"")</f>
        <v/>
      </c>
      <c r="Z297" s="101" t="str">
        <f>IF(Tabela2[[#This Row],[DATA DA RECARGA]]="","","P")</f>
        <v/>
      </c>
      <c r="AA297" s="71"/>
      <c r="AB297" s="97" t="str">
        <f ca="1">IFERROR(G297-editar!$C$1,"")</f>
        <v/>
      </c>
      <c r="AC297" s="97" t="str">
        <f t="shared" ca="1" si="4"/>
        <v/>
      </c>
      <c r="AD297" s="74"/>
      <c r="AE297" s="74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</row>
    <row r="298" spans="1:57" ht="20.100000000000001" customHeight="1" x14ac:dyDescent="0.25">
      <c r="A298" s="29" t="str">
        <f>IF(Tabela2[[#This Row],[LOCAL DO EXTINTOR]]="","",Tabela2[[#This Row],[CONTROL1]])</f>
        <v/>
      </c>
      <c r="B298" s="133"/>
      <c r="C298" s="33"/>
      <c r="D298" s="34"/>
      <c r="E298" s="35"/>
      <c r="F2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8" s="81" t="str">
        <f ca="1">IFERROR(IF(Tabela2[[#This Row],[VALIDADE DA RECARGA]]="SELECIONE VALIDADE","",Tabela2[[#This Row],[DATA VENC REC]]),"")</f>
        <v/>
      </c>
      <c r="H298" s="76"/>
      <c r="I2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8" s="87" t="str">
        <f>IF(Tabela2[[#This Row],[DATA DO ÚLTIMO TESTE HIDROSTÁTICO]]="","",Tabela2[[#This Row],[DATA DO ÚLTIMO TESTE HIDROSTÁTICO]]+editar!$C$15)</f>
        <v/>
      </c>
      <c r="K298" s="105"/>
      <c r="L298" s="140"/>
      <c r="M298" s="48">
        <v>291</v>
      </c>
      <c r="N2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8" s="49" t="str">
        <f>IF(Tabela2[[#This Row],[DATA DA RECARGA]]="","",Tabela2[[#This Row],[DATA DA RECARGA]]+Tabela2[[#This Row],[val]])</f>
        <v/>
      </c>
      <c r="P298" s="48" t="str">
        <f>IF(Tabela2[[#This Row],[DATA VENC REC]]="","",VLOOKUP(MONTH(Tabela2[[#This Row],[DATA VENC REC]]),editar!$F$2:$G$13,2,0))</f>
        <v/>
      </c>
      <c r="Q298" s="48" t="str">
        <f>IF(Tabela2[[#This Row],[DATA VENC REC]]="","",YEAR(Tabela2[[#This Row],[DATA VENC REC]]))</f>
        <v/>
      </c>
      <c r="R2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8" s="54" t="str">
        <f>IF(Tabela2[[#This Row],[DATA DO PRÓXIMO TESTE HIDROSTÁTICO]]="","",VLOOKUP(MONTH(Tabela2[[#This Row],[DATA DO PRÓXIMO TESTE HIDROSTÁTICO]]),editar!$F$2:$G$13,2,0))</f>
        <v/>
      </c>
      <c r="T298" s="54" t="str">
        <f>IF(Tabela2[[#This Row],[DATA DO PRÓXIMO TESTE HIDROSTÁTICO]]="","",YEAR(Tabela2[[#This Row],[DATA DO PRÓXIMO TESTE HIDROSTÁTICO]]))</f>
        <v/>
      </c>
      <c r="U298" s="54" t="str">
        <f>IF(Tabela2[[#This Row],[DATA DA RECARGA]]="","",VLOOKUP(MONTH(Tabela2[[#This Row],[DATA DA RECARGA]]),editar!$F$2:$G$13,2,0))</f>
        <v/>
      </c>
      <c r="V298" s="54" t="str">
        <f>IF(Tabela2[[#This Row],[DATA DA RECARGA]]="","",YEAR(Tabela2[[#This Row],[DATA DA RECARGA]]))</f>
        <v/>
      </c>
      <c r="W298" s="54" t="str">
        <f>IF(Tabela2[[#This Row],[DATA DO ÚLTIMO TESTE HIDROSTÁTICO]]="","",VLOOKUP(MONTH(Tabela2[[#This Row],[DATA DO ÚLTIMO TESTE HIDROSTÁTICO]]),editar!$F$2:$G$13,2,0))</f>
        <v/>
      </c>
      <c r="X298" s="54" t="str">
        <f>IF(Tabela2[[#This Row],[DATA DO ÚLTIMO TESTE HIDROSTÁTICO]]="","",YEAR(Tabela2[[#This Row],[DATA DO ÚLTIMO TESTE HIDROSTÁTICO]]))</f>
        <v/>
      </c>
      <c r="Y298" s="101" t="str">
        <f>IFERROR(IF(Tabela2[[#This Row],[DATA DA RECARGA]]="","",Tabela2[[#This Row],[VALIDADE          (em meses)]]*30)+5,"")</f>
        <v/>
      </c>
      <c r="Z298" s="101" t="str">
        <f>IF(Tabela2[[#This Row],[DATA DA RECARGA]]="","","P")</f>
        <v/>
      </c>
      <c r="AA298" s="71"/>
      <c r="AB298" s="97" t="str">
        <f ca="1">IFERROR(G298-editar!$C$1,"")</f>
        <v/>
      </c>
      <c r="AC298" s="97" t="str">
        <f t="shared" ca="1" si="4"/>
        <v/>
      </c>
      <c r="AD298" s="74"/>
      <c r="AE298" s="74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</row>
    <row r="299" spans="1:57" ht="20.100000000000001" customHeight="1" x14ac:dyDescent="0.25">
      <c r="A299" s="29" t="str">
        <f>IF(Tabela2[[#This Row],[LOCAL DO EXTINTOR]]="","",Tabela2[[#This Row],[CONTROL1]])</f>
        <v/>
      </c>
      <c r="B299" s="133"/>
      <c r="C299" s="33"/>
      <c r="D299" s="34"/>
      <c r="E299" s="35"/>
      <c r="F2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299" s="81" t="str">
        <f ca="1">IFERROR(IF(Tabela2[[#This Row],[VALIDADE DA RECARGA]]="SELECIONE VALIDADE","",Tabela2[[#This Row],[DATA VENC REC]]),"")</f>
        <v/>
      </c>
      <c r="H299" s="76"/>
      <c r="I2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299" s="87" t="str">
        <f>IF(Tabela2[[#This Row],[DATA DO ÚLTIMO TESTE HIDROSTÁTICO]]="","",Tabela2[[#This Row],[DATA DO ÚLTIMO TESTE HIDROSTÁTICO]]+editar!$C$15)</f>
        <v/>
      </c>
      <c r="K299" s="105"/>
      <c r="L299" s="140"/>
      <c r="M299" s="48">
        <v>292</v>
      </c>
      <c r="N2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299" s="49" t="str">
        <f>IF(Tabela2[[#This Row],[DATA DA RECARGA]]="","",Tabela2[[#This Row],[DATA DA RECARGA]]+Tabela2[[#This Row],[val]])</f>
        <v/>
      </c>
      <c r="P299" s="48" t="str">
        <f>IF(Tabela2[[#This Row],[DATA VENC REC]]="","",VLOOKUP(MONTH(Tabela2[[#This Row],[DATA VENC REC]]),editar!$F$2:$G$13,2,0))</f>
        <v/>
      </c>
      <c r="Q299" s="48" t="str">
        <f>IF(Tabela2[[#This Row],[DATA VENC REC]]="","",YEAR(Tabela2[[#This Row],[DATA VENC REC]]))</f>
        <v/>
      </c>
      <c r="R2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299" s="54" t="str">
        <f>IF(Tabela2[[#This Row],[DATA DO PRÓXIMO TESTE HIDROSTÁTICO]]="","",VLOOKUP(MONTH(Tabela2[[#This Row],[DATA DO PRÓXIMO TESTE HIDROSTÁTICO]]),editar!$F$2:$G$13,2,0))</f>
        <v/>
      </c>
      <c r="T299" s="54" t="str">
        <f>IF(Tabela2[[#This Row],[DATA DO PRÓXIMO TESTE HIDROSTÁTICO]]="","",YEAR(Tabela2[[#This Row],[DATA DO PRÓXIMO TESTE HIDROSTÁTICO]]))</f>
        <v/>
      </c>
      <c r="U299" s="54" t="str">
        <f>IF(Tabela2[[#This Row],[DATA DA RECARGA]]="","",VLOOKUP(MONTH(Tabela2[[#This Row],[DATA DA RECARGA]]),editar!$F$2:$G$13,2,0))</f>
        <v/>
      </c>
      <c r="V299" s="54" t="str">
        <f>IF(Tabela2[[#This Row],[DATA DA RECARGA]]="","",YEAR(Tabela2[[#This Row],[DATA DA RECARGA]]))</f>
        <v/>
      </c>
      <c r="W299" s="54" t="str">
        <f>IF(Tabela2[[#This Row],[DATA DO ÚLTIMO TESTE HIDROSTÁTICO]]="","",VLOOKUP(MONTH(Tabela2[[#This Row],[DATA DO ÚLTIMO TESTE HIDROSTÁTICO]]),editar!$F$2:$G$13,2,0))</f>
        <v/>
      </c>
      <c r="X299" s="54" t="str">
        <f>IF(Tabela2[[#This Row],[DATA DO ÚLTIMO TESTE HIDROSTÁTICO]]="","",YEAR(Tabela2[[#This Row],[DATA DO ÚLTIMO TESTE HIDROSTÁTICO]]))</f>
        <v/>
      </c>
      <c r="Y299" s="101" t="str">
        <f>IFERROR(IF(Tabela2[[#This Row],[DATA DA RECARGA]]="","",Tabela2[[#This Row],[VALIDADE          (em meses)]]*30)+5,"")</f>
        <v/>
      </c>
      <c r="Z299" s="101" t="str">
        <f>IF(Tabela2[[#This Row],[DATA DA RECARGA]]="","","P")</f>
        <v/>
      </c>
      <c r="AA299" s="71"/>
      <c r="AB299" s="97" t="str">
        <f ca="1">IFERROR(G299-editar!$C$1,"")</f>
        <v/>
      </c>
      <c r="AC299" s="97" t="str">
        <f t="shared" ca="1" si="4"/>
        <v/>
      </c>
      <c r="AD299" s="74"/>
      <c r="AE299" s="74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</row>
    <row r="300" spans="1:57" ht="20.100000000000001" customHeight="1" x14ac:dyDescent="0.25">
      <c r="A300" s="29" t="str">
        <f>IF(Tabela2[[#This Row],[LOCAL DO EXTINTOR]]="","",Tabela2[[#This Row],[CONTROL1]])</f>
        <v/>
      </c>
      <c r="B300" s="133"/>
      <c r="C300" s="33"/>
      <c r="D300" s="34"/>
      <c r="E300" s="35"/>
      <c r="F3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0" s="81" t="str">
        <f ca="1">IFERROR(IF(Tabela2[[#This Row],[VALIDADE DA RECARGA]]="SELECIONE VALIDADE","",Tabela2[[#This Row],[DATA VENC REC]]),"")</f>
        <v/>
      </c>
      <c r="H300" s="76"/>
      <c r="I3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0" s="87" t="str">
        <f>IF(Tabela2[[#This Row],[DATA DO ÚLTIMO TESTE HIDROSTÁTICO]]="","",Tabela2[[#This Row],[DATA DO ÚLTIMO TESTE HIDROSTÁTICO]]+editar!$C$15)</f>
        <v/>
      </c>
      <c r="K300" s="105"/>
      <c r="L300" s="140"/>
      <c r="M300" s="48">
        <v>293</v>
      </c>
      <c r="N3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0" s="49" t="str">
        <f>IF(Tabela2[[#This Row],[DATA DA RECARGA]]="","",Tabela2[[#This Row],[DATA DA RECARGA]]+Tabela2[[#This Row],[val]])</f>
        <v/>
      </c>
      <c r="P300" s="48" t="str">
        <f>IF(Tabela2[[#This Row],[DATA VENC REC]]="","",VLOOKUP(MONTH(Tabela2[[#This Row],[DATA VENC REC]]),editar!$F$2:$G$13,2,0))</f>
        <v/>
      </c>
      <c r="Q300" s="48" t="str">
        <f>IF(Tabela2[[#This Row],[DATA VENC REC]]="","",YEAR(Tabela2[[#This Row],[DATA VENC REC]]))</f>
        <v/>
      </c>
      <c r="R3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0" s="54" t="str">
        <f>IF(Tabela2[[#This Row],[DATA DO PRÓXIMO TESTE HIDROSTÁTICO]]="","",VLOOKUP(MONTH(Tabela2[[#This Row],[DATA DO PRÓXIMO TESTE HIDROSTÁTICO]]),editar!$F$2:$G$13,2,0))</f>
        <v/>
      </c>
      <c r="T300" s="54" t="str">
        <f>IF(Tabela2[[#This Row],[DATA DO PRÓXIMO TESTE HIDROSTÁTICO]]="","",YEAR(Tabela2[[#This Row],[DATA DO PRÓXIMO TESTE HIDROSTÁTICO]]))</f>
        <v/>
      </c>
      <c r="U300" s="54" t="str">
        <f>IF(Tabela2[[#This Row],[DATA DA RECARGA]]="","",VLOOKUP(MONTH(Tabela2[[#This Row],[DATA DA RECARGA]]),editar!$F$2:$G$13,2,0))</f>
        <v/>
      </c>
      <c r="V300" s="54" t="str">
        <f>IF(Tabela2[[#This Row],[DATA DA RECARGA]]="","",YEAR(Tabela2[[#This Row],[DATA DA RECARGA]]))</f>
        <v/>
      </c>
      <c r="W300" s="54" t="str">
        <f>IF(Tabela2[[#This Row],[DATA DO ÚLTIMO TESTE HIDROSTÁTICO]]="","",VLOOKUP(MONTH(Tabela2[[#This Row],[DATA DO ÚLTIMO TESTE HIDROSTÁTICO]]),editar!$F$2:$G$13,2,0))</f>
        <v/>
      </c>
      <c r="X300" s="54" t="str">
        <f>IF(Tabela2[[#This Row],[DATA DO ÚLTIMO TESTE HIDROSTÁTICO]]="","",YEAR(Tabela2[[#This Row],[DATA DO ÚLTIMO TESTE HIDROSTÁTICO]]))</f>
        <v/>
      </c>
      <c r="Y300" s="101" t="str">
        <f>IFERROR(IF(Tabela2[[#This Row],[DATA DA RECARGA]]="","",Tabela2[[#This Row],[VALIDADE          (em meses)]]*30)+5,"")</f>
        <v/>
      </c>
      <c r="Z300" s="101" t="str">
        <f>IF(Tabela2[[#This Row],[DATA DA RECARGA]]="","","P")</f>
        <v/>
      </c>
      <c r="AA300" s="71"/>
      <c r="AB300" s="97" t="str">
        <f ca="1">IFERROR(G300-editar!$C$1,"")</f>
        <v/>
      </c>
      <c r="AC300" s="97" t="str">
        <f t="shared" ca="1" si="4"/>
        <v/>
      </c>
      <c r="AD300" s="74"/>
      <c r="AE300" s="74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</row>
    <row r="301" spans="1:57" ht="20.100000000000001" customHeight="1" x14ac:dyDescent="0.25">
      <c r="A301" s="29" t="str">
        <f>IF(Tabela2[[#This Row],[LOCAL DO EXTINTOR]]="","",Tabela2[[#This Row],[CONTROL1]])</f>
        <v/>
      </c>
      <c r="B301" s="133"/>
      <c r="C301" s="33"/>
      <c r="D301" s="34"/>
      <c r="E301" s="35"/>
      <c r="F3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1" s="81" t="str">
        <f ca="1">IFERROR(IF(Tabela2[[#This Row],[VALIDADE DA RECARGA]]="SELECIONE VALIDADE","",Tabela2[[#This Row],[DATA VENC REC]]),"")</f>
        <v/>
      </c>
      <c r="H301" s="76"/>
      <c r="I3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1" s="87" t="str">
        <f>IF(Tabela2[[#This Row],[DATA DO ÚLTIMO TESTE HIDROSTÁTICO]]="","",Tabela2[[#This Row],[DATA DO ÚLTIMO TESTE HIDROSTÁTICO]]+editar!$C$15)</f>
        <v/>
      </c>
      <c r="K301" s="105"/>
      <c r="L301" s="140"/>
      <c r="M301" s="48">
        <v>294</v>
      </c>
      <c r="N3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1" s="49" t="str">
        <f>IF(Tabela2[[#This Row],[DATA DA RECARGA]]="","",Tabela2[[#This Row],[DATA DA RECARGA]]+Tabela2[[#This Row],[val]])</f>
        <v/>
      </c>
      <c r="P301" s="48" t="str">
        <f>IF(Tabela2[[#This Row],[DATA VENC REC]]="","",VLOOKUP(MONTH(Tabela2[[#This Row],[DATA VENC REC]]),editar!$F$2:$G$13,2,0))</f>
        <v/>
      </c>
      <c r="Q301" s="48" t="str">
        <f>IF(Tabela2[[#This Row],[DATA VENC REC]]="","",YEAR(Tabela2[[#This Row],[DATA VENC REC]]))</f>
        <v/>
      </c>
      <c r="R3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1" s="54" t="str">
        <f>IF(Tabela2[[#This Row],[DATA DO PRÓXIMO TESTE HIDROSTÁTICO]]="","",VLOOKUP(MONTH(Tabela2[[#This Row],[DATA DO PRÓXIMO TESTE HIDROSTÁTICO]]),editar!$F$2:$G$13,2,0))</f>
        <v/>
      </c>
      <c r="T301" s="54" t="str">
        <f>IF(Tabela2[[#This Row],[DATA DO PRÓXIMO TESTE HIDROSTÁTICO]]="","",YEAR(Tabela2[[#This Row],[DATA DO PRÓXIMO TESTE HIDROSTÁTICO]]))</f>
        <v/>
      </c>
      <c r="U301" s="54" t="str">
        <f>IF(Tabela2[[#This Row],[DATA DA RECARGA]]="","",VLOOKUP(MONTH(Tabela2[[#This Row],[DATA DA RECARGA]]),editar!$F$2:$G$13,2,0))</f>
        <v/>
      </c>
      <c r="V301" s="54" t="str">
        <f>IF(Tabela2[[#This Row],[DATA DA RECARGA]]="","",YEAR(Tabela2[[#This Row],[DATA DA RECARGA]]))</f>
        <v/>
      </c>
      <c r="W301" s="54" t="str">
        <f>IF(Tabela2[[#This Row],[DATA DO ÚLTIMO TESTE HIDROSTÁTICO]]="","",VLOOKUP(MONTH(Tabela2[[#This Row],[DATA DO ÚLTIMO TESTE HIDROSTÁTICO]]),editar!$F$2:$G$13,2,0))</f>
        <v/>
      </c>
      <c r="X301" s="54" t="str">
        <f>IF(Tabela2[[#This Row],[DATA DO ÚLTIMO TESTE HIDROSTÁTICO]]="","",YEAR(Tabela2[[#This Row],[DATA DO ÚLTIMO TESTE HIDROSTÁTICO]]))</f>
        <v/>
      </c>
      <c r="Y301" s="101" t="str">
        <f>IFERROR(IF(Tabela2[[#This Row],[DATA DA RECARGA]]="","",Tabela2[[#This Row],[VALIDADE          (em meses)]]*30)+5,"")</f>
        <v/>
      </c>
      <c r="Z301" s="101" t="str">
        <f>IF(Tabela2[[#This Row],[DATA DA RECARGA]]="","","P")</f>
        <v/>
      </c>
      <c r="AA301" s="71"/>
      <c r="AB301" s="97" t="str">
        <f ca="1">IFERROR(G301-editar!$C$1,"")</f>
        <v/>
      </c>
      <c r="AC301" s="97" t="str">
        <f t="shared" ca="1" si="4"/>
        <v/>
      </c>
      <c r="AD301" s="74"/>
      <c r="AE301" s="74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</row>
    <row r="302" spans="1:57" ht="20.100000000000001" customHeight="1" x14ac:dyDescent="0.25">
      <c r="A302" s="29" t="str">
        <f>IF(Tabela2[[#This Row],[LOCAL DO EXTINTOR]]="","",Tabela2[[#This Row],[CONTROL1]])</f>
        <v/>
      </c>
      <c r="B302" s="133"/>
      <c r="C302" s="33"/>
      <c r="D302" s="34"/>
      <c r="E302" s="35"/>
      <c r="F3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2" s="81" t="str">
        <f ca="1">IFERROR(IF(Tabela2[[#This Row],[VALIDADE DA RECARGA]]="SELECIONE VALIDADE","",Tabela2[[#This Row],[DATA VENC REC]]),"")</f>
        <v/>
      </c>
      <c r="H302" s="76"/>
      <c r="I3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2" s="87" t="str">
        <f>IF(Tabela2[[#This Row],[DATA DO ÚLTIMO TESTE HIDROSTÁTICO]]="","",Tabela2[[#This Row],[DATA DO ÚLTIMO TESTE HIDROSTÁTICO]]+editar!$C$15)</f>
        <v/>
      </c>
      <c r="K302" s="105"/>
      <c r="L302" s="140"/>
      <c r="M302" s="48">
        <v>295</v>
      </c>
      <c r="N3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2" s="49" t="str">
        <f>IF(Tabela2[[#This Row],[DATA DA RECARGA]]="","",Tabela2[[#This Row],[DATA DA RECARGA]]+Tabela2[[#This Row],[val]])</f>
        <v/>
      </c>
      <c r="P302" s="48" t="str">
        <f>IF(Tabela2[[#This Row],[DATA VENC REC]]="","",VLOOKUP(MONTH(Tabela2[[#This Row],[DATA VENC REC]]),editar!$F$2:$G$13,2,0))</f>
        <v/>
      </c>
      <c r="Q302" s="48" t="str">
        <f>IF(Tabela2[[#This Row],[DATA VENC REC]]="","",YEAR(Tabela2[[#This Row],[DATA VENC REC]]))</f>
        <v/>
      </c>
      <c r="R3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2" s="54" t="str">
        <f>IF(Tabela2[[#This Row],[DATA DO PRÓXIMO TESTE HIDROSTÁTICO]]="","",VLOOKUP(MONTH(Tabela2[[#This Row],[DATA DO PRÓXIMO TESTE HIDROSTÁTICO]]),editar!$F$2:$G$13,2,0))</f>
        <v/>
      </c>
      <c r="T302" s="54" t="str">
        <f>IF(Tabela2[[#This Row],[DATA DO PRÓXIMO TESTE HIDROSTÁTICO]]="","",YEAR(Tabela2[[#This Row],[DATA DO PRÓXIMO TESTE HIDROSTÁTICO]]))</f>
        <v/>
      </c>
      <c r="U302" s="54" t="str">
        <f>IF(Tabela2[[#This Row],[DATA DA RECARGA]]="","",VLOOKUP(MONTH(Tabela2[[#This Row],[DATA DA RECARGA]]),editar!$F$2:$G$13,2,0))</f>
        <v/>
      </c>
      <c r="V302" s="54" t="str">
        <f>IF(Tabela2[[#This Row],[DATA DA RECARGA]]="","",YEAR(Tabela2[[#This Row],[DATA DA RECARGA]]))</f>
        <v/>
      </c>
      <c r="W302" s="54" t="str">
        <f>IF(Tabela2[[#This Row],[DATA DO ÚLTIMO TESTE HIDROSTÁTICO]]="","",VLOOKUP(MONTH(Tabela2[[#This Row],[DATA DO ÚLTIMO TESTE HIDROSTÁTICO]]),editar!$F$2:$G$13,2,0))</f>
        <v/>
      </c>
      <c r="X302" s="54" t="str">
        <f>IF(Tabela2[[#This Row],[DATA DO ÚLTIMO TESTE HIDROSTÁTICO]]="","",YEAR(Tabela2[[#This Row],[DATA DO ÚLTIMO TESTE HIDROSTÁTICO]]))</f>
        <v/>
      </c>
      <c r="Y302" s="101" t="str">
        <f>IFERROR(IF(Tabela2[[#This Row],[DATA DA RECARGA]]="","",Tabela2[[#This Row],[VALIDADE          (em meses)]]*30)+5,"")</f>
        <v/>
      </c>
      <c r="Z302" s="101" t="str">
        <f>IF(Tabela2[[#This Row],[DATA DA RECARGA]]="","","P")</f>
        <v/>
      </c>
      <c r="AA302" s="71"/>
      <c r="AB302" s="97" t="str">
        <f ca="1">IFERROR(G302-editar!$C$1,"")</f>
        <v/>
      </c>
      <c r="AC302" s="97" t="str">
        <f t="shared" ca="1" si="4"/>
        <v/>
      </c>
      <c r="AD302" s="74"/>
      <c r="AE302" s="74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</row>
    <row r="303" spans="1:57" ht="20.100000000000001" customHeight="1" x14ac:dyDescent="0.25">
      <c r="A303" s="29" t="str">
        <f>IF(Tabela2[[#This Row],[LOCAL DO EXTINTOR]]="","",Tabela2[[#This Row],[CONTROL1]])</f>
        <v/>
      </c>
      <c r="B303" s="133"/>
      <c r="C303" s="33"/>
      <c r="D303" s="34"/>
      <c r="E303" s="35"/>
      <c r="F3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3" s="81" t="str">
        <f ca="1">IFERROR(IF(Tabela2[[#This Row],[VALIDADE DA RECARGA]]="SELECIONE VALIDADE","",Tabela2[[#This Row],[DATA VENC REC]]),"")</f>
        <v/>
      </c>
      <c r="H303" s="76"/>
      <c r="I3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3" s="87" t="str">
        <f>IF(Tabela2[[#This Row],[DATA DO ÚLTIMO TESTE HIDROSTÁTICO]]="","",Tabela2[[#This Row],[DATA DO ÚLTIMO TESTE HIDROSTÁTICO]]+editar!$C$15)</f>
        <v/>
      </c>
      <c r="K303" s="105"/>
      <c r="L303" s="140"/>
      <c r="M303" s="48">
        <v>296</v>
      </c>
      <c r="N3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3" s="49" t="str">
        <f>IF(Tabela2[[#This Row],[DATA DA RECARGA]]="","",Tabela2[[#This Row],[DATA DA RECARGA]]+Tabela2[[#This Row],[val]])</f>
        <v/>
      </c>
      <c r="P303" s="48" t="str">
        <f>IF(Tabela2[[#This Row],[DATA VENC REC]]="","",VLOOKUP(MONTH(Tabela2[[#This Row],[DATA VENC REC]]),editar!$F$2:$G$13,2,0))</f>
        <v/>
      </c>
      <c r="Q303" s="48" t="str">
        <f>IF(Tabela2[[#This Row],[DATA VENC REC]]="","",YEAR(Tabela2[[#This Row],[DATA VENC REC]]))</f>
        <v/>
      </c>
      <c r="R3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3" s="54" t="str">
        <f>IF(Tabela2[[#This Row],[DATA DO PRÓXIMO TESTE HIDROSTÁTICO]]="","",VLOOKUP(MONTH(Tabela2[[#This Row],[DATA DO PRÓXIMO TESTE HIDROSTÁTICO]]),editar!$F$2:$G$13,2,0))</f>
        <v/>
      </c>
      <c r="T303" s="54" t="str">
        <f>IF(Tabela2[[#This Row],[DATA DO PRÓXIMO TESTE HIDROSTÁTICO]]="","",YEAR(Tabela2[[#This Row],[DATA DO PRÓXIMO TESTE HIDROSTÁTICO]]))</f>
        <v/>
      </c>
      <c r="U303" s="54" t="str">
        <f>IF(Tabela2[[#This Row],[DATA DA RECARGA]]="","",VLOOKUP(MONTH(Tabela2[[#This Row],[DATA DA RECARGA]]),editar!$F$2:$G$13,2,0))</f>
        <v/>
      </c>
      <c r="V303" s="54" t="str">
        <f>IF(Tabela2[[#This Row],[DATA DA RECARGA]]="","",YEAR(Tabela2[[#This Row],[DATA DA RECARGA]]))</f>
        <v/>
      </c>
      <c r="W303" s="54" t="str">
        <f>IF(Tabela2[[#This Row],[DATA DO ÚLTIMO TESTE HIDROSTÁTICO]]="","",VLOOKUP(MONTH(Tabela2[[#This Row],[DATA DO ÚLTIMO TESTE HIDROSTÁTICO]]),editar!$F$2:$G$13,2,0))</f>
        <v/>
      </c>
      <c r="X303" s="54" t="str">
        <f>IF(Tabela2[[#This Row],[DATA DO ÚLTIMO TESTE HIDROSTÁTICO]]="","",YEAR(Tabela2[[#This Row],[DATA DO ÚLTIMO TESTE HIDROSTÁTICO]]))</f>
        <v/>
      </c>
      <c r="Y303" s="101" t="str">
        <f>IFERROR(IF(Tabela2[[#This Row],[DATA DA RECARGA]]="","",Tabela2[[#This Row],[VALIDADE          (em meses)]]*30)+5,"")</f>
        <v/>
      </c>
      <c r="Z303" s="101" t="str">
        <f>IF(Tabela2[[#This Row],[DATA DA RECARGA]]="","","P")</f>
        <v/>
      </c>
      <c r="AA303" s="71"/>
      <c r="AB303" s="97" t="str">
        <f ca="1">IFERROR(G303-editar!$C$1,"")</f>
        <v/>
      </c>
      <c r="AC303" s="97" t="str">
        <f t="shared" ca="1" si="4"/>
        <v/>
      </c>
      <c r="AD303" s="74"/>
      <c r="AE303" s="74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</row>
    <row r="304" spans="1:57" ht="20.100000000000001" customHeight="1" x14ac:dyDescent="0.25">
      <c r="A304" s="29" t="str">
        <f>IF(Tabela2[[#This Row],[LOCAL DO EXTINTOR]]="","",Tabela2[[#This Row],[CONTROL1]])</f>
        <v/>
      </c>
      <c r="B304" s="133"/>
      <c r="C304" s="33"/>
      <c r="D304" s="34"/>
      <c r="E304" s="35"/>
      <c r="F3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4" s="81" t="str">
        <f ca="1">IFERROR(IF(Tabela2[[#This Row],[VALIDADE DA RECARGA]]="SELECIONE VALIDADE","",Tabela2[[#This Row],[DATA VENC REC]]),"")</f>
        <v/>
      </c>
      <c r="H304" s="76"/>
      <c r="I3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4" s="87" t="str">
        <f>IF(Tabela2[[#This Row],[DATA DO ÚLTIMO TESTE HIDROSTÁTICO]]="","",Tabela2[[#This Row],[DATA DO ÚLTIMO TESTE HIDROSTÁTICO]]+editar!$C$15)</f>
        <v/>
      </c>
      <c r="K304" s="105"/>
      <c r="L304" s="140"/>
      <c r="M304" s="48">
        <v>297</v>
      </c>
      <c r="N3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4" s="49" t="str">
        <f>IF(Tabela2[[#This Row],[DATA DA RECARGA]]="","",Tabela2[[#This Row],[DATA DA RECARGA]]+Tabela2[[#This Row],[val]])</f>
        <v/>
      </c>
      <c r="P304" s="48" t="str">
        <f>IF(Tabela2[[#This Row],[DATA VENC REC]]="","",VLOOKUP(MONTH(Tabela2[[#This Row],[DATA VENC REC]]),editar!$F$2:$G$13,2,0))</f>
        <v/>
      </c>
      <c r="Q304" s="48" t="str">
        <f>IF(Tabela2[[#This Row],[DATA VENC REC]]="","",YEAR(Tabela2[[#This Row],[DATA VENC REC]]))</f>
        <v/>
      </c>
      <c r="R3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4" s="54" t="str">
        <f>IF(Tabela2[[#This Row],[DATA DO PRÓXIMO TESTE HIDROSTÁTICO]]="","",VLOOKUP(MONTH(Tabela2[[#This Row],[DATA DO PRÓXIMO TESTE HIDROSTÁTICO]]),editar!$F$2:$G$13,2,0))</f>
        <v/>
      </c>
      <c r="T304" s="54" t="str">
        <f>IF(Tabela2[[#This Row],[DATA DO PRÓXIMO TESTE HIDROSTÁTICO]]="","",YEAR(Tabela2[[#This Row],[DATA DO PRÓXIMO TESTE HIDROSTÁTICO]]))</f>
        <v/>
      </c>
      <c r="U304" s="54" t="str">
        <f>IF(Tabela2[[#This Row],[DATA DA RECARGA]]="","",VLOOKUP(MONTH(Tabela2[[#This Row],[DATA DA RECARGA]]),editar!$F$2:$G$13,2,0))</f>
        <v/>
      </c>
      <c r="V304" s="54" t="str">
        <f>IF(Tabela2[[#This Row],[DATA DA RECARGA]]="","",YEAR(Tabela2[[#This Row],[DATA DA RECARGA]]))</f>
        <v/>
      </c>
      <c r="W304" s="54" t="str">
        <f>IF(Tabela2[[#This Row],[DATA DO ÚLTIMO TESTE HIDROSTÁTICO]]="","",VLOOKUP(MONTH(Tabela2[[#This Row],[DATA DO ÚLTIMO TESTE HIDROSTÁTICO]]),editar!$F$2:$G$13,2,0))</f>
        <v/>
      </c>
      <c r="X304" s="54" t="str">
        <f>IF(Tabela2[[#This Row],[DATA DO ÚLTIMO TESTE HIDROSTÁTICO]]="","",YEAR(Tabela2[[#This Row],[DATA DO ÚLTIMO TESTE HIDROSTÁTICO]]))</f>
        <v/>
      </c>
      <c r="Y304" s="101" t="str">
        <f>IFERROR(IF(Tabela2[[#This Row],[DATA DA RECARGA]]="","",Tabela2[[#This Row],[VALIDADE          (em meses)]]*30)+5,"")</f>
        <v/>
      </c>
      <c r="Z304" s="101" t="str">
        <f>IF(Tabela2[[#This Row],[DATA DA RECARGA]]="","","P")</f>
        <v/>
      </c>
      <c r="AA304" s="71"/>
      <c r="AB304" s="97" t="str">
        <f ca="1">IFERROR(G304-editar!$C$1,"")</f>
        <v/>
      </c>
      <c r="AC304" s="97" t="str">
        <f t="shared" ca="1" si="4"/>
        <v/>
      </c>
      <c r="AD304" s="74"/>
      <c r="AE304" s="74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</row>
    <row r="305" spans="1:57" ht="20.100000000000001" customHeight="1" x14ac:dyDescent="0.25">
      <c r="A305" s="29" t="str">
        <f>IF(Tabela2[[#This Row],[LOCAL DO EXTINTOR]]="","",Tabela2[[#This Row],[CONTROL1]])</f>
        <v/>
      </c>
      <c r="B305" s="133"/>
      <c r="C305" s="33"/>
      <c r="D305" s="34"/>
      <c r="E305" s="35"/>
      <c r="F3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5" s="81" t="str">
        <f ca="1">IFERROR(IF(Tabela2[[#This Row],[VALIDADE DA RECARGA]]="SELECIONE VALIDADE","",Tabela2[[#This Row],[DATA VENC REC]]),"")</f>
        <v/>
      </c>
      <c r="H305" s="76"/>
      <c r="I3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5" s="87" t="str">
        <f>IF(Tabela2[[#This Row],[DATA DO ÚLTIMO TESTE HIDROSTÁTICO]]="","",Tabela2[[#This Row],[DATA DO ÚLTIMO TESTE HIDROSTÁTICO]]+editar!$C$15)</f>
        <v/>
      </c>
      <c r="K305" s="105"/>
      <c r="L305" s="140"/>
      <c r="M305" s="48">
        <v>298</v>
      </c>
      <c r="N3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5" s="49" t="str">
        <f>IF(Tabela2[[#This Row],[DATA DA RECARGA]]="","",Tabela2[[#This Row],[DATA DA RECARGA]]+Tabela2[[#This Row],[val]])</f>
        <v/>
      </c>
      <c r="P305" s="48" t="str">
        <f>IF(Tabela2[[#This Row],[DATA VENC REC]]="","",VLOOKUP(MONTH(Tabela2[[#This Row],[DATA VENC REC]]),editar!$F$2:$G$13,2,0))</f>
        <v/>
      </c>
      <c r="Q305" s="48" t="str">
        <f>IF(Tabela2[[#This Row],[DATA VENC REC]]="","",YEAR(Tabela2[[#This Row],[DATA VENC REC]]))</f>
        <v/>
      </c>
      <c r="R3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5" s="54" t="str">
        <f>IF(Tabela2[[#This Row],[DATA DO PRÓXIMO TESTE HIDROSTÁTICO]]="","",VLOOKUP(MONTH(Tabela2[[#This Row],[DATA DO PRÓXIMO TESTE HIDROSTÁTICO]]),editar!$F$2:$G$13,2,0))</f>
        <v/>
      </c>
      <c r="T305" s="54" t="str">
        <f>IF(Tabela2[[#This Row],[DATA DO PRÓXIMO TESTE HIDROSTÁTICO]]="","",YEAR(Tabela2[[#This Row],[DATA DO PRÓXIMO TESTE HIDROSTÁTICO]]))</f>
        <v/>
      </c>
      <c r="U305" s="54" t="str">
        <f>IF(Tabela2[[#This Row],[DATA DA RECARGA]]="","",VLOOKUP(MONTH(Tabela2[[#This Row],[DATA DA RECARGA]]),editar!$F$2:$G$13,2,0))</f>
        <v/>
      </c>
      <c r="V305" s="54" t="str">
        <f>IF(Tabela2[[#This Row],[DATA DA RECARGA]]="","",YEAR(Tabela2[[#This Row],[DATA DA RECARGA]]))</f>
        <v/>
      </c>
      <c r="W305" s="54" t="str">
        <f>IF(Tabela2[[#This Row],[DATA DO ÚLTIMO TESTE HIDROSTÁTICO]]="","",VLOOKUP(MONTH(Tabela2[[#This Row],[DATA DO ÚLTIMO TESTE HIDROSTÁTICO]]),editar!$F$2:$G$13,2,0))</f>
        <v/>
      </c>
      <c r="X305" s="54" t="str">
        <f>IF(Tabela2[[#This Row],[DATA DO ÚLTIMO TESTE HIDROSTÁTICO]]="","",YEAR(Tabela2[[#This Row],[DATA DO ÚLTIMO TESTE HIDROSTÁTICO]]))</f>
        <v/>
      </c>
      <c r="Y305" s="101" t="str">
        <f>IFERROR(IF(Tabela2[[#This Row],[DATA DA RECARGA]]="","",Tabela2[[#This Row],[VALIDADE          (em meses)]]*30)+5,"")</f>
        <v/>
      </c>
      <c r="Z305" s="101" t="str">
        <f>IF(Tabela2[[#This Row],[DATA DA RECARGA]]="","","P")</f>
        <v/>
      </c>
      <c r="AA305" s="71"/>
      <c r="AB305" s="97" t="str">
        <f ca="1">IFERROR(G305-editar!$C$1,"")</f>
        <v/>
      </c>
      <c r="AC305" s="97" t="str">
        <f t="shared" ca="1" si="4"/>
        <v/>
      </c>
      <c r="AD305" s="74"/>
      <c r="AE305" s="74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</row>
    <row r="306" spans="1:57" ht="20.100000000000001" customHeight="1" x14ac:dyDescent="0.25">
      <c r="A306" s="29" t="str">
        <f>IF(Tabela2[[#This Row],[LOCAL DO EXTINTOR]]="","",Tabela2[[#This Row],[CONTROL1]])</f>
        <v/>
      </c>
      <c r="B306" s="133"/>
      <c r="C306" s="33"/>
      <c r="D306" s="34"/>
      <c r="E306" s="35"/>
      <c r="F3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6" s="81" t="str">
        <f ca="1">IFERROR(IF(Tabela2[[#This Row],[VALIDADE DA RECARGA]]="SELECIONE VALIDADE","",Tabela2[[#This Row],[DATA VENC REC]]),"")</f>
        <v/>
      </c>
      <c r="H306" s="76"/>
      <c r="I3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6" s="87" t="str">
        <f>IF(Tabela2[[#This Row],[DATA DO ÚLTIMO TESTE HIDROSTÁTICO]]="","",Tabela2[[#This Row],[DATA DO ÚLTIMO TESTE HIDROSTÁTICO]]+editar!$C$15)</f>
        <v/>
      </c>
      <c r="K306" s="105"/>
      <c r="L306" s="140"/>
      <c r="M306" s="48">
        <v>299</v>
      </c>
      <c r="N3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6" s="49" t="str">
        <f>IF(Tabela2[[#This Row],[DATA DA RECARGA]]="","",Tabela2[[#This Row],[DATA DA RECARGA]]+Tabela2[[#This Row],[val]])</f>
        <v/>
      </c>
      <c r="P306" s="48" t="str">
        <f>IF(Tabela2[[#This Row],[DATA VENC REC]]="","",VLOOKUP(MONTH(Tabela2[[#This Row],[DATA VENC REC]]),editar!$F$2:$G$13,2,0))</f>
        <v/>
      </c>
      <c r="Q306" s="48" t="str">
        <f>IF(Tabela2[[#This Row],[DATA VENC REC]]="","",YEAR(Tabela2[[#This Row],[DATA VENC REC]]))</f>
        <v/>
      </c>
      <c r="R3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6" s="54" t="str">
        <f>IF(Tabela2[[#This Row],[DATA DO PRÓXIMO TESTE HIDROSTÁTICO]]="","",VLOOKUP(MONTH(Tabela2[[#This Row],[DATA DO PRÓXIMO TESTE HIDROSTÁTICO]]),editar!$F$2:$G$13,2,0))</f>
        <v/>
      </c>
      <c r="T306" s="54" t="str">
        <f>IF(Tabela2[[#This Row],[DATA DO PRÓXIMO TESTE HIDROSTÁTICO]]="","",YEAR(Tabela2[[#This Row],[DATA DO PRÓXIMO TESTE HIDROSTÁTICO]]))</f>
        <v/>
      </c>
      <c r="U306" s="54" t="str">
        <f>IF(Tabela2[[#This Row],[DATA DA RECARGA]]="","",VLOOKUP(MONTH(Tabela2[[#This Row],[DATA DA RECARGA]]),editar!$F$2:$G$13,2,0))</f>
        <v/>
      </c>
      <c r="V306" s="54" t="str">
        <f>IF(Tabela2[[#This Row],[DATA DA RECARGA]]="","",YEAR(Tabela2[[#This Row],[DATA DA RECARGA]]))</f>
        <v/>
      </c>
      <c r="W306" s="54" t="str">
        <f>IF(Tabela2[[#This Row],[DATA DO ÚLTIMO TESTE HIDROSTÁTICO]]="","",VLOOKUP(MONTH(Tabela2[[#This Row],[DATA DO ÚLTIMO TESTE HIDROSTÁTICO]]),editar!$F$2:$G$13,2,0))</f>
        <v/>
      </c>
      <c r="X306" s="54" t="str">
        <f>IF(Tabela2[[#This Row],[DATA DO ÚLTIMO TESTE HIDROSTÁTICO]]="","",YEAR(Tabela2[[#This Row],[DATA DO ÚLTIMO TESTE HIDROSTÁTICO]]))</f>
        <v/>
      </c>
      <c r="Y306" s="101" t="str">
        <f>IFERROR(IF(Tabela2[[#This Row],[DATA DA RECARGA]]="","",Tabela2[[#This Row],[VALIDADE          (em meses)]]*30)+5,"")</f>
        <v/>
      </c>
      <c r="Z306" s="101" t="str">
        <f>IF(Tabela2[[#This Row],[DATA DA RECARGA]]="","","P")</f>
        <v/>
      </c>
      <c r="AA306" s="71"/>
      <c r="AB306" s="97" t="str">
        <f ca="1">IFERROR(G306-editar!$C$1,"")</f>
        <v/>
      </c>
      <c r="AC306" s="97" t="str">
        <f t="shared" ca="1" si="4"/>
        <v/>
      </c>
      <c r="AD306" s="74"/>
      <c r="AE306" s="74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</row>
    <row r="307" spans="1:57" ht="20.100000000000001" customHeight="1" x14ac:dyDescent="0.25">
      <c r="A307" s="29" t="str">
        <f>IF(Tabela2[[#This Row],[LOCAL DO EXTINTOR]]="","",Tabela2[[#This Row],[CONTROL1]])</f>
        <v/>
      </c>
      <c r="B307" s="133"/>
      <c r="C307" s="33"/>
      <c r="D307" s="34"/>
      <c r="E307" s="35"/>
      <c r="F3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7" s="81" t="str">
        <f ca="1">IFERROR(IF(Tabela2[[#This Row],[VALIDADE DA RECARGA]]="SELECIONE VALIDADE","",Tabela2[[#This Row],[DATA VENC REC]]),"")</f>
        <v/>
      </c>
      <c r="H307" s="76"/>
      <c r="I3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7" s="87" t="str">
        <f>IF(Tabela2[[#This Row],[DATA DO ÚLTIMO TESTE HIDROSTÁTICO]]="","",Tabela2[[#This Row],[DATA DO ÚLTIMO TESTE HIDROSTÁTICO]]+editar!$C$15)</f>
        <v/>
      </c>
      <c r="K307" s="105"/>
      <c r="L307" s="140"/>
      <c r="M307" s="48">
        <v>300</v>
      </c>
      <c r="N3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7" s="49" t="str">
        <f>IF(Tabela2[[#This Row],[DATA DA RECARGA]]="","",Tabela2[[#This Row],[DATA DA RECARGA]]+Tabela2[[#This Row],[val]])</f>
        <v/>
      </c>
      <c r="P307" s="48" t="str">
        <f>IF(Tabela2[[#This Row],[DATA VENC REC]]="","",VLOOKUP(MONTH(Tabela2[[#This Row],[DATA VENC REC]]),editar!$F$2:$G$13,2,0))</f>
        <v/>
      </c>
      <c r="Q307" s="48" t="str">
        <f>IF(Tabela2[[#This Row],[DATA VENC REC]]="","",YEAR(Tabela2[[#This Row],[DATA VENC REC]]))</f>
        <v/>
      </c>
      <c r="R3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7" s="54" t="str">
        <f>IF(Tabela2[[#This Row],[DATA DO PRÓXIMO TESTE HIDROSTÁTICO]]="","",VLOOKUP(MONTH(Tabela2[[#This Row],[DATA DO PRÓXIMO TESTE HIDROSTÁTICO]]),editar!$F$2:$G$13,2,0))</f>
        <v/>
      </c>
      <c r="T307" s="54" t="str">
        <f>IF(Tabela2[[#This Row],[DATA DO PRÓXIMO TESTE HIDROSTÁTICO]]="","",YEAR(Tabela2[[#This Row],[DATA DO PRÓXIMO TESTE HIDROSTÁTICO]]))</f>
        <v/>
      </c>
      <c r="U307" s="54" t="str">
        <f>IF(Tabela2[[#This Row],[DATA DA RECARGA]]="","",VLOOKUP(MONTH(Tabela2[[#This Row],[DATA DA RECARGA]]),editar!$F$2:$G$13,2,0))</f>
        <v/>
      </c>
      <c r="V307" s="54" t="str">
        <f>IF(Tabela2[[#This Row],[DATA DA RECARGA]]="","",YEAR(Tabela2[[#This Row],[DATA DA RECARGA]]))</f>
        <v/>
      </c>
      <c r="W307" s="54" t="str">
        <f>IF(Tabela2[[#This Row],[DATA DO ÚLTIMO TESTE HIDROSTÁTICO]]="","",VLOOKUP(MONTH(Tabela2[[#This Row],[DATA DO ÚLTIMO TESTE HIDROSTÁTICO]]),editar!$F$2:$G$13,2,0))</f>
        <v/>
      </c>
      <c r="X307" s="54" t="str">
        <f>IF(Tabela2[[#This Row],[DATA DO ÚLTIMO TESTE HIDROSTÁTICO]]="","",YEAR(Tabela2[[#This Row],[DATA DO ÚLTIMO TESTE HIDROSTÁTICO]]))</f>
        <v/>
      </c>
      <c r="Y307" s="101" t="str">
        <f>IFERROR(IF(Tabela2[[#This Row],[DATA DA RECARGA]]="","",Tabela2[[#This Row],[VALIDADE          (em meses)]]*30)+5,"")</f>
        <v/>
      </c>
      <c r="Z307" s="101" t="str">
        <f>IF(Tabela2[[#This Row],[DATA DA RECARGA]]="","","P")</f>
        <v/>
      </c>
      <c r="AA307" s="71"/>
      <c r="AB307" s="97" t="str">
        <f ca="1">IFERROR(G307-editar!$C$1,"")</f>
        <v/>
      </c>
      <c r="AC307" s="97" t="str">
        <f t="shared" ca="1" si="4"/>
        <v/>
      </c>
      <c r="AD307" s="74"/>
      <c r="AE307" s="74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</row>
    <row r="308" spans="1:57" ht="20.100000000000001" customHeight="1" x14ac:dyDescent="0.25">
      <c r="A308" s="29" t="str">
        <f>IF(Tabela2[[#This Row],[LOCAL DO EXTINTOR]]="","",Tabela2[[#This Row],[CONTROL1]])</f>
        <v/>
      </c>
      <c r="B308" s="133"/>
      <c r="C308" s="33"/>
      <c r="D308" s="34"/>
      <c r="E308" s="35"/>
      <c r="F3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8" s="81" t="str">
        <f ca="1">IFERROR(IF(Tabela2[[#This Row],[VALIDADE DA RECARGA]]="SELECIONE VALIDADE","",Tabela2[[#This Row],[DATA VENC REC]]),"")</f>
        <v/>
      </c>
      <c r="H308" s="76"/>
      <c r="I3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8" s="87" t="str">
        <f>IF(Tabela2[[#This Row],[DATA DO ÚLTIMO TESTE HIDROSTÁTICO]]="","",Tabela2[[#This Row],[DATA DO ÚLTIMO TESTE HIDROSTÁTICO]]+editar!$C$15)</f>
        <v/>
      </c>
      <c r="K308" s="105"/>
      <c r="L308" s="140"/>
      <c r="M308" s="48">
        <v>301</v>
      </c>
      <c r="N3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8" s="49" t="str">
        <f>IF(Tabela2[[#This Row],[DATA DA RECARGA]]="","",Tabela2[[#This Row],[DATA DA RECARGA]]+Tabela2[[#This Row],[val]])</f>
        <v/>
      </c>
      <c r="P308" s="48" t="str">
        <f>IF(Tabela2[[#This Row],[DATA VENC REC]]="","",VLOOKUP(MONTH(Tabela2[[#This Row],[DATA VENC REC]]),editar!$F$2:$G$13,2,0))</f>
        <v/>
      </c>
      <c r="Q308" s="48" t="str">
        <f>IF(Tabela2[[#This Row],[DATA VENC REC]]="","",YEAR(Tabela2[[#This Row],[DATA VENC REC]]))</f>
        <v/>
      </c>
      <c r="R3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8" s="54" t="str">
        <f>IF(Tabela2[[#This Row],[DATA DO PRÓXIMO TESTE HIDROSTÁTICO]]="","",VLOOKUP(MONTH(Tabela2[[#This Row],[DATA DO PRÓXIMO TESTE HIDROSTÁTICO]]),editar!$F$2:$G$13,2,0))</f>
        <v/>
      </c>
      <c r="T308" s="54" t="str">
        <f>IF(Tabela2[[#This Row],[DATA DO PRÓXIMO TESTE HIDROSTÁTICO]]="","",YEAR(Tabela2[[#This Row],[DATA DO PRÓXIMO TESTE HIDROSTÁTICO]]))</f>
        <v/>
      </c>
      <c r="U308" s="54" t="str">
        <f>IF(Tabela2[[#This Row],[DATA DA RECARGA]]="","",VLOOKUP(MONTH(Tabela2[[#This Row],[DATA DA RECARGA]]),editar!$F$2:$G$13,2,0))</f>
        <v/>
      </c>
      <c r="V308" s="54" t="str">
        <f>IF(Tabela2[[#This Row],[DATA DA RECARGA]]="","",YEAR(Tabela2[[#This Row],[DATA DA RECARGA]]))</f>
        <v/>
      </c>
      <c r="W308" s="54" t="str">
        <f>IF(Tabela2[[#This Row],[DATA DO ÚLTIMO TESTE HIDROSTÁTICO]]="","",VLOOKUP(MONTH(Tabela2[[#This Row],[DATA DO ÚLTIMO TESTE HIDROSTÁTICO]]),editar!$F$2:$G$13,2,0))</f>
        <v/>
      </c>
      <c r="X308" s="54" t="str">
        <f>IF(Tabela2[[#This Row],[DATA DO ÚLTIMO TESTE HIDROSTÁTICO]]="","",YEAR(Tabela2[[#This Row],[DATA DO ÚLTIMO TESTE HIDROSTÁTICO]]))</f>
        <v/>
      </c>
      <c r="Y308" s="101" t="str">
        <f>IFERROR(IF(Tabela2[[#This Row],[DATA DA RECARGA]]="","",Tabela2[[#This Row],[VALIDADE          (em meses)]]*30)+5,"")</f>
        <v/>
      </c>
      <c r="Z308" s="101" t="str">
        <f>IF(Tabela2[[#This Row],[DATA DA RECARGA]]="","","P")</f>
        <v/>
      </c>
      <c r="AA308" s="71"/>
      <c r="AB308" s="97" t="str">
        <f ca="1">IFERROR(G308-editar!$C$1,"")</f>
        <v/>
      </c>
      <c r="AC308" s="97" t="str">
        <f t="shared" ca="1" si="4"/>
        <v/>
      </c>
      <c r="AD308" s="74"/>
      <c r="AE308" s="74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</row>
    <row r="309" spans="1:57" ht="20.100000000000001" customHeight="1" x14ac:dyDescent="0.25">
      <c r="A309" s="29" t="str">
        <f>IF(Tabela2[[#This Row],[LOCAL DO EXTINTOR]]="","",Tabela2[[#This Row],[CONTROL1]])</f>
        <v/>
      </c>
      <c r="B309" s="133"/>
      <c r="C309" s="33"/>
      <c r="D309" s="34"/>
      <c r="E309" s="35"/>
      <c r="F3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09" s="81" t="str">
        <f ca="1">IFERROR(IF(Tabela2[[#This Row],[VALIDADE DA RECARGA]]="SELECIONE VALIDADE","",Tabela2[[#This Row],[DATA VENC REC]]),"")</f>
        <v/>
      </c>
      <c r="H309" s="76"/>
      <c r="I3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09" s="87" t="str">
        <f>IF(Tabela2[[#This Row],[DATA DO ÚLTIMO TESTE HIDROSTÁTICO]]="","",Tabela2[[#This Row],[DATA DO ÚLTIMO TESTE HIDROSTÁTICO]]+editar!$C$15)</f>
        <v/>
      </c>
      <c r="K309" s="105"/>
      <c r="L309" s="140"/>
      <c r="M309" s="48">
        <v>302</v>
      </c>
      <c r="N3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09" s="49" t="str">
        <f>IF(Tabela2[[#This Row],[DATA DA RECARGA]]="","",Tabela2[[#This Row],[DATA DA RECARGA]]+Tabela2[[#This Row],[val]])</f>
        <v/>
      </c>
      <c r="P309" s="48" t="str">
        <f>IF(Tabela2[[#This Row],[DATA VENC REC]]="","",VLOOKUP(MONTH(Tabela2[[#This Row],[DATA VENC REC]]),editar!$F$2:$G$13,2,0))</f>
        <v/>
      </c>
      <c r="Q309" s="48" t="str">
        <f>IF(Tabela2[[#This Row],[DATA VENC REC]]="","",YEAR(Tabela2[[#This Row],[DATA VENC REC]]))</f>
        <v/>
      </c>
      <c r="R3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09" s="54" t="str">
        <f>IF(Tabela2[[#This Row],[DATA DO PRÓXIMO TESTE HIDROSTÁTICO]]="","",VLOOKUP(MONTH(Tabela2[[#This Row],[DATA DO PRÓXIMO TESTE HIDROSTÁTICO]]),editar!$F$2:$G$13,2,0))</f>
        <v/>
      </c>
      <c r="T309" s="54" t="str">
        <f>IF(Tabela2[[#This Row],[DATA DO PRÓXIMO TESTE HIDROSTÁTICO]]="","",YEAR(Tabela2[[#This Row],[DATA DO PRÓXIMO TESTE HIDROSTÁTICO]]))</f>
        <v/>
      </c>
      <c r="U309" s="54" t="str">
        <f>IF(Tabela2[[#This Row],[DATA DA RECARGA]]="","",VLOOKUP(MONTH(Tabela2[[#This Row],[DATA DA RECARGA]]),editar!$F$2:$G$13,2,0))</f>
        <v/>
      </c>
      <c r="V309" s="54" t="str">
        <f>IF(Tabela2[[#This Row],[DATA DA RECARGA]]="","",YEAR(Tabela2[[#This Row],[DATA DA RECARGA]]))</f>
        <v/>
      </c>
      <c r="W309" s="54" t="str">
        <f>IF(Tabela2[[#This Row],[DATA DO ÚLTIMO TESTE HIDROSTÁTICO]]="","",VLOOKUP(MONTH(Tabela2[[#This Row],[DATA DO ÚLTIMO TESTE HIDROSTÁTICO]]),editar!$F$2:$G$13,2,0))</f>
        <v/>
      </c>
      <c r="X309" s="54" t="str">
        <f>IF(Tabela2[[#This Row],[DATA DO ÚLTIMO TESTE HIDROSTÁTICO]]="","",YEAR(Tabela2[[#This Row],[DATA DO ÚLTIMO TESTE HIDROSTÁTICO]]))</f>
        <v/>
      </c>
      <c r="Y309" s="101" t="str">
        <f>IFERROR(IF(Tabela2[[#This Row],[DATA DA RECARGA]]="","",Tabela2[[#This Row],[VALIDADE          (em meses)]]*30)+5,"")</f>
        <v/>
      </c>
      <c r="Z309" s="101" t="str">
        <f>IF(Tabela2[[#This Row],[DATA DA RECARGA]]="","","P")</f>
        <v/>
      </c>
      <c r="AA309" s="71"/>
      <c r="AB309" s="97" t="str">
        <f ca="1">IFERROR(G309-editar!$C$1,"")</f>
        <v/>
      </c>
      <c r="AC309" s="97" t="str">
        <f t="shared" ca="1" si="4"/>
        <v/>
      </c>
      <c r="AD309" s="74"/>
      <c r="AE309" s="74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</row>
    <row r="310" spans="1:57" ht="20.100000000000001" customHeight="1" x14ac:dyDescent="0.25">
      <c r="A310" s="29" t="str">
        <f>IF(Tabela2[[#This Row],[LOCAL DO EXTINTOR]]="","",Tabela2[[#This Row],[CONTROL1]])</f>
        <v/>
      </c>
      <c r="B310" s="133"/>
      <c r="C310" s="33"/>
      <c r="D310" s="34"/>
      <c r="E310" s="35"/>
      <c r="F3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0" s="81" t="str">
        <f ca="1">IFERROR(IF(Tabela2[[#This Row],[VALIDADE DA RECARGA]]="SELECIONE VALIDADE","",Tabela2[[#This Row],[DATA VENC REC]]),"")</f>
        <v/>
      </c>
      <c r="H310" s="76"/>
      <c r="I3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0" s="87" t="str">
        <f>IF(Tabela2[[#This Row],[DATA DO ÚLTIMO TESTE HIDROSTÁTICO]]="","",Tabela2[[#This Row],[DATA DO ÚLTIMO TESTE HIDROSTÁTICO]]+editar!$C$15)</f>
        <v/>
      </c>
      <c r="K310" s="105"/>
      <c r="L310" s="140"/>
      <c r="M310" s="48">
        <v>303</v>
      </c>
      <c r="N3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0" s="49" t="str">
        <f>IF(Tabela2[[#This Row],[DATA DA RECARGA]]="","",Tabela2[[#This Row],[DATA DA RECARGA]]+Tabela2[[#This Row],[val]])</f>
        <v/>
      </c>
      <c r="P310" s="48" t="str">
        <f>IF(Tabela2[[#This Row],[DATA VENC REC]]="","",VLOOKUP(MONTH(Tabela2[[#This Row],[DATA VENC REC]]),editar!$F$2:$G$13,2,0))</f>
        <v/>
      </c>
      <c r="Q310" s="48" t="str">
        <f>IF(Tabela2[[#This Row],[DATA VENC REC]]="","",YEAR(Tabela2[[#This Row],[DATA VENC REC]]))</f>
        <v/>
      </c>
      <c r="R3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0" s="54" t="str">
        <f>IF(Tabela2[[#This Row],[DATA DO PRÓXIMO TESTE HIDROSTÁTICO]]="","",VLOOKUP(MONTH(Tabela2[[#This Row],[DATA DO PRÓXIMO TESTE HIDROSTÁTICO]]),editar!$F$2:$G$13,2,0))</f>
        <v/>
      </c>
      <c r="T310" s="54" t="str">
        <f>IF(Tabela2[[#This Row],[DATA DO PRÓXIMO TESTE HIDROSTÁTICO]]="","",YEAR(Tabela2[[#This Row],[DATA DO PRÓXIMO TESTE HIDROSTÁTICO]]))</f>
        <v/>
      </c>
      <c r="U310" s="54" t="str">
        <f>IF(Tabela2[[#This Row],[DATA DA RECARGA]]="","",VLOOKUP(MONTH(Tabela2[[#This Row],[DATA DA RECARGA]]),editar!$F$2:$G$13,2,0))</f>
        <v/>
      </c>
      <c r="V310" s="54" t="str">
        <f>IF(Tabela2[[#This Row],[DATA DA RECARGA]]="","",YEAR(Tabela2[[#This Row],[DATA DA RECARGA]]))</f>
        <v/>
      </c>
      <c r="W310" s="54" t="str">
        <f>IF(Tabela2[[#This Row],[DATA DO ÚLTIMO TESTE HIDROSTÁTICO]]="","",VLOOKUP(MONTH(Tabela2[[#This Row],[DATA DO ÚLTIMO TESTE HIDROSTÁTICO]]),editar!$F$2:$G$13,2,0))</f>
        <v/>
      </c>
      <c r="X310" s="54" t="str">
        <f>IF(Tabela2[[#This Row],[DATA DO ÚLTIMO TESTE HIDROSTÁTICO]]="","",YEAR(Tabela2[[#This Row],[DATA DO ÚLTIMO TESTE HIDROSTÁTICO]]))</f>
        <v/>
      </c>
      <c r="Y310" s="101" t="str">
        <f>IFERROR(IF(Tabela2[[#This Row],[DATA DA RECARGA]]="","",Tabela2[[#This Row],[VALIDADE          (em meses)]]*30)+5,"")</f>
        <v/>
      </c>
      <c r="Z310" s="101" t="str">
        <f>IF(Tabela2[[#This Row],[DATA DA RECARGA]]="","","P")</f>
        <v/>
      </c>
      <c r="AA310" s="71"/>
      <c r="AB310" s="97" t="str">
        <f ca="1">IFERROR(G310-editar!$C$1,"")</f>
        <v/>
      </c>
      <c r="AC310" s="97" t="str">
        <f t="shared" ca="1" si="4"/>
        <v/>
      </c>
      <c r="AD310" s="74"/>
      <c r="AE310" s="74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</row>
    <row r="311" spans="1:57" ht="20.100000000000001" customHeight="1" x14ac:dyDescent="0.25">
      <c r="A311" s="29" t="str">
        <f>IF(Tabela2[[#This Row],[LOCAL DO EXTINTOR]]="","",Tabela2[[#This Row],[CONTROL1]])</f>
        <v/>
      </c>
      <c r="B311" s="133"/>
      <c r="C311" s="33"/>
      <c r="D311" s="34"/>
      <c r="E311" s="35"/>
      <c r="F3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1" s="81" t="str">
        <f ca="1">IFERROR(IF(Tabela2[[#This Row],[VALIDADE DA RECARGA]]="SELECIONE VALIDADE","",Tabela2[[#This Row],[DATA VENC REC]]),"")</f>
        <v/>
      </c>
      <c r="H311" s="76"/>
      <c r="I3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1" s="87" t="str">
        <f>IF(Tabela2[[#This Row],[DATA DO ÚLTIMO TESTE HIDROSTÁTICO]]="","",Tabela2[[#This Row],[DATA DO ÚLTIMO TESTE HIDROSTÁTICO]]+editar!$C$15)</f>
        <v/>
      </c>
      <c r="K311" s="105"/>
      <c r="L311" s="140"/>
      <c r="M311" s="48">
        <v>304</v>
      </c>
      <c r="N3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1" s="49" t="str">
        <f>IF(Tabela2[[#This Row],[DATA DA RECARGA]]="","",Tabela2[[#This Row],[DATA DA RECARGA]]+Tabela2[[#This Row],[val]])</f>
        <v/>
      </c>
      <c r="P311" s="48" t="str">
        <f>IF(Tabela2[[#This Row],[DATA VENC REC]]="","",VLOOKUP(MONTH(Tabela2[[#This Row],[DATA VENC REC]]),editar!$F$2:$G$13,2,0))</f>
        <v/>
      </c>
      <c r="Q311" s="48" t="str">
        <f>IF(Tabela2[[#This Row],[DATA VENC REC]]="","",YEAR(Tabela2[[#This Row],[DATA VENC REC]]))</f>
        <v/>
      </c>
      <c r="R3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1" s="54" t="str">
        <f>IF(Tabela2[[#This Row],[DATA DO PRÓXIMO TESTE HIDROSTÁTICO]]="","",VLOOKUP(MONTH(Tabela2[[#This Row],[DATA DO PRÓXIMO TESTE HIDROSTÁTICO]]),editar!$F$2:$G$13,2,0))</f>
        <v/>
      </c>
      <c r="T311" s="54" t="str">
        <f>IF(Tabela2[[#This Row],[DATA DO PRÓXIMO TESTE HIDROSTÁTICO]]="","",YEAR(Tabela2[[#This Row],[DATA DO PRÓXIMO TESTE HIDROSTÁTICO]]))</f>
        <v/>
      </c>
      <c r="U311" s="54" t="str">
        <f>IF(Tabela2[[#This Row],[DATA DA RECARGA]]="","",VLOOKUP(MONTH(Tabela2[[#This Row],[DATA DA RECARGA]]),editar!$F$2:$G$13,2,0))</f>
        <v/>
      </c>
      <c r="V311" s="54" t="str">
        <f>IF(Tabela2[[#This Row],[DATA DA RECARGA]]="","",YEAR(Tabela2[[#This Row],[DATA DA RECARGA]]))</f>
        <v/>
      </c>
      <c r="W311" s="54" t="str">
        <f>IF(Tabela2[[#This Row],[DATA DO ÚLTIMO TESTE HIDROSTÁTICO]]="","",VLOOKUP(MONTH(Tabela2[[#This Row],[DATA DO ÚLTIMO TESTE HIDROSTÁTICO]]),editar!$F$2:$G$13,2,0))</f>
        <v/>
      </c>
      <c r="X311" s="54" t="str">
        <f>IF(Tabela2[[#This Row],[DATA DO ÚLTIMO TESTE HIDROSTÁTICO]]="","",YEAR(Tabela2[[#This Row],[DATA DO ÚLTIMO TESTE HIDROSTÁTICO]]))</f>
        <v/>
      </c>
      <c r="Y311" s="101" t="str">
        <f>IFERROR(IF(Tabela2[[#This Row],[DATA DA RECARGA]]="","",Tabela2[[#This Row],[VALIDADE          (em meses)]]*30)+5,"")</f>
        <v/>
      </c>
      <c r="Z311" s="101" t="str">
        <f>IF(Tabela2[[#This Row],[DATA DA RECARGA]]="","","P")</f>
        <v/>
      </c>
      <c r="AA311" s="71"/>
      <c r="AB311" s="97" t="str">
        <f ca="1">IFERROR(G311-editar!$C$1,"")</f>
        <v/>
      </c>
      <c r="AC311" s="97" t="str">
        <f t="shared" ca="1" si="4"/>
        <v/>
      </c>
      <c r="AD311" s="74"/>
      <c r="AE311" s="74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</row>
    <row r="312" spans="1:57" ht="20.100000000000001" customHeight="1" x14ac:dyDescent="0.25">
      <c r="A312" s="29" t="str">
        <f>IF(Tabela2[[#This Row],[LOCAL DO EXTINTOR]]="","",Tabela2[[#This Row],[CONTROL1]])</f>
        <v/>
      </c>
      <c r="B312" s="133"/>
      <c r="C312" s="33"/>
      <c r="D312" s="34"/>
      <c r="E312" s="35"/>
      <c r="F3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2" s="81" t="str">
        <f ca="1">IFERROR(IF(Tabela2[[#This Row],[VALIDADE DA RECARGA]]="SELECIONE VALIDADE","",Tabela2[[#This Row],[DATA VENC REC]]),"")</f>
        <v/>
      </c>
      <c r="H312" s="76"/>
      <c r="I3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2" s="87" t="str">
        <f>IF(Tabela2[[#This Row],[DATA DO ÚLTIMO TESTE HIDROSTÁTICO]]="","",Tabela2[[#This Row],[DATA DO ÚLTIMO TESTE HIDROSTÁTICO]]+editar!$C$15)</f>
        <v/>
      </c>
      <c r="K312" s="105"/>
      <c r="L312" s="140"/>
      <c r="M312" s="48">
        <v>305</v>
      </c>
      <c r="N3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2" s="49" t="str">
        <f>IF(Tabela2[[#This Row],[DATA DA RECARGA]]="","",Tabela2[[#This Row],[DATA DA RECARGA]]+Tabela2[[#This Row],[val]])</f>
        <v/>
      </c>
      <c r="P312" s="48" t="str">
        <f>IF(Tabela2[[#This Row],[DATA VENC REC]]="","",VLOOKUP(MONTH(Tabela2[[#This Row],[DATA VENC REC]]),editar!$F$2:$G$13,2,0))</f>
        <v/>
      </c>
      <c r="Q312" s="48" t="str">
        <f>IF(Tabela2[[#This Row],[DATA VENC REC]]="","",YEAR(Tabela2[[#This Row],[DATA VENC REC]]))</f>
        <v/>
      </c>
      <c r="R3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2" s="54" t="str">
        <f>IF(Tabela2[[#This Row],[DATA DO PRÓXIMO TESTE HIDROSTÁTICO]]="","",VLOOKUP(MONTH(Tabela2[[#This Row],[DATA DO PRÓXIMO TESTE HIDROSTÁTICO]]),editar!$F$2:$G$13,2,0))</f>
        <v/>
      </c>
      <c r="T312" s="54" t="str">
        <f>IF(Tabela2[[#This Row],[DATA DO PRÓXIMO TESTE HIDROSTÁTICO]]="","",YEAR(Tabela2[[#This Row],[DATA DO PRÓXIMO TESTE HIDROSTÁTICO]]))</f>
        <v/>
      </c>
      <c r="U312" s="54" t="str">
        <f>IF(Tabela2[[#This Row],[DATA DA RECARGA]]="","",VLOOKUP(MONTH(Tabela2[[#This Row],[DATA DA RECARGA]]),editar!$F$2:$G$13,2,0))</f>
        <v/>
      </c>
      <c r="V312" s="54" t="str">
        <f>IF(Tabela2[[#This Row],[DATA DA RECARGA]]="","",YEAR(Tabela2[[#This Row],[DATA DA RECARGA]]))</f>
        <v/>
      </c>
      <c r="W312" s="54" t="str">
        <f>IF(Tabela2[[#This Row],[DATA DO ÚLTIMO TESTE HIDROSTÁTICO]]="","",VLOOKUP(MONTH(Tabela2[[#This Row],[DATA DO ÚLTIMO TESTE HIDROSTÁTICO]]),editar!$F$2:$G$13,2,0))</f>
        <v/>
      </c>
      <c r="X312" s="54" t="str">
        <f>IF(Tabela2[[#This Row],[DATA DO ÚLTIMO TESTE HIDROSTÁTICO]]="","",YEAR(Tabela2[[#This Row],[DATA DO ÚLTIMO TESTE HIDROSTÁTICO]]))</f>
        <v/>
      </c>
      <c r="Y312" s="101" t="str">
        <f>IFERROR(IF(Tabela2[[#This Row],[DATA DA RECARGA]]="","",Tabela2[[#This Row],[VALIDADE          (em meses)]]*30)+5,"")</f>
        <v/>
      </c>
      <c r="Z312" s="101" t="str">
        <f>IF(Tabela2[[#This Row],[DATA DA RECARGA]]="","","P")</f>
        <v/>
      </c>
      <c r="AA312" s="71"/>
      <c r="AB312" s="97" t="str">
        <f ca="1">IFERROR(G312-editar!$C$1,"")</f>
        <v/>
      </c>
      <c r="AC312" s="97" t="str">
        <f t="shared" ca="1" si="4"/>
        <v/>
      </c>
      <c r="AD312" s="74"/>
      <c r="AE312" s="74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</row>
    <row r="313" spans="1:57" ht="20.100000000000001" customHeight="1" x14ac:dyDescent="0.25">
      <c r="A313" s="29" t="str">
        <f>IF(Tabela2[[#This Row],[LOCAL DO EXTINTOR]]="","",Tabela2[[#This Row],[CONTROL1]])</f>
        <v/>
      </c>
      <c r="B313" s="133"/>
      <c r="C313" s="33"/>
      <c r="D313" s="34"/>
      <c r="E313" s="35"/>
      <c r="F3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3" s="81" t="str">
        <f ca="1">IFERROR(IF(Tabela2[[#This Row],[VALIDADE DA RECARGA]]="SELECIONE VALIDADE","",Tabela2[[#This Row],[DATA VENC REC]]),"")</f>
        <v/>
      </c>
      <c r="H313" s="76"/>
      <c r="I3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3" s="87" t="str">
        <f>IF(Tabela2[[#This Row],[DATA DO ÚLTIMO TESTE HIDROSTÁTICO]]="","",Tabela2[[#This Row],[DATA DO ÚLTIMO TESTE HIDROSTÁTICO]]+editar!$C$15)</f>
        <v/>
      </c>
      <c r="K313" s="105"/>
      <c r="L313" s="140"/>
      <c r="M313" s="48">
        <v>306</v>
      </c>
      <c r="N3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3" s="49" t="str">
        <f>IF(Tabela2[[#This Row],[DATA DA RECARGA]]="","",Tabela2[[#This Row],[DATA DA RECARGA]]+Tabela2[[#This Row],[val]])</f>
        <v/>
      </c>
      <c r="P313" s="48" t="str">
        <f>IF(Tabela2[[#This Row],[DATA VENC REC]]="","",VLOOKUP(MONTH(Tabela2[[#This Row],[DATA VENC REC]]),editar!$F$2:$G$13,2,0))</f>
        <v/>
      </c>
      <c r="Q313" s="48" t="str">
        <f>IF(Tabela2[[#This Row],[DATA VENC REC]]="","",YEAR(Tabela2[[#This Row],[DATA VENC REC]]))</f>
        <v/>
      </c>
      <c r="R3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3" s="54" t="str">
        <f>IF(Tabela2[[#This Row],[DATA DO PRÓXIMO TESTE HIDROSTÁTICO]]="","",VLOOKUP(MONTH(Tabela2[[#This Row],[DATA DO PRÓXIMO TESTE HIDROSTÁTICO]]),editar!$F$2:$G$13,2,0))</f>
        <v/>
      </c>
      <c r="T313" s="54" t="str">
        <f>IF(Tabela2[[#This Row],[DATA DO PRÓXIMO TESTE HIDROSTÁTICO]]="","",YEAR(Tabela2[[#This Row],[DATA DO PRÓXIMO TESTE HIDROSTÁTICO]]))</f>
        <v/>
      </c>
      <c r="U313" s="54" t="str">
        <f>IF(Tabela2[[#This Row],[DATA DA RECARGA]]="","",VLOOKUP(MONTH(Tabela2[[#This Row],[DATA DA RECARGA]]),editar!$F$2:$G$13,2,0))</f>
        <v/>
      </c>
      <c r="V313" s="54" t="str">
        <f>IF(Tabela2[[#This Row],[DATA DA RECARGA]]="","",YEAR(Tabela2[[#This Row],[DATA DA RECARGA]]))</f>
        <v/>
      </c>
      <c r="W313" s="54" t="str">
        <f>IF(Tabela2[[#This Row],[DATA DO ÚLTIMO TESTE HIDROSTÁTICO]]="","",VLOOKUP(MONTH(Tabela2[[#This Row],[DATA DO ÚLTIMO TESTE HIDROSTÁTICO]]),editar!$F$2:$G$13,2,0))</f>
        <v/>
      </c>
      <c r="X313" s="54" t="str">
        <f>IF(Tabela2[[#This Row],[DATA DO ÚLTIMO TESTE HIDROSTÁTICO]]="","",YEAR(Tabela2[[#This Row],[DATA DO ÚLTIMO TESTE HIDROSTÁTICO]]))</f>
        <v/>
      </c>
      <c r="Y313" s="101" t="str">
        <f>IFERROR(IF(Tabela2[[#This Row],[DATA DA RECARGA]]="","",Tabela2[[#This Row],[VALIDADE          (em meses)]]*30)+5,"")</f>
        <v/>
      </c>
      <c r="Z313" s="101" t="str">
        <f>IF(Tabela2[[#This Row],[DATA DA RECARGA]]="","","P")</f>
        <v/>
      </c>
      <c r="AA313" s="71"/>
      <c r="AB313" s="97" t="str">
        <f ca="1">IFERROR(G313-editar!$C$1,"")</f>
        <v/>
      </c>
      <c r="AC313" s="97" t="str">
        <f t="shared" ca="1" si="4"/>
        <v/>
      </c>
      <c r="AD313" s="74"/>
      <c r="AE313" s="74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</row>
    <row r="314" spans="1:57" ht="20.100000000000001" customHeight="1" x14ac:dyDescent="0.25">
      <c r="A314" s="29" t="str">
        <f>IF(Tabela2[[#This Row],[LOCAL DO EXTINTOR]]="","",Tabela2[[#This Row],[CONTROL1]])</f>
        <v/>
      </c>
      <c r="B314" s="133"/>
      <c r="C314" s="33"/>
      <c r="D314" s="34"/>
      <c r="E314" s="35"/>
      <c r="F3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4" s="81" t="str">
        <f ca="1">IFERROR(IF(Tabela2[[#This Row],[VALIDADE DA RECARGA]]="SELECIONE VALIDADE","",Tabela2[[#This Row],[DATA VENC REC]]),"")</f>
        <v/>
      </c>
      <c r="H314" s="76"/>
      <c r="I3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4" s="87" t="str">
        <f>IF(Tabela2[[#This Row],[DATA DO ÚLTIMO TESTE HIDROSTÁTICO]]="","",Tabela2[[#This Row],[DATA DO ÚLTIMO TESTE HIDROSTÁTICO]]+editar!$C$15)</f>
        <v/>
      </c>
      <c r="K314" s="105"/>
      <c r="L314" s="140"/>
      <c r="M314" s="48">
        <v>307</v>
      </c>
      <c r="N3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4" s="49" t="str">
        <f>IF(Tabela2[[#This Row],[DATA DA RECARGA]]="","",Tabela2[[#This Row],[DATA DA RECARGA]]+Tabela2[[#This Row],[val]])</f>
        <v/>
      </c>
      <c r="P314" s="48" t="str">
        <f>IF(Tabela2[[#This Row],[DATA VENC REC]]="","",VLOOKUP(MONTH(Tabela2[[#This Row],[DATA VENC REC]]),editar!$F$2:$G$13,2,0))</f>
        <v/>
      </c>
      <c r="Q314" s="48" t="str">
        <f>IF(Tabela2[[#This Row],[DATA VENC REC]]="","",YEAR(Tabela2[[#This Row],[DATA VENC REC]]))</f>
        <v/>
      </c>
      <c r="R3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4" s="54" t="str">
        <f>IF(Tabela2[[#This Row],[DATA DO PRÓXIMO TESTE HIDROSTÁTICO]]="","",VLOOKUP(MONTH(Tabela2[[#This Row],[DATA DO PRÓXIMO TESTE HIDROSTÁTICO]]),editar!$F$2:$G$13,2,0))</f>
        <v/>
      </c>
      <c r="T314" s="54" t="str">
        <f>IF(Tabela2[[#This Row],[DATA DO PRÓXIMO TESTE HIDROSTÁTICO]]="","",YEAR(Tabela2[[#This Row],[DATA DO PRÓXIMO TESTE HIDROSTÁTICO]]))</f>
        <v/>
      </c>
      <c r="U314" s="54" t="str">
        <f>IF(Tabela2[[#This Row],[DATA DA RECARGA]]="","",VLOOKUP(MONTH(Tabela2[[#This Row],[DATA DA RECARGA]]),editar!$F$2:$G$13,2,0))</f>
        <v/>
      </c>
      <c r="V314" s="54" t="str">
        <f>IF(Tabela2[[#This Row],[DATA DA RECARGA]]="","",YEAR(Tabela2[[#This Row],[DATA DA RECARGA]]))</f>
        <v/>
      </c>
      <c r="W314" s="54" t="str">
        <f>IF(Tabela2[[#This Row],[DATA DO ÚLTIMO TESTE HIDROSTÁTICO]]="","",VLOOKUP(MONTH(Tabela2[[#This Row],[DATA DO ÚLTIMO TESTE HIDROSTÁTICO]]),editar!$F$2:$G$13,2,0))</f>
        <v/>
      </c>
      <c r="X314" s="54" t="str">
        <f>IF(Tabela2[[#This Row],[DATA DO ÚLTIMO TESTE HIDROSTÁTICO]]="","",YEAR(Tabela2[[#This Row],[DATA DO ÚLTIMO TESTE HIDROSTÁTICO]]))</f>
        <v/>
      </c>
      <c r="Y314" s="101" t="str">
        <f>IFERROR(IF(Tabela2[[#This Row],[DATA DA RECARGA]]="","",Tabela2[[#This Row],[VALIDADE          (em meses)]]*30)+5,"")</f>
        <v/>
      </c>
      <c r="Z314" s="101" t="str">
        <f>IF(Tabela2[[#This Row],[DATA DA RECARGA]]="","","P")</f>
        <v/>
      </c>
      <c r="AA314" s="71"/>
      <c r="AB314" s="97" t="str">
        <f ca="1">IFERROR(G314-editar!$C$1,"")</f>
        <v/>
      </c>
      <c r="AC314" s="97" t="str">
        <f t="shared" ca="1" si="4"/>
        <v/>
      </c>
      <c r="AD314" s="74"/>
      <c r="AE314" s="74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</row>
    <row r="315" spans="1:57" ht="20.100000000000001" customHeight="1" x14ac:dyDescent="0.25">
      <c r="A315" s="29" t="str">
        <f>IF(Tabela2[[#This Row],[LOCAL DO EXTINTOR]]="","",Tabela2[[#This Row],[CONTROL1]])</f>
        <v/>
      </c>
      <c r="B315" s="133"/>
      <c r="C315" s="33"/>
      <c r="D315" s="34"/>
      <c r="E315" s="35"/>
      <c r="F3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5" s="81" t="str">
        <f ca="1">IFERROR(IF(Tabela2[[#This Row],[VALIDADE DA RECARGA]]="SELECIONE VALIDADE","",Tabela2[[#This Row],[DATA VENC REC]]),"")</f>
        <v/>
      </c>
      <c r="H315" s="76"/>
      <c r="I3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5" s="87" t="str">
        <f>IF(Tabela2[[#This Row],[DATA DO ÚLTIMO TESTE HIDROSTÁTICO]]="","",Tabela2[[#This Row],[DATA DO ÚLTIMO TESTE HIDROSTÁTICO]]+editar!$C$15)</f>
        <v/>
      </c>
      <c r="K315" s="105"/>
      <c r="L315" s="140"/>
      <c r="M315" s="48">
        <v>308</v>
      </c>
      <c r="N3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5" s="49" t="str">
        <f>IF(Tabela2[[#This Row],[DATA DA RECARGA]]="","",Tabela2[[#This Row],[DATA DA RECARGA]]+Tabela2[[#This Row],[val]])</f>
        <v/>
      </c>
      <c r="P315" s="48" t="str">
        <f>IF(Tabela2[[#This Row],[DATA VENC REC]]="","",VLOOKUP(MONTH(Tabela2[[#This Row],[DATA VENC REC]]),editar!$F$2:$G$13,2,0))</f>
        <v/>
      </c>
      <c r="Q315" s="48" t="str">
        <f>IF(Tabela2[[#This Row],[DATA VENC REC]]="","",YEAR(Tabela2[[#This Row],[DATA VENC REC]]))</f>
        <v/>
      </c>
      <c r="R3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5" s="54" t="str">
        <f>IF(Tabela2[[#This Row],[DATA DO PRÓXIMO TESTE HIDROSTÁTICO]]="","",VLOOKUP(MONTH(Tabela2[[#This Row],[DATA DO PRÓXIMO TESTE HIDROSTÁTICO]]),editar!$F$2:$G$13,2,0))</f>
        <v/>
      </c>
      <c r="T315" s="54" t="str">
        <f>IF(Tabela2[[#This Row],[DATA DO PRÓXIMO TESTE HIDROSTÁTICO]]="","",YEAR(Tabela2[[#This Row],[DATA DO PRÓXIMO TESTE HIDROSTÁTICO]]))</f>
        <v/>
      </c>
      <c r="U315" s="54" t="str">
        <f>IF(Tabela2[[#This Row],[DATA DA RECARGA]]="","",VLOOKUP(MONTH(Tabela2[[#This Row],[DATA DA RECARGA]]),editar!$F$2:$G$13,2,0))</f>
        <v/>
      </c>
      <c r="V315" s="54" t="str">
        <f>IF(Tabela2[[#This Row],[DATA DA RECARGA]]="","",YEAR(Tabela2[[#This Row],[DATA DA RECARGA]]))</f>
        <v/>
      </c>
      <c r="W315" s="54" t="str">
        <f>IF(Tabela2[[#This Row],[DATA DO ÚLTIMO TESTE HIDROSTÁTICO]]="","",VLOOKUP(MONTH(Tabela2[[#This Row],[DATA DO ÚLTIMO TESTE HIDROSTÁTICO]]),editar!$F$2:$G$13,2,0))</f>
        <v/>
      </c>
      <c r="X315" s="54" t="str">
        <f>IF(Tabela2[[#This Row],[DATA DO ÚLTIMO TESTE HIDROSTÁTICO]]="","",YEAR(Tabela2[[#This Row],[DATA DO ÚLTIMO TESTE HIDROSTÁTICO]]))</f>
        <v/>
      </c>
      <c r="Y315" s="101" t="str">
        <f>IFERROR(IF(Tabela2[[#This Row],[DATA DA RECARGA]]="","",Tabela2[[#This Row],[VALIDADE          (em meses)]]*30)+5,"")</f>
        <v/>
      </c>
      <c r="Z315" s="101" t="str">
        <f>IF(Tabela2[[#This Row],[DATA DA RECARGA]]="","","P")</f>
        <v/>
      </c>
      <c r="AA315" s="71"/>
      <c r="AB315" s="97" t="str">
        <f ca="1">IFERROR(G315-editar!$C$1,"")</f>
        <v/>
      </c>
      <c r="AC315" s="97" t="str">
        <f t="shared" ca="1" si="4"/>
        <v/>
      </c>
      <c r="AD315" s="74"/>
      <c r="AE315" s="74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</row>
    <row r="316" spans="1:57" ht="20.100000000000001" customHeight="1" x14ac:dyDescent="0.25">
      <c r="A316" s="29" t="str">
        <f>IF(Tabela2[[#This Row],[LOCAL DO EXTINTOR]]="","",Tabela2[[#This Row],[CONTROL1]])</f>
        <v/>
      </c>
      <c r="B316" s="133"/>
      <c r="C316" s="33"/>
      <c r="D316" s="34"/>
      <c r="E316" s="35"/>
      <c r="F3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6" s="81" t="str">
        <f ca="1">IFERROR(IF(Tabela2[[#This Row],[VALIDADE DA RECARGA]]="SELECIONE VALIDADE","",Tabela2[[#This Row],[DATA VENC REC]]),"")</f>
        <v/>
      </c>
      <c r="H316" s="76"/>
      <c r="I3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6" s="87" t="str">
        <f>IF(Tabela2[[#This Row],[DATA DO ÚLTIMO TESTE HIDROSTÁTICO]]="","",Tabela2[[#This Row],[DATA DO ÚLTIMO TESTE HIDROSTÁTICO]]+editar!$C$15)</f>
        <v/>
      </c>
      <c r="K316" s="105"/>
      <c r="L316" s="140"/>
      <c r="M316" s="48">
        <v>309</v>
      </c>
      <c r="N3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6" s="49" t="str">
        <f>IF(Tabela2[[#This Row],[DATA DA RECARGA]]="","",Tabela2[[#This Row],[DATA DA RECARGA]]+Tabela2[[#This Row],[val]])</f>
        <v/>
      </c>
      <c r="P316" s="48" t="str">
        <f>IF(Tabela2[[#This Row],[DATA VENC REC]]="","",VLOOKUP(MONTH(Tabela2[[#This Row],[DATA VENC REC]]),editar!$F$2:$G$13,2,0))</f>
        <v/>
      </c>
      <c r="Q316" s="48" t="str">
        <f>IF(Tabela2[[#This Row],[DATA VENC REC]]="","",YEAR(Tabela2[[#This Row],[DATA VENC REC]]))</f>
        <v/>
      </c>
      <c r="R3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6" s="54" t="str">
        <f>IF(Tabela2[[#This Row],[DATA DO PRÓXIMO TESTE HIDROSTÁTICO]]="","",VLOOKUP(MONTH(Tabela2[[#This Row],[DATA DO PRÓXIMO TESTE HIDROSTÁTICO]]),editar!$F$2:$G$13,2,0))</f>
        <v/>
      </c>
      <c r="T316" s="54" t="str">
        <f>IF(Tabela2[[#This Row],[DATA DO PRÓXIMO TESTE HIDROSTÁTICO]]="","",YEAR(Tabela2[[#This Row],[DATA DO PRÓXIMO TESTE HIDROSTÁTICO]]))</f>
        <v/>
      </c>
      <c r="U316" s="54" t="str">
        <f>IF(Tabela2[[#This Row],[DATA DA RECARGA]]="","",VLOOKUP(MONTH(Tabela2[[#This Row],[DATA DA RECARGA]]),editar!$F$2:$G$13,2,0))</f>
        <v/>
      </c>
      <c r="V316" s="54" t="str">
        <f>IF(Tabela2[[#This Row],[DATA DA RECARGA]]="","",YEAR(Tabela2[[#This Row],[DATA DA RECARGA]]))</f>
        <v/>
      </c>
      <c r="W316" s="54" t="str">
        <f>IF(Tabela2[[#This Row],[DATA DO ÚLTIMO TESTE HIDROSTÁTICO]]="","",VLOOKUP(MONTH(Tabela2[[#This Row],[DATA DO ÚLTIMO TESTE HIDROSTÁTICO]]),editar!$F$2:$G$13,2,0))</f>
        <v/>
      </c>
      <c r="X316" s="54" t="str">
        <f>IF(Tabela2[[#This Row],[DATA DO ÚLTIMO TESTE HIDROSTÁTICO]]="","",YEAR(Tabela2[[#This Row],[DATA DO ÚLTIMO TESTE HIDROSTÁTICO]]))</f>
        <v/>
      </c>
      <c r="Y316" s="101" t="str">
        <f>IFERROR(IF(Tabela2[[#This Row],[DATA DA RECARGA]]="","",Tabela2[[#This Row],[VALIDADE          (em meses)]]*30)+5,"")</f>
        <v/>
      </c>
      <c r="Z316" s="101" t="str">
        <f>IF(Tabela2[[#This Row],[DATA DA RECARGA]]="","","P")</f>
        <v/>
      </c>
      <c r="AA316" s="71"/>
      <c r="AB316" s="97" t="str">
        <f ca="1">IFERROR(G316-editar!$C$1,"")</f>
        <v/>
      </c>
      <c r="AC316" s="97" t="str">
        <f t="shared" ca="1" si="4"/>
        <v/>
      </c>
      <c r="AD316" s="74"/>
      <c r="AE316" s="74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</row>
    <row r="317" spans="1:57" ht="20.100000000000001" customHeight="1" x14ac:dyDescent="0.25">
      <c r="A317" s="29" t="str">
        <f>IF(Tabela2[[#This Row],[LOCAL DO EXTINTOR]]="","",Tabela2[[#This Row],[CONTROL1]])</f>
        <v/>
      </c>
      <c r="B317" s="133"/>
      <c r="C317" s="33"/>
      <c r="D317" s="34"/>
      <c r="E317" s="35"/>
      <c r="F3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7" s="81" t="str">
        <f ca="1">IFERROR(IF(Tabela2[[#This Row],[VALIDADE DA RECARGA]]="SELECIONE VALIDADE","",Tabela2[[#This Row],[DATA VENC REC]]),"")</f>
        <v/>
      </c>
      <c r="H317" s="76"/>
      <c r="I3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7" s="87" t="str">
        <f>IF(Tabela2[[#This Row],[DATA DO ÚLTIMO TESTE HIDROSTÁTICO]]="","",Tabela2[[#This Row],[DATA DO ÚLTIMO TESTE HIDROSTÁTICO]]+editar!$C$15)</f>
        <v/>
      </c>
      <c r="K317" s="105"/>
      <c r="L317" s="140"/>
      <c r="M317" s="48">
        <v>310</v>
      </c>
      <c r="N3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7" s="49" t="str">
        <f>IF(Tabela2[[#This Row],[DATA DA RECARGA]]="","",Tabela2[[#This Row],[DATA DA RECARGA]]+Tabela2[[#This Row],[val]])</f>
        <v/>
      </c>
      <c r="P317" s="48" t="str">
        <f>IF(Tabela2[[#This Row],[DATA VENC REC]]="","",VLOOKUP(MONTH(Tabela2[[#This Row],[DATA VENC REC]]),editar!$F$2:$G$13,2,0))</f>
        <v/>
      </c>
      <c r="Q317" s="48" t="str">
        <f>IF(Tabela2[[#This Row],[DATA VENC REC]]="","",YEAR(Tabela2[[#This Row],[DATA VENC REC]]))</f>
        <v/>
      </c>
      <c r="R3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7" s="54" t="str">
        <f>IF(Tabela2[[#This Row],[DATA DO PRÓXIMO TESTE HIDROSTÁTICO]]="","",VLOOKUP(MONTH(Tabela2[[#This Row],[DATA DO PRÓXIMO TESTE HIDROSTÁTICO]]),editar!$F$2:$G$13,2,0))</f>
        <v/>
      </c>
      <c r="T317" s="54" t="str">
        <f>IF(Tabela2[[#This Row],[DATA DO PRÓXIMO TESTE HIDROSTÁTICO]]="","",YEAR(Tabela2[[#This Row],[DATA DO PRÓXIMO TESTE HIDROSTÁTICO]]))</f>
        <v/>
      </c>
      <c r="U317" s="54" t="str">
        <f>IF(Tabela2[[#This Row],[DATA DA RECARGA]]="","",VLOOKUP(MONTH(Tabela2[[#This Row],[DATA DA RECARGA]]),editar!$F$2:$G$13,2,0))</f>
        <v/>
      </c>
      <c r="V317" s="54" t="str">
        <f>IF(Tabela2[[#This Row],[DATA DA RECARGA]]="","",YEAR(Tabela2[[#This Row],[DATA DA RECARGA]]))</f>
        <v/>
      </c>
      <c r="W317" s="54" t="str">
        <f>IF(Tabela2[[#This Row],[DATA DO ÚLTIMO TESTE HIDROSTÁTICO]]="","",VLOOKUP(MONTH(Tabela2[[#This Row],[DATA DO ÚLTIMO TESTE HIDROSTÁTICO]]),editar!$F$2:$G$13,2,0))</f>
        <v/>
      </c>
      <c r="X317" s="54" t="str">
        <f>IF(Tabela2[[#This Row],[DATA DO ÚLTIMO TESTE HIDROSTÁTICO]]="","",YEAR(Tabela2[[#This Row],[DATA DO ÚLTIMO TESTE HIDROSTÁTICO]]))</f>
        <v/>
      </c>
      <c r="Y317" s="101" t="str">
        <f>IFERROR(IF(Tabela2[[#This Row],[DATA DA RECARGA]]="","",Tabela2[[#This Row],[VALIDADE          (em meses)]]*30)+5,"")</f>
        <v/>
      </c>
      <c r="Z317" s="101" t="str">
        <f>IF(Tabela2[[#This Row],[DATA DA RECARGA]]="","","P")</f>
        <v/>
      </c>
      <c r="AA317" s="71"/>
      <c r="AB317" s="97" t="str">
        <f ca="1">IFERROR(G317-editar!$C$1,"")</f>
        <v/>
      </c>
      <c r="AC317" s="97" t="str">
        <f t="shared" ca="1" si="4"/>
        <v/>
      </c>
      <c r="AD317" s="74"/>
      <c r="AE317" s="74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</row>
    <row r="318" spans="1:57" ht="20.100000000000001" customHeight="1" x14ac:dyDescent="0.25">
      <c r="A318" s="29" t="str">
        <f>IF(Tabela2[[#This Row],[LOCAL DO EXTINTOR]]="","",Tabela2[[#This Row],[CONTROL1]])</f>
        <v/>
      </c>
      <c r="B318" s="133"/>
      <c r="C318" s="33"/>
      <c r="D318" s="34"/>
      <c r="E318" s="35"/>
      <c r="F3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8" s="81" t="str">
        <f ca="1">IFERROR(IF(Tabela2[[#This Row],[VALIDADE DA RECARGA]]="SELECIONE VALIDADE","",Tabela2[[#This Row],[DATA VENC REC]]),"")</f>
        <v/>
      </c>
      <c r="H318" s="76"/>
      <c r="I3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8" s="87" t="str">
        <f>IF(Tabela2[[#This Row],[DATA DO ÚLTIMO TESTE HIDROSTÁTICO]]="","",Tabela2[[#This Row],[DATA DO ÚLTIMO TESTE HIDROSTÁTICO]]+editar!$C$15)</f>
        <v/>
      </c>
      <c r="K318" s="105"/>
      <c r="L318" s="140"/>
      <c r="M318" s="48">
        <v>311</v>
      </c>
      <c r="N3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8" s="49" t="str">
        <f>IF(Tabela2[[#This Row],[DATA DA RECARGA]]="","",Tabela2[[#This Row],[DATA DA RECARGA]]+Tabela2[[#This Row],[val]])</f>
        <v/>
      </c>
      <c r="P318" s="48" t="str">
        <f>IF(Tabela2[[#This Row],[DATA VENC REC]]="","",VLOOKUP(MONTH(Tabela2[[#This Row],[DATA VENC REC]]),editar!$F$2:$G$13,2,0))</f>
        <v/>
      </c>
      <c r="Q318" s="48" t="str">
        <f>IF(Tabela2[[#This Row],[DATA VENC REC]]="","",YEAR(Tabela2[[#This Row],[DATA VENC REC]]))</f>
        <v/>
      </c>
      <c r="R3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8" s="54" t="str">
        <f>IF(Tabela2[[#This Row],[DATA DO PRÓXIMO TESTE HIDROSTÁTICO]]="","",VLOOKUP(MONTH(Tabela2[[#This Row],[DATA DO PRÓXIMO TESTE HIDROSTÁTICO]]),editar!$F$2:$G$13,2,0))</f>
        <v/>
      </c>
      <c r="T318" s="54" t="str">
        <f>IF(Tabela2[[#This Row],[DATA DO PRÓXIMO TESTE HIDROSTÁTICO]]="","",YEAR(Tabela2[[#This Row],[DATA DO PRÓXIMO TESTE HIDROSTÁTICO]]))</f>
        <v/>
      </c>
      <c r="U318" s="54" t="str">
        <f>IF(Tabela2[[#This Row],[DATA DA RECARGA]]="","",VLOOKUP(MONTH(Tabela2[[#This Row],[DATA DA RECARGA]]),editar!$F$2:$G$13,2,0))</f>
        <v/>
      </c>
      <c r="V318" s="54" t="str">
        <f>IF(Tabela2[[#This Row],[DATA DA RECARGA]]="","",YEAR(Tabela2[[#This Row],[DATA DA RECARGA]]))</f>
        <v/>
      </c>
      <c r="W318" s="54" t="str">
        <f>IF(Tabela2[[#This Row],[DATA DO ÚLTIMO TESTE HIDROSTÁTICO]]="","",VLOOKUP(MONTH(Tabela2[[#This Row],[DATA DO ÚLTIMO TESTE HIDROSTÁTICO]]),editar!$F$2:$G$13,2,0))</f>
        <v/>
      </c>
      <c r="X318" s="54" t="str">
        <f>IF(Tabela2[[#This Row],[DATA DO ÚLTIMO TESTE HIDROSTÁTICO]]="","",YEAR(Tabela2[[#This Row],[DATA DO ÚLTIMO TESTE HIDROSTÁTICO]]))</f>
        <v/>
      </c>
      <c r="Y318" s="101" t="str">
        <f>IFERROR(IF(Tabela2[[#This Row],[DATA DA RECARGA]]="","",Tabela2[[#This Row],[VALIDADE          (em meses)]]*30)+5,"")</f>
        <v/>
      </c>
      <c r="Z318" s="101" t="str">
        <f>IF(Tabela2[[#This Row],[DATA DA RECARGA]]="","","P")</f>
        <v/>
      </c>
      <c r="AA318" s="71"/>
      <c r="AB318" s="97" t="str">
        <f ca="1">IFERROR(G318-editar!$C$1,"")</f>
        <v/>
      </c>
      <c r="AC318" s="97" t="str">
        <f t="shared" ca="1" si="4"/>
        <v/>
      </c>
      <c r="AD318" s="74"/>
      <c r="AE318" s="74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</row>
    <row r="319" spans="1:57" ht="20.100000000000001" customHeight="1" x14ac:dyDescent="0.25">
      <c r="A319" s="29" t="str">
        <f>IF(Tabela2[[#This Row],[LOCAL DO EXTINTOR]]="","",Tabela2[[#This Row],[CONTROL1]])</f>
        <v/>
      </c>
      <c r="B319" s="133"/>
      <c r="C319" s="33"/>
      <c r="D319" s="34"/>
      <c r="E319" s="35"/>
      <c r="F3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19" s="81" t="str">
        <f ca="1">IFERROR(IF(Tabela2[[#This Row],[VALIDADE DA RECARGA]]="SELECIONE VALIDADE","",Tabela2[[#This Row],[DATA VENC REC]]),"")</f>
        <v/>
      </c>
      <c r="H319" s="76"/>
      <c r="I3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19" s="87" t="str">
        <f>IF(Tabela2[[#This Row],[DATA DO ÚLTIMO TESTE HIDROSTÁTICO]]="","",Tabela2[[#This Row],[DATA DO ÚLTIMO TESTE HIDROSTÁTICO]]+editar!$C$15)</f>
        <v/>
      </c>
      <c r="K319" s="105"/>
      <c r="L319" s="140"/>
      <c r="M319" s="48">
        <v>312</v>
      </c>
      <c r="N3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19" s="49" t="str">
        <f>IF(Tabela2[[#This Row],[DATA DA RECARGA]]="","",Tabela2[[#This Row],[DATA DA RECARGA]]+Tabela2[[#This Row],[val]])</f>
        <v/>
      </c>
      <c r="P319" s="48" t="str">
        <f>IF(Tabela2[[#This Row],[DATA VENC REC]]="","",VLOOKUP(MONTH(Tabela2[[#This Row],[DATA VENC REC]]),editar!$F$2:$G$13,2,0))</f>
        <v/>
      </c>
      <c r="Q319" s="48" t="str">
        <f>IF(Tabela2[[#This Row],[DATA VENC REC]]="","",YEAR(Tabela2[[#This Row],[DATA VENC REC]]))</f>
        <v/>
      </c>
      <c r="R3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19" s="54" t="str">
        <f>IF(Tabela2[[#This Row],[DATA DO PRÓXIMO TESTE HIDROSTÁTICO]]="","",VLOOKUP(MONTH(Tabela2[[#This Row],[DATA DO PRÓXIMO TESTE HIDROSTÁTICO]]),editar!$F$2:$G$13,2,0))</f>
        <v/>
      </c>
      <c r="T319" s="54" t="str">
        <f>IF(Tabela2[[#This Row],[DATA DO PRÓXIMO TESTE HIDROSTÁTICO]]="","",YEAR(Tabela2[[#This Row],[DATA DO PRÓXIMO TESTE HIDROSTÁTICO]]))</f>
        <v/>
      </c>
      <c r="U319" s="54" t="str">
        <f>IF(Tabela2[[#This Row],[DATA DA RECARGA]]="","",VLOOKUP(MONTH(Tabela2[[#This Row],[DATA DA RECARGA]]),editar!$F$2:$G$13,2,0))</f>
        <v/>
      </c>
      <c r="V319" s="54" t="str">
        <f>IF(Tabela2[[#This Row],[DATA DA RECARGA]]="","",YEAR(Tabela2[[#This Row],[DATA DA RECARGA]]))</f>
        <v/>
      </c>
      <c r="W319" s="54" t="str">
        <f>IF(Tabela2[[#This Row],[DATA DO ÚLTIMO TESTE HIDROSTÁTICO]]="","",VLOOKUP(MONTH(Tabela2[[#This Row],[DATA DO ÚLTIMO TESTE HIDROSTÁTICO]]),editar!$F$2:$G$13,2,0))</f>
        <v/>
      </c>
      <c r="X319" s="54" t="str">
        <f>IF(Tabela2[[#This Row],[DATA DO ÚLTIMO TESTE HIDROSTÁTICO]]="","",YEAR(Tabela2[[#This Row],[DATA DO ÚLTIMO TESTE HIDROSTÁTICO]]))</f>
        <v/>
      </c>
      <c r="Y319" s="101" t="str">
        <f>IFERROR(IF(Tabela2[[#This Row],[DATA DA RECARGA]]="","",Tabela2[[#This Row],[VALIDADE          (em meses)]]*30)+5,"")</f>
        <v/>
      </c>
      <c r="Z319" s="101" t="str">
        <f>IF(Tabela2[[#This Row],[DATA DA RECARGA]]="","","P")</f>
        <v/>
      </c>
      <c r="AA319" s="71"/>
      <c r="AB319" s="97" t="str">
        <f ca="1">IFERROR(G319-editar!$C$1,"")</f>
        <v/>
      </c>
      <c r="AC319" s="97" t="str">
        <f t="shared" ca="1" si="4"/>
        <v/>
      </c>
      <c r="AD319" s="74"/>
      <c r="AE319" s="74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</row>
    <row r="320" spans="1:57" ht="20.100000000000001" customHeight="1" x14ac:dyDescent="0.25">
      <c r="A320" s="29" t="str">
        <f>IF(Tabela2[[#This Row],[LOCAL DO EXTINTOR]]="","",Tabela2[[#This Row],[CONTROL1]])</f>
        <v/>
      </c>
      <c r="B320" s="133"/>
      <c r="C320" s="33"/>
      <c r="D320" s="34"/>
      <c r="E320" s="35"/>
      <c r="F3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0" s="81" t="str">
        <f ca="1">IFERROR(IF(Tabela2[[#This Row],[VALIDADE DA RECARGA]]="SELECIONE VALIDADE","",Tabela2[[#This Row],[DATA VENC REC]]),"")</f>
        <v/>
      </c>
      <c r="H320" s="76"/>
      <c r="I3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0" s="87" t="str">
        <f>IF(Tabela2[[#This Row],[DATA DO ÚLTIMO TESTE HIDROSTÁTICO]]="","",Tabela2[[#This Row],[DATA DO ÚLTIMO TESTE HIDROSTÁTICO]]+editar!$C$15)</f>
        <v/>
      </c>
      <c r="K320" s="105"/>
      <c r="L320" s="140"/>
      <c r="M320" s="48">
        <v>313</v>
      </c>
      <c r="N3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0" s="49" t="str">
        <f>IF(Tabela2[[#This Row],[DATA DA RECARGA]]="","",Tabela2[[#This Row],[DATA DA RECARGA]]+Tabela2[[#This Row],[val]])</f>
        <v/>
      </c>
      <c r="P320" s="48" t="str">
        <f>IF(Tabela2[[#This Row],[DATA VENC REC]]="","",VLOOKUP(MONTH(Tabela2[[#This Row],[DATA VENC REC]]),editar!$F$2:$G$13,2,0))</f>
        <v/>
      </c>
      <c r="Q320" s="48" t="str">
        <f>IF(Tabela2[[#This Row],[DATA VENC REC]]="","",YEAR(Tabela2[[#This Row],[DATA VENC REC]]))</f>
        <v/>
      </c>
      <c r="R3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0" s="54" t="str">
        <f>IF(Tabela2[[#This Row],[DATA DO PRÓXIMO TESTE HIDROSTÁTICO]]="","",VLOOKUP(MONTH(Tabela2[[#This Row],[DATA DO PRÓXIMO TESTE HIDROSTÁTICO]]),editar!$F$2:$G$13,2,0))</f>
        <v/>
      </c>
      <c r="T320" s="54" t="str">
        <f>IF(Tabela2[[#This Row],[DATA DO PRÓXIMO TESTE HIDROSTÁTICO]]="","",YEAR(Tabela2[[#This Row],[DATA DO PRÓXIMO TESTE HIDROSTÁTICO]]))</f>
        <v/>
      </c>
      <c r="U320" s="54" t="str">
        <f>IF(Tabela2[[#This Row],[DATA DA RECARGA]]="","",VLOOKUP(MONTH(Tabela2[[#This Row],[DATA DA RECARGA]]),editar!$F$2:$G$13,2,0))</f>
        <v/>
      </c>
      <c r="V320" s="54" t="str">
        <f>IF(Tabela2[[#This Row],[DATA DA RECARGA]]="","",YEAR(Tabela2[[#This Row],[DATA DA RECARGA]]))</f>
        <v/>
      </c>
      <c r="W320" s="54" t="str">
        <f>IF(Tabela2[[#This Row],[DATA DO ÚLTIMO TESTE HIDROSTÁTICO]]="","",VLOOKUP(MONTH(Tabela2[[#This Row],[DATA DO ÚLTIMO TESTE HIDROSTÁTICO]]),editar!$F$2:$G$13,2,0))</f>
        <v/>
      </c>
      <c r="X320" s="54" t="str">
        <f>IF(Tabela2[[#This Row],[DATA DO ÚLTIMO TESTE HIDROSTÁTICO]]="","",YEAR(Tabela2[[#This Row],[DATA DO ÚLTIMO TESTE HIDROSTÁTICO]]))</f>
        <v/>
      </c>
      <c r="Y320" s="101" t="str">
        <f>IFERROR(IF(Tabela2[[#This Row],[DATA DA RECARGA]]="","",Tabela2[[#This Row],[VALIDADE          (em meses)]]*30)+5,"")</f>
        <v/>
      </c>
      <c r="Z320" s="101" t="str">
        <f>IF(Tabela2[[#This Row],[DATA DA RECARGA]]="","","P")</f>
        <v/>
      </c>
      <c r="AA320" s="71"/>
      <c r="AB320" s="97" t="str">
        <f ca="1">IFERROR(G320-editar!$C$1,"")</f>
        <v/>
      </c>
      <c r="AC320" s="97" t="str">
        <f t="shared" ca="1" si="4"/>
        <v/>
      </c>
      <c r="AD320" s="74"/>
      <c r="AE320" s="74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</row>
    <row r="321" spans="1:57" ht="20.100000000000001" customHeight="1" x14ac:dyDescent="0.25">
      <c r="A321" s="29" t="str">
        <f>IF(Tabela2[[#This Row],[LOCAL DO EXTINTOR]]="","",Tabela2[[#This Row],[CONTROL1]])</f>
        <v/>
      </c>
      <c r="B321" s="133"/>
      <c r="C321" s="33"/>
      <c r="D321" s="34"/>
      <c r="E321" s="35"/>
      <c r="F3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1" s="81" t="str">
        <f ca="1">IFERROR(IF(Tabela2[[#This Row],[VALIDADE DA RECARGA]]="SELECIONE VALIDADE","",Tabela2[[#This Row],[DATA VENC REC]]),"")</f>
        <v/>
      </c>
      <c r="H321" s="76"/>
      <c r="I3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1" s="87" t="str">
        <f>IF(Tabela2[[#This Row],[DATA DO ÚLTIMO TESTE HIDROSTÁTICO]]="","",Tabela2[[#This Row],[DATA DO ÚLTIMO TESTE HIDROSTÁTICO]]+editar!$C$15)</f>
        <v/>
      </c>
      <c r="K321" s="105"/>
      <c r="L321" s="140"/>
      <c r="M321" s="48">
        <v>314</v>
      </c>
      <c r="N3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1" s="49" t="str">
        <f>IF(Tabela2[[#This Row],[DATA DA RECARGA]]="","",Tabela2[[#This Row],[DATA DA RECARGA]]+Tabela2[[#This Row],[val]])</f>
        <v/>
      </c>
      <c r="P321" s="48" t="str">
        <f>IF(Tabela2[[#This Row],[DATA VENC REC]]="","",VLOOKUP(MONTH(Tabela2[[#This Row],[DATA VENC REC]]),editar!$F$2:$G$13,2,0))</f>
        <v/>
      </c>
      <c r="Q321" s="48" t="str">
        <f>IF(Tabela2[[#This Row],[DATA VENC REC]]="","",YEAR(Tabela2[[#This Row],[DATA VENC REC]]))</f>
        <v/>
      </c>
      <c r="R3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1" s="54" t="str">
        <f>IF(Tabela2[[#This Row],[DATA DO PRÓXIMO TESTE HIDROSTÁTICO]]="","",VLOOKUP(MONTH(Tabela2[[#This Row],[DATA DO PRÓXIMO TESTE HIDROSTÁTICO]]),editar!$F$2:$G$13,2,0))</f>
        <v/>
      </c>
      <c r="T321" s="54" t="str">
        <f>IF(Tabela2[[#This Row],[DATA DO PRÓXIMO TESTE HIDROSTÁTICO]]="","",YEAR(Tabela2[[#This Row],[DATA DO PRÓXIMO TESTE HIDROSTÁTICO]]))</f>
        <v/>
      </c>
      <c r="U321" s="54" t="str">
        <f>IF(Tabela2[[#This Row],[DATA DA RECARGA]]="","",VLOOKUP(MONTH(Tabela2[[#This Row],[DATA DA RECARGA]]),editar!$F$2:$G$13,2,0))</f>
        <v/>
      </c>
      <c r="V321" s="54" t="str">
        <f>IF(Tabela2[[#This Row],[DATA DA RECARGA]]="","",YEAR(Tabela2[[#This Row],[DATA DA RECARGA]]))</f>
        <v/>
      </c>
      <c r="W321" s="54" t="str">
        <f>IF(Tabela2[[#This Row],[DATA DO ÚLTIMO TESTE HIDROSTÁTICO]]="","",VLOOKUP(MONTH(Tabela2[[#This Row],[DATA DO ÚLTIMO TESTE HIDROSTÁTICO]]),editar!$F$2:$G$13,2,0))</f>
        <v/>
      </c>
      <c r="X321" s="54" t="str">
        <f>IF(Tabela2[[#This Row],[DATA DO ÚLTIMO TESTE HIDROSTÁTICO]]="","",YEAR(Tabela2[[#This Row],[DATA DO ÚLTIMO TESTE HIDROSTÁTICO]]))</f>
        <v/>
      </c>
      <c r="Y321" s="101" t="str">
        <f>IFERROR(IF(Tabela2[[#This Row],[DATA DA RECARGA]]="","",Tabela2[[#This Row],[VALIDADE          (em meses)]]*30)+5,"")</f>
        <v/>
      </c>
      <c r="Z321" s="101" t="str">
        <f>IF(Tabela2[[#This Row],[DATA DA RECARGA]]="","","P")</f>
        <v/>
      </c>
      <c r="AA321" s="71"/>
      <c r="AB321" s="97" t="str">
        <f ca="1">IFERROR(G321-editar!$C$1,"")</f>
        <v/>
      </c>
      <c r="AC321" s="97" t="str">
        <f t="shared" ca="1" si="4"/>
        <v/>
      </c>
      <c r="AD321" s="74"/>
      <c r="AE321" s="74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</row>
    <row r="322" spans="1:57" ht="20.100000000000001" customHeight="1" x14ac:dyDescent="0.25">
      <c r="A322" s="29" t="str">
        <f>IF(Tabela2[[#This Row],[LOCAL DO EXTINTOR]]="","",Tabela2[[#This Row],[CONTROL1]])</f>
        <v/>
      </c>
      <c r="B322" s="133"/>
      <c r="C322" s="33"/>
      <c r="D322" s="34"/>
      <c r="E322" s="35"/>
      <c r="F3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2" s="81" t="str">
        <f ca="1">IFERROR(IF(Tabela2[[#This Row],[VALIDADE DA RECARGA]]="SELECIONE VALIDADE","",Tabela2[[#This Row],[DATA VENC REC]]),"")</f>
        <v/>
      </c>
      <c r="H322" s="76"/>
      <c r="I3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2" s="87" t="str">
        <f>IF(Tabela2[[#This Row],[DATA DO ÚLTIMO TESTE HIDROSTÁTICO]]="","",Tabela2[[#This Row],[DATA DO ÚLTIMO TESTE HIDROSTÁTICO]]+editar!$C$15)</f>
        <v/>
      </c>
      <c r="K322" s="105"/>
      <c r="L322" s="140"/>
      <c r="M322" s="48">
        <v>315</v>
      </c>
      <c r="N3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2" s="49" t="str">
        <f>IF(Tabela2[[#This Row],[DATA DA RECARGA]]="","",Tabela2[[#This Row],[DATA DA RECARGA]]+Tabela2[[#This Row],[val]])</f>
        <v/>
      </c>
      <c r="P322" s="48" t="str">
        <f>IF(Tabela2[[#This Row],[DATA VENC REC]]="","",VLOOKUP(MONTH(Tabela2[[#This Row],[DATA VENC REC]]),editar!$F$2:$G$13,2,0))</f>
        <v/>
      </c>
      <c r="Q322" s="48" t="str">
        <f>IF(Tabela2[[#This Row],[DATA VENC REC]]="","",YEAR(Tabela2[[#This Row],[DATA VENC REC]]))</f>
        <v/>
      </c>
      <c r="R3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2" s="54" t="str">
        <f>IF(Tabela2[[#This Row],[DATA DO PRÓXIMO TESTE HIDROSTÁTICO]]="","",VLOOKUP(MONTH(Tabela2[[#This Row],[DATA DO PRÓXIMO TESTE HIDROSTÁTICO]]),editar!$F$2:$G$13,2,0))</f>
        <v/>
      </c>
      <c r="T322" s="54" t="str">
        <f>IF(Tabela2[[#This Row],[DATA DO PRÓXIMO TESTE HIDROSTÁTICO]]="","",YEAR(Tabela2[[#This Row],[DATA DO PRÓXIMO TESTE HIDROSTÁTICO]]))</f>
        <v/>
      </c>
      <c r="U322" s="54" t="str">
        <f>IF(Tabela2[[#This Row],[DATA DA RECARGA]]="","",VLOOKUP(MONTH(Tabela2[[#This Row],[DATA DA RECARGA]]),editar!$F$2:$G$13,2,0))</f>
        <v/>
      </c>
      <c r="V322" s="54" t="str">
        <f>IF(Tabela2[[#This Row],[DATA DA RECARGA]]="","",YEAR(Tabela2[[#This Row],[DATA DA RECARGA]]))</f>
        <v/>
      </c>
      <c r="W322" s="54" t="str">
        <f>IF(Tabela2[[#This Row],[DATA DO ÚLTIMO TESTE HIDROSTÁTICO]]="","",VLOOKUP(MONTH(Tabela2[[#This Row],[DATA DO ÚLTIMO TESTE HIDROSTÁTICO]]),editar!$F$2:$G$13,2,0))</f>
        <v/>
      </c>
      <c r="X322" s="54" t="str">
        <f>IF(Tabela2[[#This Row],[DATA DO ÚLTIMO TESTE HIDROSTÁTICO]]="","",YEAR(Tabela2[[#This Row],[DATA DO ÚLTIMO TESTE HIDROSTÁTICO]]))</f>
        <v/>
      </c>
      <c r="Y322" s="101" t="str">
        <f>IFERROR(IF(Tabela2[[#This Row],[DATA DA RECARGA]]="","",Tabela2[[#This Row],[VALIDADE          (em meses)]]*30)+5,"")</f>
        <v/>
      </c>
      <c r="Z322" s="101" t="str">
        <f>IF(Tabela2[[#This Row],[DATA DA RECARGA]]="","","P")</f>
        <v/>
      </c>
      <c r="AA322" s="71"/>
      <c r="AB322" s="97" t="str">
        <f ca="1">IFERROR(G322-editar!$C$1,"")</f>
        <v/>
      </c>
      <c r="AC322" s="97" t="str">
        <f t="shared" ca="1" si="4"/>
        <v/>
      </c>
      <c r="AD322" s="74"/>
      <c r="AE322" s="74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</row>
    <row r="323" spans="1:57" ht="20.100000000000001" customHeight="1" x14ac:dyDescent="0.25">
      <c r="A323" s="29" t="str">
        <f>IF(Tabela2[[#This Row],[LOCAL DO EXTINTOR]]="","",Tabela2[[#This Row],[CONTROL1]])</f>
        <v/>
      </c>
      <c r="B323" s="133"/>
      <c r="C323" s="33"/>
      <c r="D323" s="34"/>
      <c r="E323" s="35"/>
      <c r="F3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3" s="81" t="str">
        <f ca="1">IFERROR(IF(Tabela2[[#This Row],[VALIDADE DA RECARGA]]="SELECIONE VALIDADE","",Tabela2[[#This Row],[DATA VENC REC]]),"")</f>
        <v/>
      </c>
      <c r="H323" s="76"/>
      <c r="I3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3" s="87" t="str">
        <f>IF(Tabela2[[#This Row],[DATA DO ÚLTIMO TESTE HIDROSTÁTICO]]="","",Tabela2[[#This Row],[DATA DO ÚLTIMO TESTE HIDROSTÁTICO]]+editar!$C$15)</f>
        <v/>
      </c>
      <c r="K323" s="105"/>
      <c r="L323" s="140"/>
      <c r="M323" s="48">
        <v>316</v>
      </c>
      <c r="N3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3" s="49" t="str">
        <f>IF(Tabela2[[#This Row],[DATA DA RECARGA]]="","",Tabela2[[#This Row],[DATA DA RECARGA]]+Tabela2[[#This Row],[val]])</f>
        <v/>
      </c>
      <c r="P323" s="48" t="str">
        <f>IF(Tabela2[[#This Row],[DATA VENC REC]]="","",VLOOKUP(MONTH(Tabela2[[#This Row],[DATA VENC REC]]),editar!$F$2:$G$13,2,0))</f>
        <v/>
      </c>
      <c r="Q323" s="48" t="str">
        <f>IF(Tabela2[[#This Row],[DATA VENC REC]]="","",YEAR(Tabela2[[#This Row],[DATA VENC REC]]))</f>
        <v/>
      </c>
      <c r="R3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3" s="54" t="str">
        <f>IF(Tabela2[[#This Row],[DATA DO PRÓXIMO TESTE HIDROSTÁTICO]]="","",VLOOKUP(MONTH(Tabela2[[#This Row],[DATA DO PRÓXIMO TESTE HIDROSTÁTICO]]),editar!$F$2:$G$13,2,0))</f>
        <v/>
      </c>
      <c r="T323" s="54" t="str">
        <f>IF(Tabela2[[#This Row],[DATA DO PRÓXIMO TESTE HIDROSTÁTICO]]="","",YEAR(Tabela2[[#This Row],[DATA DO PRÓXIMO TESTE HIDROSTÁTICO]]))</f>
        <v/>
      </c>
      <c r="U323" s="54" t="str">
        <f>IF(Tabela2[[#This Row],[DATA DA RECARGA]]="","",VLOOKUP(MONTH(Tabela2[[#This Row],[DATA DA RECARGA]]),editar!$F$2:$G$13,2,0))</f>
        <v/>
      </c>
      <c r="V323" s="54" t="str">
        <f>IF(Tabela2[[#This Row],[DATA DA RECARGA]]="","",YEAR(Tabela2[[#This Row],[DATA DA RECARGA]]))</f>
        <v/>
      </c>
      <c r="W323" s="54" t="str">
        <f>IF(Tabela2[[#This Row],[DATA DO ÚLTIMO TESTE HIDROSTÁTICO]]="","",VLOOKUP(MONTH(Tabela2[[#This Row],[DATA DO ÚLTIMO TESTE HIDROSTÁTICO]]),editar!$F$2:$G$13,2,0))</f>
        <v/>
      </c>
      <c r="X323" s="54" t="str">
        <f>IF(Tabela2[[#This Row],[DATA DO ÚLTIMO TESTE HIDROSTÁTICO]]="","",YEAR(Tabela2[[#This Row],[DATA DO ÚLTIMO TESTE HIDROSTÁTICO]]))</f>
        <v/>
      </c>
      <c r="Y323" s="101" t="str">
        <f>IFERROR(IF(Tabela2[[#This Row],[DATA DA RECARGA]]="","",Tabela2[[#This Row],[VALIDADE          (em meses)]]*30)+5,"")</f>
        <v/>
      </c>
      <c r="Z323" s="101" t="str">
        <f>IF(Tabela2[[#This Row],[DATA DA RECARGA]]="","","P")</f>
        <v/>
      </c>
      <c r="AA323" s="71"/>
      <c r="AB323" s="97" t="str">
        <f ca="1">IFERROR(G323-editar!$C$1,"")</f>
        <v/>
      </c>
      <c r="AC323" s="97" t="str">
        <f t="shared" ca="1" si="4"/>
        <v/>
      </c>
      <c r="AD323" s="74"/>
      <c r="AE323" s="74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</row>
    <row r="324" spans="1:57" ht="20.100000000000001" customHeight="1" x14ac:dyDescent="0.25">
      <c r="A324" s="29" t="str">
        <f>IF(Tabela2[[#This Row],[LOCAL DO EXTINTOR]]="","",Tabela2[[#This Row],[CONTROL1]])</f>
        <v/>
      </c>
      <c r="B324" s="133"/>
      <c r="C324" s="33"/>
      <c r="D324" s="34"/>
      <c r="E324" s="35"/>
      <c r="F3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4" s="81" t="str">
        <f ca="1">IFERROR(IF(Tabela2[[#This Row],[VALIDADE DA RECARGA]]="SELECIONE VALIDADE","",Tabela2[[#This Row],[DATA VENC REC]]),"")</f>
        <v/>
      </c>
      <c r="H324" s="76"/>
      <c r="I3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4" s="87" t="str">
        <f>IF(Tabela2[[#This Row],[DATA DO ÚLTIMO TESTE HIDROSTÁTICO]]="","",Tabela2[[#This Row],[DATA DO ÚLTIMO TESTE HIDROSTÁTICO]]+editar!$C$15)</f>
        <v/>
      </c>
      <c r="K324" s="105"/>
      <c r="L324" s="140"/>
      <c r="M324" s="48">
        <v>317</v>
      </c>
      <c r="N3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4" s="49" t="str">
        <f>IF(Tabela2[[#This Row],[DATA DA RECARGA]]="","",Tabela2[[#This Row],[DATA DA RECARGA]]+Tabela2[[#This Row],[val]])</f>
        <v/>
      </c>
      <c r="P324" s="48" t="str">
        <f>IF(Tabela2[[#This Row],[DATA VENC REC]]="","",VLOOKUP(MONTH(Tabela2[[#This Row],[DATA VENC REC]]),editar!$F$2:$G$13,2,0))</f>
        <v/>
      </c>
      <c r="Q324" s="48" t="str">
        <f>IF(Tabela2[[#This Row],[DATA VENC REC]]="","",YEAR(Tabela2[[#This Row],[DATA VENC REC]]))</f>
        <v/>
      </c>
      <c r="R3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4" s="54" t="str">
        <f>IF(Tabela2[[#This Row],[DATA DO PRÓXIMO TESTE HIDROSTÁTICO]]="","",VLOOKUP(MONTH(Tabela2[[#This Row],[DATA DO PRÓXIMO TESTE HIDROSTÁTICO]]),editar!$F$2:$G$13,2,0))</f>
        <v/>
      </c>
      <c r="T324" s="54" t="str">
        <f>IF(Tabela2[[#This Row],[DATA DO PRÓXIMO TESTE HIDROSTÁTICO]]="","",YEAR(Tabela2[[#This Row],[DATA DO PRÓXIMO TESTE HIDROSTÁTICO]]))</f>
        <v/>
      </c>
      <c r="U324" s="54" t="str">
        <f>IF(Tabela2[[#This Row],[DATA DA RECARGA]]="","",VLOOKUP(MONTH(Tabela2[[#This Row],[DATA DA RECARGA]]),editar!$F$2:$G$13,2,0))</f>
        <v/>
      </c>
      <c r="V324" s="54" t="str">
        <f>IF(Tabela2[[#This Row],[DATA DA RECARGA]]="","",YEAR(Tabela2[[#This Row],[DATA DA RECARGA]]))</f>
        <v/>
      </c>
      <c r="W324" s="54" t="str">
        <f>IF(Tabela2[[#This Row],[DATA DO ÚLTIMO TESTE HIDROSTÁTICO]]="","",VLOOKUP(MONTH(Tabela2[[#This Row],[DATA DO ÚLTIMO TESTE HIDROSTÁTICO]]),editar!$F$2:$G$13,2,0))</f>
        <v/>
      </c>
      <c r="X324" s="54" t="str">
        <f>IF(Tabela2[[#This Row],[DATA DO ÚLTIMO TESTE HIDROSTÁTICO]]="","",YEAR(Tabela2[[#This Row],[DATA DO ÚLTIMO TESTE HIDROSTÁTICO]]))</f>
        <v/>
      </c>
      <c r="Y324" s="101" t="str">
        <f>IFERROR(IF(Tabela2[[#This Row],[DATA DA RECARGA]]="","",Tabela2[[#This Row],[VALIDADE          (em meses)]]*30)+5,"")</f>
        <v/>
      </c>
      <c r="Z324" s="101" t="str">
        <f>IF(Tabela2[[#This Row],[DATA DA RECARGA]]="","","P")</f>
        <v/>
      </c>
      <c r="AA324" s="71"/>
      <c r="AB324" s="97" t="str">
        <f ca="1">IFERROR(G324-editar!$C$1,"")</f>
        <v/>
      </c>
      <c r="AC324" s="97" t="str">
        <f t="shared" ca="1" si="4"/>
        <v/>
      </c>
      <c r="AD324" s="74"/>
      <c r="AE324" s="74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</row>
    <row r="325" spans="1:57" ht="20.100000000000001" customHeight="1" x14ac:dyDescent="0.25">
      <c r="A325" s="29" t="str">
        <f>IF(Tabela2[[#This Row],[LOCAL DO EXTINTOR]]="","",Tabela2[[#This Row],[CONTROL1]])</f>
        <v/>
      </c>
      <c r="B325" s="133"/>
      <c r="C325" s="33"/>
      <c r="D325" s="34"/>
      <c r="E325" s="35"/>
      <c r="F3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5" s="81" t="str">
        <f ca="1">IFERROR(IF(Tabela2[[#This Row],[VALIDADE DA RECARGA]]="SELECIONE VALIDADE","",Tabela2[[#This Row],[DATA VENC REC]]),"")</f>
        <v/>
      </c>
      <c r="H325" s="76"/>
      <c r="I3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5" s="87" t="str">
        <f>IF(Tabela2[[#This Row],[DATA DO ÚLTIMO TESTE HIDROSTÁTICO]]="","",Tabela2[[#This Row],[DATA DO ÚLTIMO TESTE HIDROSTÁTICO]]+editar!$C$15)</f>
        <v/>
      </c>
      <c r="K325" s="105"/>
      <c r="L325" s="140"/>
      <c r="M325" s="48">
        <v>318</v>
      </c>
      <c r="N3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5" s="49" t="str">
        <f>IF(Tabela2[[#This Row],[DATA DA RECARGA]]="","",Tabela2[[#This Row],[DATA DA RECARGA]]+Tabela2[[#This Row],[val]])</f>
        <v/>
      </c>
      <c r="P325" s="48" t="str">
        <f>IF(Tabela2[[#This Row],[DATA VENC REC]]="","",VLOOKUP(MONTH(Tabela2[[#This Row],[DATA VENC REC]]),editar!$F$2:$G$13,2,0))</f>
        <v/>
      </c>
      <c r="Q325" s="48" t="str">
        <f>IF(Tabela2[[#This Row],[DATA VENC REC]]="","",YEAR(Tabela2[[#This Row],[DATA VENC REC]]))</f>
        <v/>
      </c>
      <c r="R3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5" s="54" t="str">
        <f>IF(Tabela2[[#This Row],[DATA DO PRÓXIMO TESTE HIDROSTÁTICO]]="","",VLOOKUP(MONTH(Tabela2[[#This Row],[DATA DO PRÓXIMO TESTE HIDROSTÁTICO]]),editar!$F$2:$G$13,2,0))</f>
        <v/>
      </c>
      <c r="T325" s="54" t="str">
        <f>IF(Tabela2[[#This Row],[DATA DO PRÓXIMO TESTE HIDROSTÁTICO]]="","",YEAR(Tabela2[[#This Row],[DATA DO PRÓXIMO TESTE HIDROSTÁTICO]]))</f>
        <v/>
      </c>
      <c r="U325" s="54" t="str">
        <f>IF(Tabela2[[#This Row],[DATA DA RECARGA]]="","",VLOOKUP(MONTH(Tabela2[[#This Row],[DATA DA RECARGA]]),editar!$F$2:$G$13,2,0))</f>
        <v/>
      </c>
      <c r="V325" s="54" t="str">
        <f>IF(Tabela2[[#This Row],[DATA DA RECARGA]]="","",YEAR(Tabela2[[#This Row],[DATA DA RECARGA]]))</f>
        <v/>
      </c>
      <c r="W325" s="54" t="str">
        <f>IF(Tabela2[[#This Row],[DATA DO ÚLTIMO TESTE HIDROSTÁTICO]]="","",VLOOKUP(MONTH(Tabela2[[#This Row],[DATA DO ÚLTIMO TESTE HIDROSTÁTICO]]),editar!$F$2:$G$13,2,0))</f>
        <v/>
      </c>
      <c r="X325" s="54" t="str">
        <f>IF(Tabela2[[#This Row],[DATA DO ÚLTIMO TESTE HIDROSTÁTICO]]="","",YEAR(Tabela2[[#This Row],[DATA DO ÚLTIMO TESTE HIDROSTÁTICO]]))</f>
        <v/>
      </c>
      <c r="Y325" s="101" t="str">
        <f>IFERROR(IF(Tabela2[[#This Row],[DATA DA RECARGA]]="","",Tabela2[[#This Row],[VALIDADE          (em meses)]]*30)+5,"")</f>
        <v/>
      </c>
      <c r="Z325" s="101" t="str">
        <f>IF(Tabela2[[#This Row],[DATA DA RECARGA]]="","","P")</f>
        <v/>
      </c>
      <c r="AA325" s="71"/>
      <c r="AB325" s="97" t="str">
        <f ca="1">IFERROR(G325-editar!$C$1,"")</f>
        <v/>
      </c>
      <c r="AC325" s="97" t="str">
        <f t="shared" ca="1" si="4"/>
        <v/>
      </c>
      <c r="AD325" s="74"/>
      <c r="AE325" s="74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</row>
    <row r="326" spans="1:57" ht="20.100000000000001" customHeight="1" x14ac:dyDescent="0.25">
      <c r="A326" s="29" t="str">
        <f>IF(Tabela2[[#This Row],[LOCAL DO EXTINTOR]]="","",Tabela2[[#This Row],[CONTROL1]])</f>
        <v/>
      </c>
      <c r="B326" s="133"/>
      <c r="C326" s="33"/>
      <c r="D326" s="34"/>
      <c r="E326" s="35"/>
      <c r="F3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6" s="81" t="str">
        <f ca="1">IFERROR(IF(Tabela2[[#This Row],[VALIDADE DA RECARGA]]="SELECIONE VALIDADE","",Tabela2[[#This Row],[DATA VENC REC]]),"")</f>
        <v/>
      </c>
      <c r="H326" s="76"/>
      <c r="I3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6" s="87" t="str">
        <f>IF(Tabela2[[#This Row],[DATA DO ÚLTIMO TESTE HIDROSTÁTICO]]="","",Tabela2[[#This Row],[DATA DO ÚLTIMO TESTE HIDROSTÁTICO]]+editar!$C$15)</f>
        <v/>
      </c>
      <c r="K326" s="105"/>
      <c r="L326" s="140"/>
      <c r="M326" s="48">
        <v>319</v>
      </c>
      <c r="N3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6" s="49" t="str">
        <f>IF(Tabela2[[#This Row],[DATA DA RECARGA]]="","",Tabela2[[#This Row],[DATA DA RECARGA]]+Tabela2[[#This Row],[val]])</f>
        <v/>
      </c>
      <c r="P326" s="48" t="str">
        <f>IF(Tabela2[[#This Row],[DATA VENC REC]]="","",VLOOKUP(MONTH(Tabela2[[#This Row],[DATA VENC REC]]),editar!$F$2:$G$13,2,0))</f>
        <v/>
      </c>
      <c r="Q326" s="48" t="str">
        <f>IF(Tabela2[[#This Row],[DATA VENC REC]]="","",YEAR(Tabela2[[#This Row],[DATA VENC REC]]))</f>
        <v/>
      </c>
      <c r="R3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6" s="54" t="str">
        <f>IF(Tabela2[[#This Row],[DATA DO PRÓXIMO TESTE HIDROSTÁTICO]]="","",VLOOKUP(MONTH(Tabela2[[#This Row],[DATA DO PRÓXIMO TESTE HIDROSTÁTICO]]),editar!$F$2:$G$13,2,0))</f>
        <v/>
      </c>
      <c r="T326" s="54" t="str">
        <f>IF(Tabela2[[#This Row],[DATA DO PRÓXIMO TESTE HIDROSTÁTICO]]="","",YEAR(Tabela2[[#This Row],[DATA DO PRÓXIMO TESTE HIDROSTÁTICO]]))</f>
        <v/>
      </c>
      <c r="U326" s="54" t="str">
        <f>IF(Tabela2[[#This Row],[DATA DA RECARGA]]="","",VLOOKUP(MONTH(Tabela2[[#This Row],[DATA DA RECARGA]]),editar!$F$2:$G$13,2,0))</f>
        <v/>
      </c>
      <c r="V326" s="54" t="str">
        <f>IF(Tabela2[[#This Row],[DATA DA RECARGA]]="","",YEAR(Tabela2[[#This Row],[DATA DA RECARGA]]))</f>
        <v/>
      </c>
      <c r="W326" s="54" t="str">
        <f>IF(Tabela2[[#This Row],[DATA DO ÚLTIMO TESTE HIDROSTÁTICO]]="","",VLOOKUP(MONTH(Tabela2[[#This Row],[DATA DO ÚLTIMO TESTE HIDROSTÁTICO]]),editar!$F$2:$G$13,2,0))</f>
        <v/>
      </c>
      <c r="X326" s="54" t="str">
        <f>IF(Tabela2[[#This Row],[DATA DO ÚLTIMO TESTE HIDROSTÁTICO]]="","",YEAR(Tabela2[[#This Row],[DATA DO ÚLTIMO TESTE HIDROSTÁTICO]]))</f>
        <v/>
      </c>
      <c r="Y326" s="101" t="str">
        <f>IFERROR(IF(Tabela2[[#This Row],[DATA DA RECARGA]]="","",Tabela2[[#This Row],[VALIDADE          (em meses)]]*30)+5,"")</f>
        <v/>
      </c>
      <c r="Z326" s="101" t="str">
        <f>IF(Tabela2[[#This Row],[DATA DA RECARGA]]="","","P")</f>
        <v/>
      </c>
      <c r="AA326" s="71"/>
      <c r="AB326" s="97" t="str">
        <f ca="1">IFERROR(G326-editar!$C$1,"")</f>
        <v/>
      </c>
      <c r="AC326" s="97" t="str">
        <f t="shared" ca="1" si="4"/>
        <v/>
      </c>
      <c r="AD326" s="74"/>
      <c r="AE326" s="74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</row>
    <row r="327" spans="1:57" ht="20.100000000000001" customHeight="1" x14ac:dyDescent="0.25">
      <c r="A327" s="29" t="str">
        <f>IF(Tabela2[[#This Row],[LOCAL DO EXTINTOR]]="","",Tabela2[[#This Row],[CONTROL1]])</f>
        <v/>
      </c>
      <c r="B327" s="133"/>
      <c r="C327" s="33"/>
      <c r="D327" s="34"/>
      <c r="E327" s="35"/>
      <c r="F3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7" s="81" t="str">
        <f ca="1">IFERROR(IF(Tabela2[[#This Row],[VALIDADE DA RECARGA]]="SELECIONE VALIDADE","",Tabela2[[#This Row],[DATA VENC REC]]),"")</f>
        <v/>
      </c>
      <c r="H327" s="76"/>
      <c r="I3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7" s="87" t="str">
        <f>IF(Tabela2[[#This Row],[DATA DO ÚLTIMO TESTE HIDROSTÁTICO]]="","",Tabela2[[#This Row],[DATA DO ÚLTIMO TESTE HIDROSTÁTICO]]+editar!$C$15)</f>
        <v/>
      </c>
      <c r="K327" s="105"/>
      <c r="L327" s="140"/>
      <c r="M327" s="48">
        <v>320</v>
      </c>
      <c r="N3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7" s="49" t="str">
        <f>IF(Tabela2[[#This Row],[DATA DA RECARGA]]="","",Tabela2[[#This Row],[DATA DA RECARGA]]+Tabela2[[#This Row],[val]])</f>
        <v/>
      </c>
      <c r="P327" s="48" t="str">
        <f>IF(Tabela2[[#This Row],[DATA VENC REC]]="","",VLOOKUP(MONTH(Tabela2[[#This Row],[DATA VENC REC]]),editar!$F$2:$G$13,2,0))</f>
        <v/>
      </c>
      <c r="Q327" s="48" t="str">
        <f>IF(Tabela2[[#This Row],[DATA VENC REC]]="","",YEAR(Tabela2[[#This Row],[DATA VENC REC]]))</f>
        <v/>
      </c>
      <c r="R3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7" s="54" t="str">
        <f>IF(Tabela2[[#This Row],[DATA DO PRÓXIMO TESTE HIDROSTÁTICO]]="","",VLOOKUP(MONTH(Tabela2[[#This Row],[DATA DO PRÓXIMO TESTE HIDROSTÁTICO]]),editar!$F$2:$G$13,2,0))</f>
        <v/>
      </c>
      <c r="T327" s="54" t="str">
        <f>IF(Tabela2[[#This Row],[DATA DO PRÓXIMO TESTE HIDROSTÁTICO]]="","",YEAR(Tabela2[[#This Row],[DATA DO PRÓXIMO TESTE HIDROSTÁTICO]]))</f>
        <v/>
      </c>
      <c r="U327" s="54" t="str">
        <f>IF(Tabela2[[#This Row],[DATA DA RECARGA]]="","",VLOOKUP(MONTH(Tabela2[[#This Row],[DATA DA RECARGA]]),editar!$F$2:$G$13,2,0))</f>
        <v/>
      </c>
      <c r="V327" s="54" t="str">
        <f>IF(Tabela2[[#This Row],[DATA DA RECARGA]]="","",YEAR(Tabela2[[#This Row],[DATA DA RECARGA]]))</f>
        <v/>
      </c>
      <c r="W327" s="54" t="str">
        <f>IF(Tabela2[[#This Row],[DATA DO ÚLTIMO TESTE HIDROSTÁTICO]]="","",VLOOKUP(MONTH(Tabela2[[#This Row],[DATA DO ÚLTIMO TESTE HIDROSTÁTICO]]),editar!$F$2:$G$13,2,0))</f>
        <v/>
      </c>
      <c r="X327" s="54" t="str">
        <f>IF(Tabela2[[#This Row],[DATA DO ÚLTIMO TESTE HIDROSTÁTICO]]="","",YEAR(Tabela2[[#This Row],[DATA DO ÚLTIMO TESTE HIDROSTÁTICO]]))</f>
        <v/>
      </c>
      <c r="Y327" s="101" t="str">
        <f>IFERROR(IF(Tabela2[[#This Row],[DATA DA RECARGA]]="","",Tabela2[[#This Row],[VALIDADE          (em meses)]]*30)+5,"")</f>
        <v/>
      </c>
      <c r="Z327" s="101" t="str">
        <f>IF(Tabela2[[#This Row],[DATA DA RECARGA]]="","","P")</f>
        <v/>
      </c>
      <c r="AA327" s="71"/>
      <c r="AB327" s="97" t="str">
        <f ca="1">IFERROR(G327-editar!$C$1,"")</f>
        <v/>
      </c>
      <c r="AC327" s="97" t="str">
        <f t="shared" ca="1" si="4"/>
        <v/>
      </c>
      <c r="AD327" s="74"/>
      <c r="AE327" s="74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</row>
    <row r="328" spans="1:57" ht="20.100000000000001" customHeight="1" x14ac:dyDescent="0.25">
      <c r="A328" s="29" t="str">
        <f>IF(Tabela2[[#This Row],[LOCAL DO EXTINTOR]]="","",Tabela2[[#This Row],[CONTROL1]])</f>
        <v/>
      </c>
      <c r="B328" s="133"/>
      <c r="C328" s="33"/>
      <c r="D328" s="34"/>
      <c r="E328" s="35"/>
      <c r="F3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8" s="81" t="str">
        <f ca="1">IFERROR(IF(Tabela2[[#This Row],[VALIDADE DA RECARGA]]="SELECIONE VALIDADE","",Tabela2[[#This Row],[DATA VENC REC]]),"")</f>
        <v/>
      </c>
      <c r="H328" s="76"/>
      <c r="I3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8" s="87" t="str">
        <f>IF(Tabela2[[#This Row],[DATA DO ÚLTIMO TESTE HIDROSTÁTICO]]="","",Tabela2[[#This Row],[DATA DO ÚLTIMO TESTE HIDROSTÁTICO]]+editar!$C$15)</f>
        <v/>
      </c>
      <c r="K328" s="105"/>
      <c r="L328" s="140"/>
      <c r="M328" s="48">
        <v>321</v>
      </c>
      <c r="N3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8" s="49" t="str">
        <f>IF(Tabela2[[#This Row],[DATA DA RECARGA]]="","",Tabela2[[#This Row],[DATA DA RECARGA]]+Tabela2[[#This Row],[val]])</f>
        <v/>
      </c>
      <c r="P328" s="48" t="str">
        <f>IF(Tabela2[[#This Row],[DATA VENC REC]]="","",VLOOKUP(MONTH(Tabela2[[#This Row],[DATA VENC REC]]),editar!$F$2:$G$13,2,0))</f>
        <v/>
      </c>
      <c r="Q328" s="48" t="str">
        <f>IF(Tabela2[[#This Row],[DATA VENC REC]]="","",YEAR(Tabela2[[#This Row],[DATA VENC REC]]))</f>
        <v/>
      </c>
      <c r="R3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8" s="54" t="str">
        <f>IF(Tabela2[[#This Row],[DATA DO PRÓXIMO TESTE HIDROSTÁTICO]]="","",VLOOKUP(MONTH(Tabela2[[#This Row],[DATA DO PRÓXIMO TESTE HIDROSTÁTICO]]),editar!$F$2:$G$13,2,0))</f>
        <v/>
      </c>
      <c r="T328" s="54" t="str">
        <f>IF(Tabela2[[#This Row],[DATA DO PRÓXIMO TESTE HIDROSTÁTICO]]="","",YEAR(Tabela2[[#This Row],[DATA DO PRÓXIMO TESTE HIDROSTÁTICO]]))</f>
        <v/>
      </c>
      <c r="U328" s="54" t="str">
        <f>IF(Tabela2[[#This Row],[DATA DA RECARGA]]="","",VLOOKUP(MONTH(Tabela2[[#This Row],[DATA DA RECARGA]]),editar!$F$2:$G$13,2,0))</f>
        <v/>
      </c>
      <c r="V328" s="54" t="str">
        <f>IF(Tabela2[[#This Row],[DATA DA RECARGA]]="","",YEAR(Tabela2[[#This Row],[DATA DA RECARGA]]))</f>
        <v/>
      </c>
      <c r="W328" s="54" t="str">
        <f>IF(Tabela2[[#This Row],[DATA DO ÚLTIMO TESTE HIDROSTÁTICO]]="","",VLOOKUP(MONTH(Tabela2[[#This Row],[DATA DO ÚLTIMO TESTE HIDROSTÁTICO]]),editar!$F$2:$G$13,2,0))</f>
        <v/>
      </c>
      <c r="X328" s="54" t="str">
        <f>IF(Tabela2[[#This Row],[DATA DO ÚLTIMO TESTE HIDROSTÁTICO]]="","",YEAR(Tabela2[[#This Row],[DATA DO ÚLTIMO TESTE HIDROSTÁTICO]]))</f>
        <v/>
      </c>
      <c r="Y328" s="101" t="str">
        <f>IFERROR(IF(Tabela2[[#This Row],[DATA DA RECARGA]]="","",Tabela2[[#This Row],[VALIDADE          (em meses)]]*30)+5,"")</f>
        <v/>
      </c>
      <c r="Z328" s="101" t="str">
        <f>IF(Tabela2[[#This Row],[DATA DA RECARGA]]="","","P")</f>
        <v/>
      </c>
      <c r="AA328" s="71"/>
      <c r="AB328" s="97" t="str">
        <f ca="1">IFERROR(G328-editar!$C$1,"")</f>
        <v/>
      </c>
      <c r="AC328" s="97" t="str">
        <f t="shared" ca="1" si="4"/>
        <v/>
      </c>
      <c r="AD328" s="74"/>
      <c r="AE328" s="74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</row>
    <row r="329" spans="1:57" ht="20.100000000000001" customHeight="1" x14ac:dyDescent="0.25">
      <c r="A329" s="29" t="str">
        <f>IF(Tabela2[[#This Row],[LOCAL DO EXTINTOR]]="","",Tabela2[[#This Row],[CONTROL1]])</f>
        <v/>
      </c>
      <c r="B329" s="133"/>
      <c r="C329" s="33"/>
      <c r="D329" s="34"/>
      <c r="E329" s="35"/>
      <c r="F3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29" s="81" t="str">
        <f ca="1">IFERROR(IF(Tabela2[[#This Row],[VALIDADE DA RECARGA]]="SELECIONE VALIDADE","",Tabela2[[#This Row],[DATA VENC REC]]),"")</f>
        <v/>
      </c>
      <c r="H329" s="76"/>
      <c r="I3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29" s="87" t="str">
        <f>IF(Tabela2[[#This Row],[DATA DO ÚLTIMO TESTE HIDROSTÁTICO]]="","",Tabela2[[#This Row],[DATA DO ÚLTIMO TESTE HIDROSTÁTICO]]+editar!$C$15)</f>
        <v/>
      </c>
      <c r="K329" s="105"/>
      <c r="L329" s="140"/>
      <c r="M329" s="48">
        <v>322</v>
      </c>
      <c r="N3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29" s="49" t="str">
        <f>IF(Tabela2[[#This Row],[DATA DA RECARGA]]="","",Tabela2[[#This Row],[DATA DA RECARGA]]+Tabela2[[#This Row],[val]])</f>
        <v/>
      </c>
      <c r="P329" s="48" t="str">
        <f>IF(Tabela2[[#This Row],[DATA VENC REC]]="","",VLOOKUP(MONTH(Tabela2[[#This Row],[DATA VENC REC]]),editar!$F$2:$G$13,2,0))</f>
        <v/>
      </c>
      <c r="Q329" s="48" t="str">
        <f>IF(Tabela2[[#This Row],[DATA VENC REC]]="","",YEAR(Tabela2[[#This Row],[DATA VENC REC]]))</f>
        <v/>
      </c>
      <c r="R3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29" s="54" t="str">
        <f>IF(Tabela2[[#This Row],[DATA DO PRÓXIMO TESTE HIDROSTÁTICO]]="","",VLOOKUP(MONTH(Tabela2[[#This Row],[DATA DO PRÓXIMO TESTE HIDROSTÁTICO]]),editar!$F$2:$G$13,2,0))</f>
        <v/>
      </c>
      <c r="T329" s="54" t="str">
        <f>IF(Tabela2[[#This Row],[DATA DO PRÓXIMO TESTE HIDROSTÁTICO]]="","",YEAR(Tabela2[[#This Row],[DATA DO PRÓXIMO TESTE HIDROSTÁTICO]]))</f>
        <v/>
      </c>
      <c r="U329" s="54" t="str">
        <f>IF(Tabela2[[#This Row],[DATA DA RECARGA]]="","",VLOOKUP(MONTH(Tabela2[[#This Row],[DATA DA RECARGA]]),editar!$F$2:$G$13,2,0))</f>
        <v/>
      </c>
      <c r="V329" s="54" t="str">
        <f>IF(Tabela2[[#This Row],[DATA DA RECARGA]]="","",YEAR(Tabela2[[#This Row],[DATA DA RECARGA]]))</f>
        <v/>
      </c>
      <c r="W329" s="54" t="str">
        <f>IF(Tabela2[[#This Row],[DATA DO ÚLTIMO TESTE HIDROSTÁTICO]]="","",VLOOKUP(MONTH(Tabela2[[#This Row],[DATA DO ÚLTIMO TESTE HIDROSTÁTICO]]),editar!$F$2:$G$13,2,0))</f>
        <v/>
      </c>
      <c r="X329" s="54" t="str">
        <f>IF(Tabela2[[#This Row],[DATA DO ÚLTIMO TESTE HIDROSTÁTICO]]="","",YEAR(Tabela2[[#This Row],[DATA DO ÚLTIMO TESTE HIDROSTÁTICO]]))</f>
        <v/>
      </c>
      <c r="Y329" s="101" t="str">
        <f>IFERROR(IF(Tabela2[[#This Row],[DATA DA RECARGA]]="","",Tabela2[[#This Row],[VALIDADE          (em meses)]]*30)+5,"")</f>
        <v/>
      </c>
      <c r="Z329" s="101" t="str">
        <f>IF(Tabela2[[#This Row],[DATA DA RECARGA]]="","","P")</f>
        <v/>
      </c>
      <c r="AA329" s="71"/>
      <c r="AB329" s="97" t="str">
        <f ca="1">IFERROR(G329-editar!$C$1,"")</f>
        <v/>
      </c>
      <c r="AC329" s="97" t="str">
        <f t="shared" ref="AC329:AC392" ca="1" si="5">IF(AB329="","",IF(AB329&lt;0,AB329+10000000000,AB329*1))</f>
        <v/>
      </c>
      <c r="AD329" s="74"/>
      <c r="AE329" s="74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</row>
    <row r="330" spans="1:57" ht="20.100000000000001" customHeight="1" x14ac:dyDescent="0.25">
      <c r="A330" s="29" t="str">
        <f>IF(Tabela2[[#This Row],[LOCAL DO EXTINTOR]]="","",Tabela2[[#This Row],[CONTROL1]])</f>
        <v/>
      </c>
      <c r="B330" s="133"/>
      <c r="C330" s="33"/>
      <c r="D330" s="34"/>
      <c r="E330" s="35"/>
      <c r="F3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0" s="81" t="str">
        <f ca="1">IFERROR(IF(Tabela2[[#This Row],[VALIDADE DA RECARGA]]="SELECIONE VALIDADE","",Tabela2[[#This Row],[DATA VENC REC]]),"")</f>
        <v/>
      </c>
      <c r="H330" s="76"/>
      <c r="I3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0" s="87" t="str">
        <f>IF(Tabela2[[#This Row],[DATA DO ÚLTIMO TESTE HIDROSTÁTICO]]="","",Tabela2[[#This Row],[DATA DO ÚLTIMO TESTE HIDROSTÁTICO]]+editar!$C$15)</f>
        <v/>
      </c>
      <c r="K330" s="105"/>
      <c r="L330" s="140"/>
      <c r="M330" s="48">
        <v>323</v>
      </c>
      <c r="N3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0" s="49" t="str">
        <f>IF(Tabela2[[#This Row],[DATA DA RECARGA]]="","",Tabela2[[#This Row],[DATA DA RECARGA]]+Tabela2[[#This Row],[val]])</f>
        <v/>
      </c>
      <c r="P330" s="48" t="str">
        <f>IF(Tabela2[[#This Row],[DATA VENC REC]]="","",VLOOKUP(MONTH(Tabela2[[#This Row],[DATA VENC REC]]),editar!$F$2:$G$13,2,0))</f>
        <v/>
      </c>
      <c r="Q330" s="48" t="str">
        <f>IF(Tabela2[[#This Row],[DATA VENC REC]]="","",YEAR(Tabela2[[#This Row],[DATA VENC REC]]))</f>
        <v/>
      </c>
      <c r="R3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0" s="54" t="str">
        <f>IF(Tabela2[[#This Row],[DATA DO PRÓXIMO TESTE HIDROSTÁTICO]]="","",VLOOKUP(MONTH(Tabela2[[#This Row],[DATA DO PRÓXIMO TESTE HIDROSTÁTICO]]),editar!$F$2:$G$13,2,0))</f>
        <v/>
      </c>
      <c r="T330" s="54" t="str">
        <f>IF(Tabela2[[#This Row],[DATA DO PRÓXIMO TESTE HIDROSTÁTICO]]="","",YEAR(Tabela2[[#This Row],[DATA DO PRÓXIMO TESTE HIDROSTÁTICO]]))</f>
        <v/>
      </c>
      <c r="U330" s="54" t="str">
        <f>IF(Tabela2[[#This Row],[DATA DA RECARGA]]="","",VLOOKUP(MONTH(Tabela2[[#This Row],[DATA DA RECARGA]]),editar!$F$2:$G$13,2,0))</f>
        <v/>
      </c>
      <c r="V330" s="54" t="str">
        <f>IF(Tabela2[[#This Row],[DATA DA RECARGA]]="","",YEAR(Tabela2[[#This Row],[DATA DA RECARGA]]))</f>
        <v/>
      </c>
      <c r="W330" s="54" t="str">
        <f>IF(Tabela2[[#This Row],[DATA DO ÚLTIMO TESTE HIDROSTÁTICO]]="","",VLOOKUP(MONTH(Tabela2[[#This Row],[DATA DO ÚLTIMO TESTE HIDROSTÁTICO]]),editar!$F$2:$G$13,2,0))</f>
        <v/>
      </c>
      <c r="X330" s="54" t="str">
        <f>IF(Tabela2[[#This Row],[DATA DO ÚLTIMO TESTE HIDROSTÁTICO]]="","",YEAR(Tabela2[[#This Row],[DATA DO ÚLTIMO TESTE HIDROSTÁTICO]]))</f>
        <v/>
      </c>
      <c r="Y330" s="101" t="str">
        <f>IFERROR(IF(Tabela2[[#This Row],[DATA DA RECARGA]]="","",Tabela2[[#This Row],[VALIDADE          (em meses)]]*30)+5,"")</f>
        <v/>
      </c>
      <c r="Z330" s="101" t="str">
        <f>IF(Tabela2[[#This Row],[DATA DA RECARGA]]="","","P")</f>
        <v/>
      </c>
      <c r="AA330" s="71"/>
      <c r="AB330" s="97" t="str">
        <f ca="1">IFERROR(G330-editar!$C$1,"")</f>
        <v/>
      </c>
      <c r="AC330" s="97" t="str">
        <f t="shared" ca="1" si="5"/>
        <v/>
      </c>
      <c r="AD330" s="74"/>
      <c r="AE330" s="74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</row>
    <row r="331" spans="1:57" ht="20.100000000000001" customHeight="1" x14ac:dyDescent="0.25">
      <c r="A331" s="29" t="str">
        <f>IF(Tabela2[[#This Row],[LOCAL DO EXTINTOR]]="","",Tabela2[[#This Row],[CONTROL1]])</f>
        <v/>
      </c>
      <c r="B331" s="133"/>
      <c r="C331" s="33"/>
      <c r="D331" s="34"/>
      <c r="E331" s="35"/>
      <c r="F3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1" s="81" t="str">
        <f ca="1">IFERROR(IF(Tabela2[[#This Row],[VALIDADE DA RECARGA]]="SELECIONE VALIDADE","",Tabela2[[#This Row],[DATA VENC REC]]),"")</f>
        <v/>
      </c>
      <c r="H331" s="76"/>
      <c r="I3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1" s="87" t="str">
        <f>IF(Tabela2[[#This Row],[DATA DO ÚLTIMO TESTE HIDROSTÁTICO]]="","",Tabela2[[#This Row],[DATA DO ÚLTIMO TESTE HIDROSTÁTICO]]+editar!$C$15)</f>
        <v/>
      </c>
      <c r="K331" s="105"/>
      <c r="L331" s="140"/>
      <c r="M331" s="48">
        <v>324</v>
      </c>
      <c r="N3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1" s="49" t="str">
        <f>IF(Tabela2[[#This Row],[DATA DA RECARGA]]="","",Tabela2[[#This Row],[DATA DA RECARGA]]+Tabela2[[#This Row],[val]])</f>
        <v/>
      </c>
      <c r="P331" s="48" t="str">
        <f>IF(Tabela2[[#This Row],[DATA VENC REC]]="","",VLOOKUP(MONTH(Tabela2[[#This Row],[DATA VENC REC]]),editar!$F$2:$G$13,2,0))</f>
        <v/>
      </c>
      <c r="Q331" s="48" t="str">
        <f>IF(Tabela2[[#This Row],[DATA VENC REC]]="","",YEAR(Tabela2[[#This Row],[DATA VENC REC]]))</f>
        <v/>
      </c>
      <c r="R3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1" s="54" t="str">
        <f>IF(Tabela2[[#This Row],[DATA DO PRÓXIMO TESTE HIDROSTÁTICO]]="","",VLOOKUP(MONTH(Tabela2[[#This Row],[DATA DO PRÓXIMO TESTE HIDROSTÁTICO]]),editar!$F$2:$G$13,2,0))</f>
        <v/>
      </c>
      <c r="T331" s="54" t="str">
        <f>IF(Tabela2[[#This Row],[DATA DO PRÓXIMO TESTE HIDROSTÁTICO]]="","",YEAR(Tabela2[[#This Row],[DATA DO PRÓXIMO TESTE HIDROSTÁTICO]]))</f>
        <v/>
      </c>
      <c r="U331" s="54" t="str">
        <f>IF(Tabela2[[#This Row],[DATA DA RECARGA]]="","",VLOOKUP(MONTH(Tabela2[[#This Row],[DATA DA RECARGA]]),editar!$F$2:$G$13,2,0))</f>
        <v/>
      </c>
      <c r="V331" s="54" t="str">
        <f>IF(Tabela2[[#This Row],[DATA DA RECARGA]]="","",YEAR(Tabela2[[#This Row],[DATA DA RECARGA]]))</f>
        <v/>
      </c>
      <c r="W331" s="54" t="str">
        <f>IF(Tabela2[[#This Row],[DATA DO ÚLTIMO TESTE HIDROSTÁTICO]]="","",VLOOKUP(MONTH(Tabela2[[#This Row],[DATA DO ÚLTIMO TESTE HIDROSTÁTICO]]),editar!$F$2:$G$13,2,0))</f>
        <v/>
      </c>
      <c r="X331" s="54" t="str">
        <f>IF(Tabela2[[#This Row],[DATA DO ÚLTIMO TESTE HIDROSTÁTICO]]="","",YEAR(Tabela2[[#This Row],[DATA DO ÚLTIMO TESTE HIDROSTÁTICO]]))</f>
        <v/>
      </c>
      <c r="Y331" s="101" t="str">
        <f>IFERROR(IF(Tabela2[[#This Row],[DATA DA RECARGA]]="","",Tabela2[[#This Row],[VALIDADE          (em meses)]]*30)+5,"")</f>
        <v/>
      </c>
      <c r="Z331" s="101" t="str">
        <f>IF(Tabela2[[#This Row],[DATA DA RECARGA]]="","","P")</f>
        <v/>
      </c>
      <c r="AA331" s="71"/>
      <c r="AB331" s="97" t="str">
        <f ca="1">IFERROR(G331-editar!$C$1,"")</f>
        <v/>
      </c>
      <c r="AC331" s="97" t="str">
        <f t="shared" ca="1" si="5"/>
        <v/>
      </c>
      <c r="AD331" s="74"/>
      <c r="AE331" s="74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</row>
    <row r="332" spans="1:57" ht="20.100000000000001" customHeight="1" x14ac:dyDescent="0.25">
      <c r="A332" s="29" t="str">
        <f>IF(Tabela2[[#This Row],[LOCAL DO EXTINTOR]]="","",Tabela2[[#This Row],[CONTROL1]])</f>
        <v/>
      </c>
      <c r="B332" s="133"/>
      <c r="C332" s="33"/>
      <c r="D332" s="34"/>
      <c r="E332" s="35"/>
      <c r="F3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2" s="81" t="str">
        <f ca="1">IFERROR(IF(Tabela2[[#This Row],[VALIDADE DA RECARGA]]="SELECIONE VALIDADE","",Tabela2[[#This Row],[DATA VENC REC]]),"")</f>
        <v/>
      </c>
      <c r="H332" s="76"/>
      <c r="I3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2" s="87" t="str">
        <f>IF(Tabela2[[#This Row],[DATA DO ÚLTIMO TESTE HIDROSTÁTICO]]="","",Tabela2[[#This Row],[DATA DO ÚLTIMO TESTE HIDROSTÁTICO]]+editar!$C$15)</f>
        <v/>
      </c>
      <c r="K332" s="105"/>
      <c r="L332" s="140"/>
      <c r="M332" s="48">
        <v>325</v>
      </c>
      <c r="N3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2" s="49" t="str">
        <f>IF(Tabela2[[#This Row],[DATA DA RECARGA]]="","",Tabela2[[#This Row],[DATA DA RECARGA]]+Tabela2[[#This Row],[val]])</f>
        <v/>
      </c>
      <c r="P332" s="48" t="str">
        <f>IF(Tabela2[[#This Row],[DATA VENC REC]]="","",VLOOKUP(MONTH(Tabela2[[#This Row],[DATA VENC REC]]),editar!$F$2:$G$13,2,0))</f>
        <v/>
      </c>
      <c r="Q332" s="48" t="str">
        <f>IF(Tabela2[[#This Row],[DATA VENC REC]]="","",YEAR(Tabela2[[#This Row],[DATA VENC REC]]))</f>
        <v/>
      </c>
      <c r="R3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2" s="54" t="str">
        <f>IF(Tabela2[[#This Row],[DATA DO PRÓXIMO TESTE HIDROSTÁTICO]]="","",VLOOKUP(MONTH(Tabela2[[#This Row],[DATA DO PRÓXIMO TESTE HIDROSTÁTICO]]),editar!$F$2:$G$13,2,0))</f>
        <v/>
      </c>
      <c r="T332" s="54" t="str">
        <f>IF(Tabela2[[#This Row],[DATA DO PRÓXIMO TESTE HIDROSTÁTICO]]="","",YEAR(Tabela2[[#This Row],[DATA DO PRÓXIMO TESTE HIDROSTÁTICO]]))</f>
        <v/>
      </c>
      <c r="U332" s="54" t="str">
        <f>IF(Tabela2[[#This Row],[DATA DA RECARGA]]="","",VLOOKUP(MONTH(Tabela2[[#This Row],[DATA DA RECARGA]]),editar!$F$2:$G$13,2,0))</f>
        <v/>
      </c>
      <c r="V332" s="54" t="str">
        <f>IF(Tabela2[[#This Row],[DATA DA RECARGA]]="","",YEAR(Tabela2[[#This Row],[DATA DA RECARGA]]))</f>
        <v/>
      </c>
      <c r="W332" s="54" t="str">
        <f>IF(Tabela2[[#This Row],[DATA DO ÚLTIMO TESTE HIDROSTÁTICO]]="","",VLOOKUP(MONTH(Tabela2[[#This Row],[DATA DO ÚLTIMO TESTE HIDROSTÁTICO]]),editar!$F$2:$G$13,2,0))</f>
        <v/>
      </c>
      <c r="X332" s="54" t="str">
        <f>IF(Tabela2[[#This Row],[DATA DO ÚLTIMO TESTE HIDROSTÁTICO]]="","",YEAR(Tabela2[[#This Row],[DATA DO ÚLTIMO TESTE HIDROSTÁTICO]]))</f>
        <v/>
      </c>
      <c r="Y332" s="101" t="str">
        <f>IFERROR(IF(Tabela2[[#This Row],[DATA DA RECARGA]]="","",Tabela2[[#This Row],[VALIDADE          (em meses)]]*30)+5,"")</f>
        <v/>
      </c>
      <c r="Z332" s="101" t="str">
        <f>IF(Tabela2[[#This Row],[DATA DA RECARGA]]="","","P")</f>
        <v/>
      </c>
      <c r="AA332" s="71"/>
      <c r="AB332" s="97" t="str">
        <f ca="1">IFERROR(G332-editar!$C$1,"")</f>
        <v/>
      </c>
      <c r="AC332" s="97" t="str">
        <f t="shared" ca="1" si="5"/>
        <v/>
      </c>
      <c r="AD332" s="74"/>
      <c r="AE332" s="74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</row>
    <row r="333" spans="1:57" ht="20.100000000000001" customHeight="1" x14ac:dyDescent="0.25">
      <c r="A333" s="29" t="str">
        <f>IF(Tabela2[[#This Row],[LOCAL DO EXTINTOR]]="","",Tabela2[[#This Row],[CONTROL1]])</f>
        <v/>
      </c>
      <c r="B333" s="133"/>
      <c r="C333" s="33"/>
      <c r="D333" s="34"/>
      <c r="E333" s="35"/>
      <c r="F3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3" s="81" t="str">
        <f ca="1">IFERROR(IF(Tabela2[[#This Row],[VALIDADE DA RECARGA]]="SELECIONE VALIDADE","",Tabela2[[#This Row],[DATA VENC REC]]),"")</f>
        <v/>
      </c>
      <c r="H333" s="76"/>
      <c r="I3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3" s="87" t="str">
        <f>IF(Tabela2[[#This Row],[DATA DO ÚLTIMO TESTE HIDROSTÁTICO]]="","",Tabela2[[#This Row],[DATA DO ÚLTIMO TESTE HIDROSTÁTICO]]+editar!$C$15)</f>
        <v/>
      </c>
      <c r="K333" s="105"/>
      <c r="L333" s="140"/>
      <c r="M333" s="48">
        <v>326</v>
      </c>
      <c r="N3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3" s="49" t="str">
        <f>IF(Tabela2[[#This Row],[DATA DA RECARGA]]="","",Tabela2[[#This Row],[DATA DA RECARGA]]+Tabela2[[#This Row],[val]])</f>
        <v/>
      </c>
      <c r="P333" s="48" t="str">
        <f>IF(Tabela2[[#This Row],[DATA VENC REC]]="","",VLOOKUP(MONTH(Tabela2[[#This Row],[DATA VENC REC]]),editar!$F$2:$G$13,2,0))</f>
        <v/>
      </c>
      <c r="Q333" s="48" t="str">
        <f>IF(Tabela2[[#This Row],[DATA VENC REC]]="","",YEAR(Tabela2[[#This Row],[DATA VENC REC]]))</f>
        <v/>
      </c>
      <c r="R3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3" s="54" t="str">
        <f>IF(Tabela2[[#This Row],[DATA DO PRÓXIMO TESTE HIDROSTÁTICO]]="","",VLOOKUP(MONTH(Tabela2[[#This Row],[DATA DO PRÓXIMO TESTE HIDROSTÁTICO]]),editar!$F$2:$G$13,2,0))</f>
        <v/>
      </c>
      <c r="T333" s="54" t="str">
        <f>IF(Tabela2[[#This Row],[DATA DO PRÓXIMO TESTE HIDROSTÁTICO]]="","",YEAR(Tabela2[[#This Row],[DATA DO PRÓXIMO TESTE HIDROSTÁTICO]]))</f>
        <v/>
      </c>
      <c r="U333" s="54" t="str">
        <f>IF(Tabela2[[#This Row],[DATA DA RECARGA]]="","",VLOOKUP(MONTH(Tabela2[[#This Row],[DATA DA RECARGA]]),editar!$F$2:$G$13,2,0))</f>
        <v/>
      </c>
      <c r="V333" s="54" t="str">
        <f>IF(Tabela2[[#This Row],[DATA DA RECARGA]]="","",YEAR(Tabela2[[#This Row],[DATA DA RECARGA]]))</f>
        <v/>
      </c>
      <c r="W333" s="54" t="str">
        <f>IF(Tabela2[[#This Row],[DATA DO ÚLTIMO TESTE HIDROSTÁTICO]]="","",VLOOKUP(MONTH(Tabela2[[#This Row],[DATA DO ÚLTIMO TESTE HIDROSTÁTICO]]),editar!$F$2:$G$13,2,0))</f>
        <v/>
      </c>
      <c r="X333" s="54" t="str">
        <f>IF(Tabela2[[#This Row],[DATA DO ÚLTIMO TESTE HIDROSTÁTICO]]="","",YEAR(Tabela2[[#This Row],[DATA DO ÚLTIMO TESTE HIDROSTÁTICO]]))</f>
        <v/>
      </c>
      <c r="Y333" s="101" t="str">
        <f>IFERROR(IF(Tabela2[[#This Row],[DATA DA RECARGA]]="","",Tabela2[[#This Row],[VALIDADE          (em meses)]]*30)+5,"")</f>
        <v/>
      </c>
      <c r="Z333" s="101" t="str">
        <f>IF(Tabela2[[#This Row],[DATA DA RECARGA]]="","","P")</f>
        <v/>
      </c>
      <c r="AA333" s="71"/>
      <c r="AB333" s="97" t="str">
        <f ca="1">IFERROR(G333-editar!$C$1,"")</f>
        <v/>
      </c>
      <c r="AC333" s="97" t="str">
        <f t="shared" ca="1" si="5"/>
        <v/>
      </c>
      <c r="AD333" s="74"/>
      <c r="AE333" s="74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</row>
    <row r="334" spans="1:57" ht="20.100000000000001" customHeight="1" x14ac:dyDescent="0.25">
      <c r="A334" s="29" t="str">
        <f>IF(Tabela2[[#This Row],[LOCAL DO EXTINTOR]]="","",Tabela2[[#This Row],[CONTROL1]])</f>
        <v/>
      </c>
      <c r="B334" s="133"/>
      <c r="C334" s="33"/>
      <c r="D334" s="34"/>
      <c r="E334" s="35"/>
      <c r="F3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4" s="81" t="str">
        <f ca="1">IFERROR(IF(Tabela2[[#This Row],[VALIDADE DA RECARGA]]="SELECIONE VALIDADE","",Tabela2[[#This Row],[DATA VENC REC]]),"")</f>
        <v/>
      </c>
      <c r="H334" s="76"/>
      <c r="I3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4" s="87" t="str">
        <f>IF(Tabela2[[#This Row],[DATA DO ÚLTIMO TESTE HIDROSTÁTICO]]="","",Tabela2[[#This Row],[DATA DO ÚLTIMO TESTE HIDROSTÁTICO]]+editar!$C$15)</f>
        <v/>
      </c>
      <c r="K334" s="105"/>
      <c r="L334" s="140"/>
      <c r="M334" s="48">
        <v>327</v>
      </c>
      <c r="N3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4" s="49" t="str">
        <f>IF(Tabela2[[#This Row],[DATA DA RECARGA]]="","",Tabela2[[#This Row],[DATA DA RECARGA]]+Tabela2[[#This Row],[val]])</f>
        <v/>
      </c>
      <c r="P334" s="48" t="str">
        <f>IF(Tabela2[[#This Row],[DATA VENC REC]]="","",VLOOKUP(MONTH(Tabela2[[#This Row],[DATA VENC REC]]),editar!$F$2:$G$13,2,0))</f>
        <v/>
      </c>
      <c r="Q334" s="48" t="str">
        <f>IF(Tabela2[[#This Row],[DATA VENC REC]]="","",YEAR(Tabela2[[#This Row],[DATA VENC REC]]))</f>
        <v/>
      </c>
      <c r="R3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4" s="54" t="str">
        <f>IF(Tabela2[[#This Row],[DATA DO PRÓXIMO TESTE HIDROSTÁTICO]]="","",VLOOKUP(MONTH(Tabela2[[#This Row],[DATA DO PRÓXIMO TESTE HIDROSTÁTICO]]),editar!$F$2:$G$13,2,0))</f>
        <v/>
      </c>
      <c r="T334" s="54" t="str">
        <f>IF(Tabela2[[#This Row],[DATA DO PRÓXIMO TESTE HIDROSTÁTICO]]="","",YEAR(Tabela2[[#This Row],[DATA DO PRÓXIMO TESTE HIDROSTÁTICO]]))</f>
        <v/>
      </c>
      <c r="U334" s="54" t="str">
        <f>IF(Tabela2[[#This Row],[DATA DA RECARGA]]="","",VLOOKUP(MONTH(Tabela2[[#This Row],[DATA DA RECARGA]]),editar!$F$2:$G$13,2,0))</f>
        <v/>
      </c>
      <c r="V334" s="54" t="str">
        <f>IF(Tabela2[[#This Row],[DATA DA RECARGA]]="","",YEAR(Tabela2[[#This Row],[DATA DA RECARGA]]))</f>
        <v/>
      </c>
      <c r="W334" s="54" t="str">
        <f>IF(Tabela2[[#This Row],[DATA DO ÚLTIMO TESTE HIDROSTÁTICO]]="","",VLOOKUP(MONTH(Tabela2[[#This Row],[DATA DO ÚLTIMO TESTE HIDROSTÁTICO]]),editar!$F$2:$G$13,2,0))</f>
        <v/>
      </c>
      <c r="X334" s="54" t="str">
        <f>IF(Tabela2[[#This Row],[DATA DO ÚLTIMO TESTE HIDROSTÁTICO]]="","",YEAR(Tabela2[[#This Row],[DATA DO ÚLTIMO TESTE HIDROSTÁTICO]]))</f>
        <v/>
      </c>
      <c r="Y334" s="101" t="str">
        <f>IFERROR(IF(Tabela2[[#This Row],[DATA DA RECARGA]]="","",Tabela2[[#This Row],[VALIDADE          (em meses)]]*30)+5,"")</f>
        <v/>
      </c>
      <c r="Z334" s="101" t="str">
        <f>IF(Tabela2[[#This Row],[DATA DA RECARGA]]="","","P")</f>
        <v/>
      </c>
      <c r="AA334" s="71"/>
      <c r="AB334" s="97" t="str">
        <f ca="1">IFERROR(G334-editar!$C$1,"")</f>
        <v/>
      </c>
      <c r="AC334" s="97" t="str">
        <f t="shared" ca="1" si="5"/>
        <v/>
      </c>
      <c r="AD334" s="74"/>
      <c r="AE334" s="74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</row>
    <row r="335" spans="1:57" ht="20.100000000000001" customHeight="1" x14ac:dyDescent="0.25">
      <c r="A335" s="29" t="str">
        <f>IF(Tabela2[[#This Row],[LOCAL DO EXTINTOR]]="","",Tabela2[[#This Row],[CONTROL1]])</f>
        <v/>
      </c>
      <c r="B335" s="133"/>
      <c r="C335" s="33"/>
      <c r="D335" s="34"/>
      <c r="E335" s="35"/>
      <c r="F3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5" s="81" t="str">
        <f ca="1">IFERROR(IF(Tabela2[[#This Row],[VALIDADE DA RECARGA]]="SELECIONE VALIDADE","",Tabela2[[#This Row],[DATA VENC REC]]),"")</f>
        <v/>
      </c>
      <c r="H335" s="76"/>
      <c r="I3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5" s="87" t="str">
        <f>IF(Tabela2[[#This Row],[DATA DO ÚLTIMO TESTE HIDROSTÁTICO]]="","",Tabela2[[#This Row],[DATA DO ÚLTIMO TESTE HIDROSTÁTICO]]+editar!$C$15)</f>
        <v/>
      </c>
      <c r="K335" s="105"/>
      <c r="L335" s="140"/>
      <c r="M335" s="48">
        <v>328</v>
      </c>
      <c r="N3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5" s="49" t="str">
        <f>IF(Tabela2[[#This Row],[DATA DA RECARGA]]="","",Tabela2[[#This Row],[DATA DA RECARGA]]+Tabela2[[#This Row],[val]])</f>
        <v/>
      </c>
      <c r="P335" s="48" t="str">
        <f>IF(Tabela2[[#This Row],[DATA VENC REC]]="","",VLOOKUP(MONTH(Tabela2[[#This Row],[DATA VENC REC]]),editar!$F$2:$G$13,2,0))</f>
        <v/>
      </c>
      <c r="Q335" s="48" t="str">
        <f>IF(Tabela2[[#This Row],[DATA VENC REC]]="","",YEAR(Tabela2[[#This Row],[DATA VENC REC]]))</f>
        <v/>
      </c>
      <c r="R3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5" s="54" t="str">
        <f>IF(Tabela2[[#This Row],[DATA DO PRÓXIMO TESTE HIDROSTÁTICO]]="","",VLOOKUP(MONTH(Tabela2[[#This Row],[DATA DO PRÓXIMO TESTE HIDROSTÁTICO]]),editar!$F$2:$G$13,2,0))</f>
        <v/>
      </c>
      <c r="T335" s="54" t="str">
        <f>IF(Tabela2[[#This Row],[DATA DO PRÓXIMO TESTE HIDROSTÁTICO]]="","",YEAR(Tabela2[[#This Row],[DATA DO PRÓXIMO TESTE HIDROSTÁTICO]]))</f>
        <v/>
      </c>
      <c r="U335" s="54" t="str">
        <f>IF(Tabela2[[#This Row],[DATA DA RECARGA]]="","",VLOOKUP(MONTH(Tabela2[[#This Row],[DATA DA RECARGA]]),editar!$F$2:$G$13,2,0))</f>
        <v/>
      </c>
      <c r="V335" s="54" t="str">
        <f>IF(Tabela2[[#This Row],[DATA DA RECARGA]]="","",YEAR(Tabela2[[#This Row],[DATA DA RECARGA]]))</f>
        <v/>
      </c>
      <c r="W335" s="54" t="str">
        <f>IF(Tabela2[[#This Row],[DATA DO ÚLTIMO TESTE HIDROSTÁTICO]]="","",VLOOKUP(MONTH(Tabela2[[#This Row],[DATA DO ÚLTIMO TESTE HIDROSTÁTICO]]),editar!$F$2:$G$13,2,0))</f>
        <v/>
      </c>
      <c r="X335" s="54" t="str">
        <f>IF(Tabela2[[#This Row],[DATA DO ÚLTIMO TESTE HIDROSTÁTICO]]="","",YEAR(Tabela2[[#This Row],[DATA DO ÚLTIMO TESTE HIDROSTÁTICO]]))</f>
        <v/>
      </c>
      <c r="Y335" s="101" t="str">
        <f>IFERROR(IF(Tabela2[[#This Row],[DATA DA RECARGA]]="","",Tabela2[[#This Row],[VALIDADE          (em meses)]]*30)+5,"")</f>
        <v/>
      </c>
      <c r="Z335" s="101" t="str">
        <f>IF(Tabela2[[#This Row],[DATA DA RECARGA]]="","","P")</f>
        <v/>
      </c>
      <c r="AA335" s="71"/>
      <c r="AB335" s="97" t="str">
        <f ca="1">IFERROR(G335-editar!$C$1,"")</f>
        <v/>
      </c>
      <c r="AC335" s="97" t="str">
        <f t="shared" ca="1" si="5"/>
        <v/>
      </c>
      <c r="AD335" s="74"/>
      <c r="AE335" s="74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</row>
    <row r="336" spans="1:57" ht="20.100000000000001" customHeight="1" x14ac:dyDescent="0.25">
      <c r="A336" s="29" t="str">
        <f>IF(Tabela2[[#This Row],[LOCAL DO EXTINTOR]]="","",Tabela2[[#This Row],[CONTROL1]])</f>
        <v/>
      </c>
      <c r="B336" s="133"/>
      <c r="C336" s="33"/>
      <c r="D336" s="34"/>
      <c r="E336" s="35"/>
      <c r="F3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6" s="81" t="str">
        <f ca="1">IFERROR(IF(Tabela2[[#This Row],[VALIDADE DA RECARGA]]="SELECIONE VALIDADE","",Tabela2[[#This Row],[DATA VENC REC]]),"")</f>
        <v/>
      </c>
      <c r="H336" s="76"/>
      <c r="I3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6" s="87" t="str">
        <f>IF(Tabela2[[#This Row],[DATA DO ÚLTIMO TESTE HIDROSTÁTICO]]="","",Tabela2[[#This Row],[DATA DO ÚLTIMO TESTE HIDROSTÁTICO]]+editar!$C$15)</f>
        <v/>
      </c>
      <c r="K336" s="105"/>
      <c r="L336" s="140"/>
      <c r="M336" s="48">
        <v>329</v>
      </c>
      <c r="N3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6" s="49" t="str">
        <f>IF(Tabela2[[#This Row],[DATA DA RECARGA]]="","",Tabela2[[#This Row],[DATA DA RECARGA]]+Tabela2[[#This Row],[val]])</f>
        <v/>
      </c>
      <c r="P336" s="48" t="str">
        <f>IF(Tabela2[[#This Row],[DATA VENC REC]]="","",VLOOKUP(MONTH(Tabela2[[#This Row],[DATA VENC REC]]),editar!$F$2:$G$13,2,0))</f>
        <v/>
      </c>
      <c r="Q336" s="48" t="str">
        <f>IF(Tabela2[[#This Row],[DATA VENC REC]]="","",YEAR(Tabela2[[#This Row],[DATA VENC REC]]))</f>
        <v/>
      </c>
      <c r="R3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6" s="54" t="str">
        <f>IF(Tabela2[[#This Row],[DATA DO PRÓXIMO TESTE HIDROSTÁTICO]]="","",VLOOKUP(MONTH(Tabela2[[#This Row],[DATA DO PRÓXIMO TESTE HIDROSTÁTICO]]),editar!$F$2:$G$13,2,0))</f>
        <v/>
      </c>
      <c r="T336" s="54" t="str">
        <f>IF(Tabela2[[#This Row],[DATA DO PRÓXIMO TESTE HIDROSTÁTICO]]="","",YEAR(Tabela2[[#This Row],[DATA DO PRÓXIMO TESTE HIDROSTÁTICO]]))</f>
        <v/>
      </c>
      <c r="U336" s="54" t="str">
        <f>IF(Tabela2[[#This Row],[DATA DA RECARGA]]="","",VLOOKUP(MONTH(Tabela2[[#This Row],[DATA DA RECARGA]]),editar!$F$2:$G$13,2,0))</f>
        <v/>
      </c>
      <c r="V336" s="54" t="str">
        <f>IF(Tabela2[[#This Row],[DATA DA RECARGA]]="","",YEAR(Tabela2[[#This Row],[DATA DA RECARGA]]))</f>
        <v/>
      </c>
      <c r="W336" s="54" t="str">
        <f>IF(Tabela2[[#This Row],[DATA DO ÚLTIMO TESTE HIDROSTÁTICO]]="","",VLOOKUP(MONTH(Tabela2[[#This Row],[DATA DO ÚLTIMO TESTE HIDROSTÁTICO]]),editar!$F$2:$G$13,2,0))</f>
        <v/>
      </c>
      <c r="X336" s="54" t="str">
        <f>IF(Tabela2[[#This Row],[DATA DO ÚLTIMO TESTE HIDROSTÁTICO]]="","",YEAR(Tabela2[[#This Row],[DATA DO ÚLTIMO TESTE HIDROSTÁTICO]]))</f>
        <v/>
      </c>
      <c r="Y336" s="101" t="str">
        <f>IFERROR(IF(Tabela2[[#This Row],[DATA DA RECARGA]]="","",Tabela2[[#This Row],[VALIDADE          (em meses)]]*30)+5,"")</f>
        <v/>
      </c>
      <c r="Z336" s="101" t="str">
        <f>IF(Tabela2[[#This Row],[DATA DA RECARGA]]="","","P")</f>
        <v/>
      </c>
      <c r="AA336" s="71"/>
      <c r="AB336" s="97" t="str">
        <f ca="1">IFERROR(G336-editar!$C$1,"")</f>
        <v/>
      </c>
      <c r="AC336" s="97" t="str">
        <f t="shared" ca="1" si="5"/>
        <v/>
      </c>
      <c r="AD336" s="74"/>
      <c r="AE336" s="74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</row>
    <row r="337" spans="1:57" ht="20.100000000000001" customHeight="1" x14ac:dyDescent="0.25">
      <c r="A337" s="29" t="str">
        <f>IF(Tabela2[[#This Row],[LOCAL DO EXTINTOR]]="","",Tabela2[[#This Row],[CONTROL1]])</f>
        <v/>
      </c>
      <c r="B337" s="133"/>
      <c r="C337" s="33"/>
      <c r="D337" s="34"/>
      <c r="E337" s="35"/>
      <c r="F3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7" s="81" t="str">
        <f ca="1">IFERROR(IF(Tabela2[[#This Row],[VALIDADE DA RECARGA]]="SELECIONE VALIDADE","",Tabela2[[#This Row],[DATA VENC REC]]),"")</f>
        <v/>
      </c>
      <c r="H337" s="76"/>
      <c r="I3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7" s="87" t="str">
        <f>IF(Tabela2[[#This Row],[DATA DO ÚLTIMO TESTE HIDROSTÁTICO]]="","",Tabela2[[#This Row],[DATA DO ÚLTIMO TESTE HIDROSTÁTICO]]+editar!$C$15)</f>
        <v/>
      </c>
      <c r="K337" s="105"/>
      <c r="L337" s="140"/>
      <c r="M337" s="48">
        <v>330</v>
      </c>
      <c r="N3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7" s="49" t="str">
        <f>IF(Tabela2[[#This Row],[DATA DA RECARGA]]="","",Tabela2[[#This Row],[DATA DA RECARGA]]+Tabela2[[#This Row],[val]])</f>
        <v/>
      </c>
      <c r="P337" s="48" t="str">
        <f>IF(Tabela2[[#This Row],[DATA VENC REC]]="","",VLOOKUP(MONTH(Tabela2[[#This Row],[DATA VENC REC]]),editar!$F$2:$G$13,2,0))</f>
        <v/>
      </c>
      <c r="Q337" s="48" t="str">
        <f>IF(Tabela2[[#This Row],[DATA VENC REC]]="","",YEAR(Tabela2[[#This Row],[DATA VENC REC]]))</f>
        <v/>
      </c>
      <c r="R3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7" s="54" t="str">
        <f>IF(Tabela2[[#This Row],[DATA DO PRÓXIMO TESTE HIDROSTÁTICO]]="","",VLOOKUP(MONTH(Tabela2[[#This Row],[DATA DO PRÓXIMO TESTE HIDROSTÁTICO]]),editar!$F$2:$G$13,2,0))</f>
        <v/>
      </c>
      <c r="T337" s="54" t="str">
        <f>IF(Tabela2[[#This Row],[DATA DO PRÓXIMO TESTE HIDROSTÁTICO]]="","",YEAR(Tabela2[[#This Row],[DATA DO PRÓXIMO TESTE HIDROSTÁTICO]]))</f>
        <v/>
      </c>
      <c r="U337" s="54" t="str">
        <f>IF(Tabela2[[#This Row],[DATA DA RECARGA]]="","",VLOOKUP(MONTH(Tabela2[[#This Row],[DATA DA RECARGA]]),editar!$F$2:$G$13,2,0))</f>
        <v/>
      </c>
      <c r="V337" s="54" t="str">
        <f>IF(Tabela2[[#This Row],[DATA DA RECARGA]]="","",YEAR(Tabela2[[#This Row],[DATA DA RECARGA]]))</f>
        <v/>
      </c>
      <c r="W337" s="54" t="str">
        <f>IF(Tabela2[[#This Row],[DATA DO ÚLTIMO TESTE HIDROSTÁTICO]]="","",VLOOKUP(MONTH(Tabela2[[#This Row],[DATA DO ÚLTIMO TESTE HIDROSTÁTICO]]),editar!$F$2:$G$13,2,0))</f>
        <v/>
      </c>
      <c r="X337" s="54" t="str">
        <f>IF(Tabela2[[#This Row],[DATA DO ÚLTIMO TESTE HIDROSTÁTICO]]="","",YEAR(Tabela2[[#This Row],[DATA DO ÚLTIMO TESTE HIDROSTÁTICO]]))</f>
        <v/>
      </c>
      <c r="Y337" s="101" t="str">
        <f>IFERROR(IF(Tabela2[[#This Row],[DATA DA RECARGA]]="","",Tabela2[[#This Row],[VALIDADE          (em meses)]]*30)+5,"")</f>
        <v/>
      </c>
      <c r="Z337" s="101" t="str">
        <f>IF(Tabela2[[#This Row],[DATA DA RECARGA]]="","","P")</f>
        <v/>
      </c>
      <c r="AA337" s="71"/>
      <c r="AB337" s="97" t="str">
        <f ca="1">IFERROR(G337-editar!$C$1,"")</f>
        <v/>
      </c>
      <c r="AC337" s="97" t="str">
        <f t="shared" ca="1" si="5"/>
        <v/>
      </c>
      <c r="AD337" s="74"/>
      <c r="AE337" s="74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</row>
    <row r="338" spans="1:57" ht="20.100000000000001" customHeight="1" x14ac:dyDescent="0.25">
      <c r="A338" s="29" t="str">
        <f>IF(Tabela2[[#This Row],[LOCAL DO EXTINTOR]]="","",Tabela2[[#This Row],[CONTROL1]])</f>
        <v/>
      </c>
      <c r="B338" s="133"/>
      <c r="C338" s="33"/>
      <c r="D338" s="34"/>
      <c r="E338" s="35"/>
      <c r="F3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8" s="81" t="str">
        <f ca="1">IFERROR(IF(Tabela2[[#This Row],[VALIDADE DA RECARGA]]="SELECIONE VALIDADE","",Tabela2[[#This Row],[DATA VENC REC]]),"")</f>
        <v/>
      </c>
      <c r="H338" s="76"/>
      <c r="I3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8" s="87" t="str">
        <f>IF(Tabela2[[#This Row],[DATA DO ÚLTIMO TESTE HIDROSTÁTICO]]="","",Tabela2[[#This Row],[DATA DO ÚLTIMO TESTE HIDROSTÁTICO]]+editar!$C$15)</f>
        <v/>
      </c>
      <c r="K338" s="105"/>
      <c r="L338" s="140"/>
      <c r="M338" s="48">
        <v>331</v>
      </c>
      <c r="N3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8" s="49" t="str">
        <f>IF(Tabela2[[#This Row],[DATA DA RECARGA]]="","",Tabela2[[#This Row],[DATA DA RECARGA]]+Tabela2[[#This Row],[val]])</f>
        <v/>
      </c>
      <c r="P338" s="48" t="str">
        <f>IF(Tabela2[[#This Row],[DATA VENC REC]]="","",VLOOKUP(MONTH(Tabela2[[#This Row],[DATA VENC REC]]),editar!$F$2:$G$13,2,0))</f>
        <v/>
      </c>
      <c r="Q338" s="48" t="str">
        <f>IF(Tabela2[[#This Row],[DATA VENC REC]]="","",YEAR(Tabela2[[#This Row],[DATA VENC REC]]))</f>
        <v/>
      </c>
      <c r="R3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8" s="54" t="str">
        <f>IF(Tabela2[[#This Row],[DATA DO PRÓXIMO TESTE HIDROSTÁTICO]]="","",VLOOKUP(MONTH(Tabela2[[#This Row],[DATA DO PRÓXIMO TESTE HIDROSTÁTICO]]),editar!$F$2:$G$13,2,0))</f>
        <v/>
      </c>
      <c r="T338" s="54" t="str">
        <f>IF(Tabela2[[#This Row],[DATA DO PRÓXIMO TESTE HIDROSTÁTICO]]="","",YEAR(Tabela2[[#This Row],[DATA DO PRÓXIMO TESTE HIDROSTÁTICO]]))</f>
        <v/>
      </c>
      <c r="U338" s="54" t="str">
        <f>IF(Tabela2[[#This Row],[DATA DA RECARGA]]="","",VLOOKUP(MONTH(Tabela2[[#This Row],[DATA DA RECARGA]]),editar!$F$2:$G$13,2,0))</f>
        <v/>
      </c>
      <c r="V338" s="54" t="str">
        <f>IF(Tabela2[[#This Row],[DATA DA RECARGA]]="","",YEAR(Tabela2[[#This Row],[DATA DA RECARGA]]))</f>
        <v/>
      </c>
      <c r="W338" s="54" t="str">
        <f>IF(Tabela2[[#This Row],[DATA DO ÚLTIMO TESTE HIDROSTÁTICO]]="","",VLOOKUP(MONTH(Tabela2[[#This Row],[DATA DO ÚLTIMO TESTE HIDROSTÁTICO]]),editar!$F$2:$G$13,2,0))</f>
        <v/>
      </c>
      <c r="X338" s="54" t="str">
        <f>IF(Tabela2[[#This Row],[DATA DO ÚLTIMO TESTE HIDROSTÁTICO]]="","",YEAR(Tabela2[[#This Row],[DATA DO ÚLTIMO TESTE HIDROSTÁTICO]]))</f>
        <v/>
      </c>
      <c r="Y338" s="101" t="str">
        <f>IFERROR(IF(Tabela2[[#This Row],[DATA DA RECARGA]]="","",Tabela2[[#This Row],[VALIDADE          (em meses)]]*30)+5,"")</f>
        <v/>
      </c>
      <c r="Z338" s="101" t="str">
        <f>IF(Tabela2[[#This Row],[DATA DA RECARGA]]="","","P")</f>
        <v/>
      </c>
      <c r="AA338" s="71"/>
      <c r="AB338" s="97" t="str">
        <f ca="1">IFERROR(G338-editar!$C$1,"")</f>
        <v/>
      </c>
      <c r="AC338" s="97" t="str">
        <f t="shared" ca="1" si="5"/>
        <v/>
      </c>
      <c r="AD338" s="74"/>
      <c r="AE338" s="74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</row>
    <row r="339" spans="1:57" ht="20.100000000000001" customHeight="1" x14ac:dyDescent="0.25">
      <c r="A339" s="29" t="str">
        <f>IF(Tabela2[[#This Row],[LOCAL DO EXTINTOR]]="","",Tabela2[[#This Row],[CONTROL1]])</f>
        <v/>
      </c>
      <c r="B339" s="133"/>
      <c r="C339" s="33"/>
      <c r="D339" s="34"/>
      <c r="E339" s="35"/>
      <c r="F3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39" s="81" t="str">
        <f ca="1">IFERROR(IF(Tabela2[[#This Row],[VALIDADE DA RECARGA]]="SELECIONE VALIDADE","",Tabela2[[#This Row],[DATA VENC REC]]),"")</f>
        <v/>
      </c>
      <c r="H339" s="76"/>
      <c r="I3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39" s="87" t="str">
        <f>IF(Tabela2[[#This Row],[DATA DO ÚLTIMO TESTE HIDROSTÁTICO]]="","",Tabela2[[#This Row],[DATA DO ÚLTIMO TESTE HIDROSTÁTICO]]+editar!$C$15)</f>
        <v/>
      </c>
      <c r="K339" s="105"/>
      <c r="L339" s="140"/>
      <c r="M339" s="48">
        <v>332</v>
      </c>
      <c r="N3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39" s="49" t="str">
        <f>IF(Tabela2[[#This Row],[DATA DA RECARGA]]="","",Tabela2[[#This Row],[DATA DA RECARGA]]+Tabela2[[#This Row],[val]])</f>
        <v/>
      </c>
      <c r="P339" s="48" t="str">
        <f>IF(Tabela2[[#This Row],[DATA VENC REC]]="","",VLOOKUP(MONTH(Tabela2[[#This Row],[DATA VENC REC]]),editar!$F$2:$G$13,2,0))</f>
        <v/>
      </c>
      <c r="Q339" s="48" t="str">
        <f>IF(Tabela2[[#This Row],[DATA VENC REC]]="","",YEAR(Tabela2[[#This Row],[DATA VENC REC]]))</f>
        <v/>
      </c>
      <c r="R3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39" s="54" t="str">
        <f>IF(Tabela2[[#This Row],[DATA DO PRÓXIMO TESTE HIDROSTÁTICO]]="","",VLOOKUP(MONTH(Tabela2[[#This Row],[DATA DO PRÓXIMO TESTE HIDROSTÁTICO]]),editar!$F$2:$G$13,2,0))</f>
        <v/>
      </c>
      <c r="T339" s="54" t="str">
        <f>IF(Tabela2[[#This Row],[DATA DO PRÓXIMO TESTE HIDROSTÁTICO]]="","",YEAR(Tabela2[[#This Row],[DATA DO PRÓXIMO TESTE HIDROSTÁTICO]]))</f>
        <v/>
      </c>
      <c r="U339" s="54" t="str">
        <f>IF(Tabela2[[#This Row],[DATA DA RECARGA]]="","",VLOOKUP(MONTH(Tabela2[[#This Row],[DATA DA RECARGA]]),editar!$F$2:$G$13,2,0))</f>
        <v/>
      </c>
      <c r="V339" s="54" t="str">
        <f>IF(Tabela2[[#This Row],[DATA DA RECARGA]]="","",YEAR(Tabela2[[#This Row],[DATA DA RECARGA]]))</f>
        <v/>
      </c>
      <c r="W339" s="54" t="str">
        <f>IF(Tabela2[[#This Row],[DATA DO ÚLTIMO TESTE HIDROSTÁTICO]]="","",VLOOKUP(MONTH(Tabela2[[#This Row],[DATA DO ÚLTIMO TESTE HIDROSTÁTICO]]),editar!$F$2:$G$13,2,0))</f>
        <v/>
      </c>
      <c r="X339" s="54" t="str">
        <f>IF(Tabela2[[#This Row],[DATA DO ÚLTIMO TESTE HIDROSTÁTICO]]="","",YEAR(Tabela2[[#This Row],[DATA DO ÚLTIMO TESTE HIDROSTÁTICO]]))</f>
        <v/>
      </c>
      <c r="Y339" s="101" t="str">
        <f>IFERROR(IF(Tabela2[[#This Row],[DATA DA RECARGA]]="","",Tabela2[[#This Row],[VALIDADE          (em meses)]]*30)+5,"")</f>
        <v/>
      </c>
      <c r="Z339" s="101" t="str">
        <f>IF(Tabela2[[#This Row],[DATA DA RECARGA]]="","","P")</f>
        <v/>
      </c>
      <c r="AA339" s="71"/>
      <c r="AB339" s="97" t="str">
        <f ca="1">IFERROR(G339-editar!$C$1,"")</f>
        <v/>
      </c>
      <c r="AC339" s="97" t="str">
        <f t="shared" ca="1" si="5"/>
        <v/>
      </c>
      <c r="AD339" s="74"/>
      <c r="AE339" s="74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</row>
    <row r="340" spans="1:57" ht="20.100000000000001" customHeight="1" x14ac:dyDescent="0.25">
      <c r="A340" s="29" t="str">
        <f>IF(Tabela2[[#This Row],[LOCAL DO EXTINTOR]]="","",Tabela2[[#This Row],[CONTROL1]])</f>
        <v/>
      </c>
      <c r="B340" s="133"/>
      <c r="C340" s="33"/>
      <c r="D340" s="34"/>
      <c r="E340" s="35"/>
      <c r="F3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0" s="81" t="str">
        <f ca="1">IFERROR(IF(Tabela2[[#This Row],[VALIDADE DA RECARGA]]="SELECIONE VALIDADE","",Tabela2[[#This Row],[DATA VENC REC]]),"")</f>
        <v/>
      </c>
      <c r="H340" s="76"/>
      <c r="I3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0" s="87" t="str">
        <f>IF(Tabela2[[#This Row],[DATA DO ÚLTIMO TESTE HIDROSTÁTICO]]="","",Tabela2[[#This Row],[DATA DO ÚLTIMO TESTE HIDROSTÁTICO]]+editar!$C$15)</f>
        <v/>
      </c>
      <c r="K340" s="105"/>
      <c r="L340" s="140"/>
      <c r="M340" s="48">
        <v>333</v>
      </c>
      <c r="N3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0" s="49" t="str">
        <f>IF(Tabela2[[#This Row],[DATA DA RECARGA]]="","",Tabela2[[#This Row],[DATA DA RECARGA]]+Tabela2[[#This Row],[val]])</f>
        <v/>
      </c>
      <c r="P340" s="48" t="str">
        <f>IF(Tabela2[[#This Row],[DATA VENC REC]]="","",VLOOKUP(MONTH(Tabela2[[#This Row],[DATA VENC REC]]),editar!$F$2:$G$13,2,0))</f>
        <v/>
      </c>
      <c r="Q340" s="48" t="str">
        <f>IF(Tabela2[[#This Row],[DATA VENC REC]]="","",YEAR(Tabela2[[#This Row],[DATA VENC REC]]))</f>
        <v/>
      </c>
      <c r="R3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0" s="54" t="str">
        <f>IF(Tabela2[[#This Row],[DATA DO PRÓXIMO TESTE HIDROSTÁTICO]]="","",VLOOKUP(MONTH(Tabela2[[#This Row],[DATA DO PRÓXIMO TESTE HIDROSTÁTICO]]),editar!$F$2:$G$13,2,0))</f>
        <v/>
      </c>
      <c r="T340" s="54" t="str">
        <f>IF(Tabela2[[#This Row],[DATA DO PRÓXIMO TESTE HIDROSTÁTICO]]="","",YEAR(Tabela2[[#This Row],[DATA DO PRÓXIMO TESTE HIDROSTÁTICO]]))</f>
        <v/>
      </c>
      <c r="U340" s="54" t="str">
        <f>IF(Tabela2[[#This Row],[DATA DA RECARGA]]="","",VLOOKUP(MONTH(Tabela2[[#This Row],[DATA DA RECARGA]]),editar!$F$2:$G$13,2,0))</f>
        <v/>
      </c>
      <c r="V340" s="54" t="str">
        <f>IF(Tabela2[[#This Row],[DATA DA RECARGA]]="","",YEAR(Tabela2[[#This Row],[DATA DA RECARGA]]))</f>
        <v/>
      </c>
      <c r="W340" s="54" t="str">
        <f>IF(Tabela2[[#This Row],[DATA DO ÚLTIMO TESTE HIDROSTÁTICO]]="","",VLOOKUP(MONTH(Tabela2[[#This Row],[DATA DO ÚLTIMO TESTE HIDROSTÁTICO]]),editar!$F$2:$G$13,2,0))</f>
        <v/>
      </c>
      <c r="X340" s="54" t="str">
        <f>IF(Tabela2[[#This Row],[DATA DO ÚLTIMO TESTE HIDROSTÁTICO]]="","",YEAR(Tabela2[[#This Row],[DATA DO ÚLTIMO TESTE HIDROSTÁTICO]]))</f>
        <v/>
      </c>
      <c r="Y340" s="101" t="str">
        <f>IFERROR(IF(Tabela2[[#This Row],[DATA DA RECARGA]]="","",Tabela2[[#This Row],[VALIDADE          (em meses)]]*30)+5,"")</f>
        <v/>
      </c>
      <c r="Z340" s="101" t="str">
        <f>IF(Tabela2[[#This Row],[DATA DA RECARGA]]="","","P")</f>
        <v/>
      </c>
      <c r="AA340" s="71"/>
      <c r="AB340" s="97" t="str">
        <f ca="1">IFERROR(G340-editar!$C$1,"")</f>
        <v/>
      </c>
      <c r="AC340" s="97" t="str">
        <f t="shared" ca="1" si="5"/>
        <v/>
      </c>
      <c r="AD340" s="74"/>
      <c r="AE340" s="74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</row>
    <row r="341" spans="1:57" ht="20.100000000000001" customHeight="1" x14ac:dyDescent="0.25">
      <c r="A341" s="29" t="str">
        <f>IF(Tabela2[[#This Row],[LOCAL DO EXTINTOR]]="","",Tabela2[[#This Row],[CONTROL1]])</f>
        <v/>
      </c>
      <c r="B341" s="133"/>
      <c r="C341" s="33"/>
      <c r="D341" s="34"/>
      <c r="E341" s="35"/>
      <c r="F3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1" s="81" t="str">
        <f ca="1">IFERROR(IF(Tabela2[[#This Row],[VALIDADE DA RECARGA]]="SELECIONE VALIDADE","",Tabela2[[#This Row],[DATA VENC REC]]),"")</f>
        <v/>
      </c>
      <c r="H341" s="76"/>
      <c r="I3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1" s="87" t="str">
        <f>IF(Tabela2[[#This Row],[DATA DO ÚLTIMO TESTE HIDROSTÁTICO]]="","",Tabela2[[#This Row],[DATA DO ÚLTIMO TESTE HIDROSTÁTICO]]+editar!$C$15)</f>
        <v/>
      </c>
      <c r="K341" s="105"/>
      <c r="L341" s="140"/>
      <c r="M341" s="48">
        <v>334</v>
      </c>
      <c r="N3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1" s="49" t="str">
        <f>IF(Tabela2[[#This Row],[DATA DA RECARGA]]="","",Tabela2[[#This Row],[DATA DA RECARGA]]+Tabela2[[#This Row],[val]])</f>
        <v/>
      </c>
      <c r="P341" s="48" t="str">
        <f>IF(Tabela2[[#This Row],[DATA VENC REC]]="","",VLOOKUP(MONTH(Tabela2[[#This Row],[DATA VENC REC]]),editar!$F$2:$G$13,2,0))</f>
        <v/>
      </c>
      <c r="Q341" s="48" t="str">
        <f>IF(Tabela2[[#This Row],[DATA VENC REC]]="","",YEAR(Tabela2[[#This Row],[DATA VENC REC]]))</f>
        <v/>
      </c>
      <c r="R3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1" s="54" t="str">
        <f>IF(Tabela2[[#This Row],[DATA DO PRÓXIMO TESTE HIDROSTÁTICO]]="","",VLOOKUP(MONTH(Tabela2[[#This Row],[DATA DO PRÓXIMO TESTE HIDROSTÁTICO]]),editar!$F$2:$G$13,2,0))</f>
        <v/>
      </c>
      <c r="T341" s="54" t="str">
        <f>IF(Tabela2[[#This Row],[DATA DO PRÓXIMO TESTE HIDROSTÁTICO]]="","",YEAR(Tabela2[[#This Row],[DATA DO PRÓXIMO TESTE HIDROSTÁTICO]]))</f>
        <v/>
      </c>
      <c r="U341" s="54" t="str">
        <f>IF(Tabela2[[#This Row],[DATA DA RECARGA]]="","",VLOOKUP(MONTH(Tabela2[[#This Row],[DATA DA RECARGA]]),editar!$F$2:$G$13,2,0))</f>
        <v/>
      </c>
      <c r="V341" s="54" t="str">
        <f>IF(Tabela2[[#This Row],[DATA DA RECARGA]]="","",YEAR(Tabela2[[#This Row],[DATA DA RECARGA]]))</f>
        <v/>
      </c>
      <c r="W341" s="54" t="str">
        <f>IF(Tabela2[[#This Row],[DATA DO ÚLTIMO TESTE HIDROSTÁTICO]]="","",VLOOKUP(MONTH(Tabela2[[#This Row],[DATA DO ÚLTIMO TESTE HIDROSTÁTICO]]),editar!$F$2:$G$13,2,0))</f>
        <v/>
      </c>
      <c r="X341" s="54" t="str">
        <f>IF(Tabela2[[#This Row],[DATA DO ÚLTIMO TESTE HIDROSTÁTICO]]="","",YEAR(Tabela2[[#This Row],[DATA DO ÚLTIMO TESTE HIDROSTÁTICO]]))</f>
        <v/>
      </c>
      <c r="Y341" s="101" t="str">
        <f>IFERROR(IF(Tabela2[[#This Row],[DATA DA RECARGA]]="","",Tabela2[[#This Row],[VALIDADE          (em meses)]]*30)+5,"")</f>
        <v/>
      </c>
      <c r="Z341" s="101" t="str">
        <f>IF(Tabela2[[#This Row],[DATA DA RECARGA]]="","","P")</f>
        <v/>
      </c>
      <c r="AA341" s="71"/>
      <c r="AB341" s="97" t="str">
        <f ca="1">IFERROR(G341-editar!$C$1,"")</f>
        <v/>
      </c>
      <c r="AC341" s="97" t="str">
        <f t="shared" ca="1" si="5"/>
        <v/>
      </c>
      <c r="AD341" s="74"/>
      <c r="AE341" s="74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</row>
    <row r="342" spans="1:57" ht="20.100000000000001" customHeight="1" x14ac:dyDescent="0.25">
      <c r="A342" s="29" t="str">
        <f>IF(Tabela2[[#This Row],[LOCAL DO EXTINTOR]]="","",Tabela2[[#This Row],[CONTROL1]])</f>
        <v/>
      </c>
      <c r="B342" s="133"/>
      <c r="C342" s="33"/>
      <c r="D342" s="34"/>
      <c r="E342" s="35"/>
      <c r="F3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2" s="81" t="str">
        <f ca="1">IFERROR(IF(Tabela2[[#This Row],[VALIDADE DA RECARGA]]="SELECIONE VALIDADE","",Tabela2[[#This Row],[DATA VENC REC]]),"")</f>
        <v/>
      </c>
      <c r="H342" s="76"/>
      <c r="I3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2" s="87" t="str">
        <f>IF(Tabela2[[#This Row],[DATA DO ÚLTIMO TESTE HIDROSTÁTICO]]="","",Tabela2[[#This Row],[DATA DO ÚLTIMO TESTE HIDROSTÁTICO]]+editar!$C$15)</f>
        <v/>
      </c>
      <c r="K342" s="105"/>
      <c r="L342" s="140"/>
      <c r="M342" s="48">
        <v>335</v>
      </c>
      <c r="N3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2" s="49" t="str">
        <f>IF(Tabela2[[#This Row],[DATA DA RECARGA]]="","",Tabela2[[#This Row],[DATA DA RECARGA]]+Tabela2[[#This Row],[val]])</f>
        <v/>
      </c>
      <c r="P342" s="48" t="str">
        <f>IF(Tabela2[[#This Row],[DATA VENC REC]]="","",VLOOKUP(MONTH(Tabela2[[#This Row],[DATA VENC REC]]),editar!$F$2:$G$13,2,0))</f>
        <v/>
      </c>
      <c r="Q342" s="48" t="str">
        <f>IF(Tabela2[[#This Row],[DATA VENC REC]]="","",YEAR(Tabela2[[#This Row],[DATA VENC REC]]))</f>
        <v/>
      </c>
      <c r="R3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2" s="54" t="str">
        <f>IF(Tabela2[[#This Row],[DATA DO PRÓXIMO TESTE HIDROSTÁTICO]]="","",VLOOKUP(MONTH(Tabela2[[#This Row],[DATA DO PRÓXIMO TESTE HIDROSTÁTICO]]),editar!$F$2:$G$13,2,0))</f>
        <v/>
      </c>
      <c r="T342" s="54" t="str">
        <f>IF(Tabela2[[#This Row],[DATA DO PRÓXIMO TESTE HIDROSTÁTICO]]="","",YEAR(Tabela2[[#This Row],[DATA DO PRÓXIMO TESTE HIDROSTÁTICO]]))</f>
        <v/>
      </c>
      <c r="U342" s="54" t="str">
        <f>IF(Tabela2[[#This Row],[DATA DA RECARGA]]="","",VLOOKUP(MONTH(Tabela2[[#This Row],[DATA DA RECARGA]]),editar!$F$2:$G$13,2,0))</f>
        <v/>
      </c>
      <c r="V342" s="54" t="str">
        <f>IF(Tabela2[[#This Row],[DATA DA RECARGA]]="","",YEAR(Tabela2[[#This Row],[DATA DA RECARGA]]))</f>
        <v/>
      </c>
      <c r="W342" s="54" t="str">
        <f>IF(Tabela2[[#This Row],[DATA DO ÚLTIMO TESTE HIDROSTÁTICO]]="","",VLOOKUP(MONTH(Tabela2[[#This Row],[DATA DO ÚLTIMO TESTE HIDROSTÁTICO]]),editar!$F$2:$G$13,2,0))</f>
        <v/>
      </c>
      <c r="X342" s="54" t="str">
        <f>IF(Tabela2[[#This Row],[DATA DO ÚLTIMO TESTE HIDROSTÁTICO]]="","",YEAR(Tabela2[[#This Row],[DATA DO ÚLTIMO TESTE HIDROSTÁTICO]]))</f>
        <v/>
      </c>
      <c r="Y342" s="101" t="str">
        <f>IFERROR(IF(Tabela2[[#This Row],[DATA DA RECARGA]]="","",Tabela2[[#This Row],[VALIDADE          (em meses)]]*30)+5,"")</f>
        <v/>
      </c>
      <c r="Z342" s="101" t="str">
        <f>IF(Tabela2[[#This Row],[DATA DA RECARGA]]="","","P")</f>
        <v/>
      </c>
      <c r="AA342" s="71"/>
      <c r="AB342" s="97" t="str">
        <f ca="1">IFERROR(G342-editar!$C$1,"")</f>
        <v/>
      </c>
      <c r="AC342" s="97" t="str">
        <f t="shared" ca="1" si="5"/>
        <v/>
      </c>
      <c r="AD342" s="74"/>
      <c r="AE342" s="74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</row>
    <row r="343" spans="1:57" ht="20.100000000000001" customHeight="1" x14ac:dyDescent="0.25">
      <c r="A343" s="29" t="str">
        <f>IF(Tabela2[[#This Row],[LOCAL DO EXTINTOR]]="","",Tabela2[[#This Row],[CONTROL1]])</f>
        <v/>
      </c>
      <c r="B343" s="133"/>
      <c r="C343" s="33"/>
      <c r="D343" s="34"/>
      <c r="E343" s="35"/>
      <c r="F3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3" s="81" t="str">
        <f ca="1">IFERROR(IF(Tabela2[[#This Row],[VALIDADE DA RECARGA]]="SELECIONE VALIDADE","",Tabela2[[#This Row],[DATA VENC REC]]),"")</f>
        <v/>
      </c>
      <c r="H343" s="76"/>
      <c r="I3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3" s="87" t="str">
        <f>IF(Tabela2[[#This Row],[DATA DO ÚLTIMO TESTE HIDROSTÁTICO]]="","",Tabela2[[#This Row],[DATA DO ÚLTIMO TESTE HIDROSTÁTICO]]+editar!$C$15)</f>
        <v/>
      </c>
      <c r="K343" s="105"/>
      <c r="L343" s="140"/>
      <c r="M343" s="48">
        <v>336</v>
      </c>
      <c r="N3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3" s="49" t="str">
        <f>IF(Tabela2[[#This Row],[DATA DA RECARGA]]="","",Tabela2[[#This Row],[DATA DA RECARGA]]+Tabela2[[#This Row],[val]])</f>
        <v/>
      </c>
      <c r="P343" s="48" t="str">
        <f>IF(Tabela2[[#This Row],[DATA VENC REC]]="","",VLOOKUP(MONTH(Tabela2[[#This Row],[DATA VENC REC]]),editar!$F$2:$G$13,2,0))</f>
        <v/>
      </c>
      <c r="Q343" s="48" t="str">
        <f>IF(Tabela2[[#This Row],[DATA VENC REC]]="","",YEAR(Tabela2[[#This Row],[DATA VENC REC]]))</f>
        <v/>
      </c>
      <c r="R3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3" s="54" t="str">
        <f>IF(Tabela2[[#This Row],[DATA DO PRÓXIMO TESTE HIDROSTÁTICO]]="","",VLOOKUP(MONTH(Tabela2[[#This Row],[DATA DO PRÓXIMO TESTE HIDROSTÁTICO]]),editar!$F$2:$G$13,2,0))</f>
        <v/>
      </c>
      <c r="T343" s="54" t="str">
        <f>IF(Tabela2[[#This Row],[DATA DO PRÓXIMO TESTE HIDROSTÁTICO]]="","",YEAR(Tabela2[[#This Row],[DATA DO PRÓXIMO TESTE HIDROSTÁTICO]]))</f>
        <v/>
      </c>
      <c r="U343" s="54" t="str">
        <f>IF(Tabela2[[#This Row],[DATA DA RECARGA]]="","",VLOOKUP(MONTH(Tabela2[[#This Row],[DATA DA RECARGA]]),editar!$F$2:$G$13,2,0))</f>
        <v/>
      </c>
      <c r="V343" s="54" t="str">
        <f>IF(Tabela2[[#This Row],[DATA DA RECARGA]]="","",YEAR(Tabela2[[#This Row],[DATA DA RECARGA]]))</f>
        <v/>
      </c>
      <c r="W343" s="54" t="str">
        <f>IF(Tabela2[[#This Row],[DATA DO ÚLTIMO TESTE HIDROSTÁTICO]]="","",VLOOKUP(MONTH(Tabela2[[#This Row],[DATA DO ÚLTIMO TESTE HIDROSTÁTICO]]),editar!$F$2:$G$13,2,0))</f>
        <v/>
      </c>
      <c r="X343" s="54" t="str">
        <f>IF(Tabela2[[#This Row],[DATA DO ÚLTIMO TESTE HIDROSTÁTICO]]="","",YEAR(Tabela2[[#This Row],[DATA DO ÚLTIMO TESTE HIDROSTÁTICO]]))</f>
        <v/>
      </c>
      <c r="Y343" s="101" t="str">
        <f>IFERROR(IF(Tabela2[[#This Row],[DATA DA RECARGA]]="","",Tabela2[[#This Row],[VALIDADE          (em meses)]]*30)+5,"")</f>
        <v/>
      </c>
      <c r="Z343" s="101" t="str">
        <f>IF(Tabela2[[#This Row],[DATA DA RECARGA]]="","","P")</f>
        <v/>
      </c>
      <c r="AA343" s="71"/>
      <c r="AB343" s="97" t="str">
        <f ca="1">IFERROR(G343-editar!$C$1,"")</f>
        <v/>
      </c>
      <c r="AC343" s="97" t="str">
        <f t="shared" ca="1" si="5"/>
        <v/>
      </c>
      <c r="AD343" s="74"/>
      <c r="AE343" s="74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</row>
    <row r="344" spans="1:57" ht="20.100000000000001" customHeight="1" x14ac:dyDescent="0.25">
      <c r="A344" s="29" t="str">
        <f>IF(Tabela2[[#This Row],[LOCAL DO EXTINTOR]]="","",Tabela2[[#This Row],[CONTROL1]])</f>
        <v/>
      </c>
      <c r="B344" s="133"/>
      <c r="C344" s="33"/>
      <c r="D344" s="34"/>
      <c r="E344" s="35"/>
      <c r="F3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4" s="81" t="str">
        <f ca="1">IFERROR(IF(Tabela2[[#This Row],[VALIDADE DA RECARGA]]="SELECIONE VALIDADE","",Tabela2[[#This Row],[DATA VENC REC]]),"")</f>
        <v/>
      </c>
      <c r="H344" s="76"/>
      <c r="I3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4" s="87" t="str">
        <f>IF(Tabela2[[#This Row],[DATA DO ÚLTIMO TESTE HIDROSTÁTICO]]="","",Tabela2[[#This Row],[DATA DO ÚLTIMO TESTE HIDROSTÁTICO]]+editar!$C$15)</f>
        <v/>
      </c>
      <c r="K344" s="105"/>
      <c r="L344" s="140"/>
      <c r="M344" s="48">
        <v>337</v>
      </c>
      <c r="N3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4" s="49" t="str">
        <f>IF(Tabela2[[#This Row],[DATA DA RECARGA]]="","",Tabela2[[#This Row],[DATA DA RECARGA]]+Tabela2[[#This Row],[val]])</f>
        <v/>
      </c>
      <c r="P344" s="48" t="str">
        <f>IF(Tabela2[[#This Row],[DATA VENC REC]]="","",VLOOKUP(MONTH(Tabela2[[#This Row],[DATA VENC REC]]),editar!$F$2:$G$13,2,0))</f>
        <v/>
      </c>
      <c r="Q344" s="48" t="str">
        <f>IF(Tabela2[[#This Row],[DATA VENC REC]]="","",YEAR(Tabela2[[#This Row],[DATA VENC REC]]))</f>
        <v/>
      </c>
      <c r="R3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4" s="54" t="str">
        <f>IF(Tabela2[[#This Row],[DATA DO PRÓXIMO TESTE HIDROSTÁTICO]]="","",VLOOKUP(MONTH(Tabela2[[#This Row],[DATA DO PRÓXIMO TESTE HIDROSTÁTICO]]),editar!$F$2:$G$13,2,0))</f>
        <v/>
      </c>
      <c r="T344" s="54" t="str">
        <f>IF(Tabela2[[#This Row],[DATA DO PRÓXIMO TESTE HIDROSTÁTICO]]="","",YEAR(Tabela2[[#This Row],[DATA DO PRÓXIMO TESTE HIDROSTÁTICO]]))</f>
        <v/>
      </c>
      <c r="U344" s="54" t="str">
        <f>IF(Tabela2[[#This Row],[DATA DA RECARGA]]="","",VLOOKUP(MONTH(Tabela2[[#This Row],[DATA DA RECARGA]]),editar!$F$2:$G$13,2,0))</f>
        <v/>
      </c>
      <c r="V344" s="54" t="str">
        <f>IF(Tabela2[[#This Row],[DATA DA RECARGA]]="","",YEAR(Tabela2[[#This Row],[DATA DA RECARGA]]))</f>
        <v/>
      </c>
      <c r="W344" s="54" t="str">
        <f>IF(Tabela2[[#This Row],[DATA DO ÚLTIMO TESTE HIDROSTÁTICO]]="","",VLOOKUP(MONTH(Tabela2[[#This Row],[DATA DO ÚLTIMO TESTE HIDROSTÁTICO]]),editar!$F$2:$G$13,2,0))</f>
        <v/>
      </c>
      <c r="X344" s="54" t="str">
        <f>IF(Tabela2[[#This Row],[DATA DO ÚLTIMO TESTE HIDROSTÁTICO]]="","",YEAR(Tabela2[[#This Row],[DATA DO ÚLTIMO TESTE HIDROSTÁTICO]]))</f>
        <v/>
      </c>
      <c r="Y344" s="101" t="str">
        <f>IFERROR(IF(Tabela2[[#This Row],[DATA DA RECARGA]]="","",Tabela2[[#This Row],[VALIDADE          (em meses)]]*30)+5,"")</f>
        <v/>
      </c>
      <c r="Z344" s="101" t="str">
        <f>IF(Tabela2[[#This Row],[DATA DA RECARGA]]="","","P")</f>
        <v/>
      </c>
      <c r="AA344" s="71"/>
      <c r="AB344" s="97" t="str">
        <f ca="1">IFERROR(G344-editar!$C$1,"")</f>
        <v/>
      </c>
      <c r="AC344" s="97" t="str">
        <f t="shared" ca="1" si="5"/>
        <v/>
      </c>
      <c r="AD344" s="74"/>
      <c r="AE344" s="74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</row>
    <row r="345" spans="1:57" ht="20.100000000000001" customHeight="1" x14ac:dyDescent="0.25">
      <c r="A345" s="29" t="str">
        <f>IF(Tabela2[[#This Row],[LOCAL DO EXTINTOR]]="","",Tabela2[[#This Row],[CONTROL1]])</f>
        <v/>
      </c>
      <c r="B345" s="133"/>
      <c r="C345" s="33"/>
      <c r="D345" s="34"/>
      <c r="E345" s="35"/>
      <c r="F3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5" s="81" t="str">
        <f ca="1">IFERROR(IF(Tabela2[[#This Row],[VALIDADE DA RECARGA]]="SELECIONE VALIDADE","",Tabela2[[#This Row],[DATA VENC REC]]),"")</f>
        <v/>
      </c>
      <c r="H345" s="76"/>
      <c r="I3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5" s="87" t="str">
        <f>IF(Tabela2[[#This Row],[DATA DO ÚLTIMO TESTE HIDROSTÁTICO]]="","",Tabela2[[#This Row],[DATA DO ÚLTIMO TESTE HIDROSTÁTICO]]+editar!$C$15)</f>
        <v/>
      </c>
      <c r="K345" s="105"/>
      <c r="L345" s="140"/>
      <c r="M345" s="48">
        <v>338</v>
      </c>
      <c r="N3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5" s="49" t="str">
        <f>IF(Tabela2[[#This Row],[DATA DA RECARGA]]="","",Tabela2[[#This Row],[DATA DA RECARGA]]+Tabela2[[#This Row],[val]])</f>
        <v/>
      </c>
      <c r="P345" s="48" t="str">
        <f>IF(Tabela2[[#This Row],[DATA VENC REC]]="","",VLOOKUP(MONTH(Tabela2[[#This Row],[DATA VENC REC]]),editar!$F$2:$G$13,2,0))</f>
        <v/>
      </c>
      <c r="Q345" s="48" t="str">
        <f>IF(Tabela2[[#This Row],[DATA VENC REC]]="","",YEAR(Tabela2[[#This Row],[DATA VENC REC]]))</f>
        <v/>
      </c>
      <c r="R3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5" s="54" t="str">
        <f>IF(Tabela2[[#This Row],[DATA DO PRÓXIMO TESTE HIDROSTÁTICO]]="","",VLOOKUP(MONTH(Tabela2[[#This Row],[DATA DO PRÓXIMO TESTE HIDROSTÁTICO]]),editar!$F$2:$G$13,2,0))</f>
        <v/>
      </c>
      <c r="T345" s="54" t="str">
        <f>IF(Tabela2[[#This Row],[DATA DO PRÓXIMO TESTE HIDROSTÁTICO]]="","",YEAR(Tabela2[[#This Row],[DATA DO PRÓXIMO TESTE HIDROSTÁTICO]]))</f>
        <v/>
      </c>
      <c r="U345" s="54" t="str">
        <f>IF(Tabela2[[#This Row],[DATA DA RECARGA]]="","",VLOOKUP(MONTH(Tabela2[[#This Row],[DATA DA RECARGA]]),editar!$F$2:$G$13,2,0))</f>
        <v/>
      </c>
      <c r="V345" s="54" t="str">
        <f>IF(Tabela2[[#This Row],[DATA DA RECARGA]]="","",YEAR(Tabela2[[#This Row],[DATA DA RECARGA]]))</f>
        <v/>
      </c>
      <c r="W345" s="54" t="str">
        <f>IF(Tabela2[[#This Row],[DATA DO ÚLTIMO TESTE HIDROSTÁTICO]]="","",VLOOKUP(MONTH(Tabela2[[#This Row],[DATA DO ÚLTIMO TESTE HIDROSTÁTICO]]),editar!$F$2:$G$13,2,0))</f>
        <v/>
      </c>
      <c r="X345" s="54" t="str">
        <f>IF(Tabela2[[#This Row],[DATA DO ÚLTIMO TESTE HIDROSTÁTICO]]="","",YEAR(Tabela2[[#This Row],[DATA DO ÚLTIMO TESTE HIDROSTÁTICO]]))</f>
        <v/>
      </c>
      <c r="Y345" s="101" t="str">
        <f>IFERROR(IF(Tabela2[[#This Row],[DATA DA RECARGA]]="","",Tabela2[[#This Row],[VALIDADE          (em meses)]]*30)+5,"")</f>
        <v/>
      </c>
      <c r="Z345" s="101" t="str">
        <f>IF(Tabela2[[#This Row],[DATA DA RECARGA]]="","","P")</f>
        <v/>
      </c>
      <c r="AA345" s="71"/>
      <c r="AB345" s="97" t="str">
        <f ca="1">IFERROR(G345-editar!$C$1,"")</f>
        <v/>
      </c>
      <c r="AC345" s="97" t="str">
        <f t="shared" ca="1" si="5"/>
        <v/>
      </c>
      <c r="AD345" s="74"/>
      <c r="AE345" s="74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</row>
    <row r="346" spans="1:57" ht="20.100000000000001" customHeight="1" x14ac:dyDescent="0.25">
      <c r="A346" s="29" t="str">
        <f>IF(Tabela2[[#This Row],[LOCAL DO EXTINTOR]]="","",Tabela2[[#This Row],[CONTROL1]])</f>
        <v/>
      </c>
      <c r="B346" s="133"/>
      <c r="C346" s="33"/>
      <c r="D346" s="34"/>
      <c r="E346" s="35"/>
      <c r="F3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6" s="81" t="str">
        <f ca="1">IFERROR(IF(Tabela2[[#This Row],[VALIDADE DA RECARGA]]="SELECIONE VALIDADE","",Tabela2[[#This Row],[DATA VENC REC]]),"")</f>
        <v/>
      </c>
      <c r="H346" s="76"/>
      <c r="I3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6" s="87" t="str">
        <f>IF(Tabela2[[#This Row],[DATA DO ÚLTIMO TESTE HIDROSTÁTICO]]="","",Tabela2[[#This Row],[DATA DO ÚLTIMO TESTE HIDROSTÁTICO]]+editar!$C$15)</f>
        <v/>
      </c>
      <c r="K346" s="105"/>
      <c r="L346" s="140"/>
      <c r="M346" s="48">
        <v>339</v>
      </c>
      <c r="N3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6" s="49" t="str">
        <f>IF(Tabela2[[#This Row],[DATA DA RECARGA]]="","",Tabela2[[#This Row],[DATA DA RECARGA]]+Tabela2[[#This Row],[val]])</f>
        <v/>
      </c>
      <c r="P346" s="48" t="str">
        <f>IF(Tabela2[[#This Row],[DATA VENC REC]]="","",VLOOKUP(MONTH(Tabela2[[#This Row],[DATA VENC REC]]),editar!$F$2:$G$13,2,0))</f>
        <v/>
      </c>
      <c r="Q346" s="48" t="str">
        <f>IF(Tabela2[[#This Row],[DATA VENC REC]]="","",YEAR(Tabela2[[#This Row],[DATA VENC REC]]))</f>
        <v/>
      </c>
      <c r="R3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6" s="54" t="str">
        <f>IF(Tabela2[[#This Row],[DATA DO PRÓXIMO TESTE HIDROSTÁTICO]]="","",VLOOKUP(MONTH(Tabela2[[#This Row],[DATA DO PRÓXIMO TESTE HIDROSTÁTICO]]),editar!$F$2:$G$13,2,0))</f>
        <v/>
      </c>
      <c r="T346" s="54" t="str">
        <f>IF(Tabela2[[#This Row],[DATA DO PRÓXIMO TESTE HIDROSTÁTICO]]="","",YEAR(Tabela2[[#This Row],[DATA DO PRÓXIMO TESTE HIDROSTÁTICO]]))</f>
        <v/>
      </c>
      <c r="U346" s="54" t="str">
        <f>IF(Tabela2[[#This Row],[DATA DA RECARGA]]="","",VLOOKUP(MONTH(Tabela2[[#This Row],[DATA DA RECARGA]]),editar!$F$2:$G$13,2,0))</f>
        <v/>
      </c>
      <c r="V346" s="54" t="str">
        <f>IF(Tabela2[[#This Row],[DATA DA RECARGA]]="","",YEAR(Tabela2[[#This Row],[DATA DA RECARGA]]))</f>
        <v/>
      </c>
      <c r="W346" s="54" t="str">
        <f>IF(Tabela2[[#This Row],[DATA DO ÚLTIMO TESTE HIDROSTÁTICO]]="","",VLOOKUP(MONTH(Tabela2[[#This Row],[DATA DO ÚLTIMO TESTE HIDROSTÁTICO]]),editar!$F$2:$G$13,2,0))</f>
        <v/>
      </c>
      <c r="X346" s="54" t="str">
        <f>IF(Tabela2[[#This Row],[DATA DO ÚLTIMO TESTE HIDROSTÁTICO]]="","",YEAR(Tabela2[[#This Row],[DATA DO ÚLTIMO TESTE HIDROSTÁTICO]]))</f>
        <v/>
      </c>
      <c r="Y346" s="101" t="str">
        <f>IFERROR(IF(Tabela2[[#This Row],[DATA DA RECARGA]]="","",Tabela2[[#This Row],[VALIDADE          (em meses)]]*30)+5,"")</f>
        <v/>
      </c>
      <c r="Z346" s="101" t="str">
        <f>IF(Tabela2[[#This Row],[DATA DA RECARGA]]="","","P")</f>
        <v/>
      </c>
      <c r="AA346" s="71"/>
      <c r="AB346" s="97" t="str">
        <f ca="1">IFERROR(G346-editar!$C$1,"")</f>
        <v/>
      </c>
      <c r="AC346" s="97" t="str">
        <f t="shared" ca="1" si="5"/>
        <v/>
      </c>
      <c r="AD346" s="74"/>
      <c r="AE346" s="74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</row>
    <row r="347" spans="1:57" ht="20.100000000000001" customHeight="1" x14ac:dyDescent="0.25">
      <c r="A347" s="29" t="str">
        <f>IF(Tabela2[[#This Row],[LOCAL DO EXTINTOR]]="","",Tabela2[[#This Row],[CONTROL1]])</f>
        <v/>
      </c>
      <c r="B347" s="133"/>
      <c r="C347" s="33"/>
      <c r="D347" s="34"/>
      <c r="E347" s="35"/>
      <c r="F3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7" s="81" t="str">
        <f ca="1">IFERROR(IF(Tabela2[[#This Row],[VALIDADE DA RECARGA]]="SELECIONE VALIDADE","",Tabela2[[#This Row],[DATA VENC REC]]),"")</f>
        <v/>
      </c>
      <c r="H347" s="76"/>
      <c r="I3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7" s="87" t="str">
        <f>IF(Tabela2[[#This Row],[DATA DO ÚLTIMO TESTE HIDROSTÁTICO]]="","",Tabela2[[#This Row],[DATA DO ÚLTIMO TESTE HIDROSTÁTICO]]+editar!$C$15)</f>
        <v/>
      </c>
      <c r="K347" s="105"/>
      <c r="L347" s="140"/>
      <c r="M347" s="48">
        <v>340</v>
      </c>
      <c r="N3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7" s="49" t="str">
        <f>IF(Tabela2[[#This Row],[DATA DA RECARGA]]="","",Tabela2[[#This Row],[DATA DA RECARGA]]+Tabela2[[#This Row],[val]])</f>
        <v/>
      </c>
      <c r="P347" s="48" t="str">
        <f>IF(Tabela2[[#This Row],[DATA VENC REC]]="","",VLOOKUP(MONTH(Tabela2[[#This Row],[DATA VENC REC]]),editar!$F$2:$G$13,2,0))</f>
        <v/>
      </c>
      <c r="Q347" s="48" t="str">
        <f>IF(Tabela2[[#This Row],[DATA VENC REC]]="","",YEAR(Tabela2[[#This Row],[DATA VENC REC]]))</f>
        <v/>
      </c>
      <c r="R3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7" s="54" t="str">
        <f>IF(Tabela2[[#This Row],[DATA DO PRÓXIMO TESTE HIDROSTÁTICO]]="","",VLOOKUP(MONTH(Tabela2[[#This Row],[DATA DO PRÓXIMO TESTE HIDROSTÁTICO]]),editar!$F$2:$G$13,2,0))</f>
        <v/>
      </c>
      <c r="T347" s="54" t="str">
        <f>IF(Tabela2[[#This Row],[DATA DO PRÓXIMO TESTE HIDROSTÁTICO]]="","",YEAR(Tabela2[[#This Row],[DATA DO PRÓXIMO TESTE HIDROSTÁTICO]]))</f>
        <v/>
      </c>
      <c r="U347" s="54" t="str">
        <f>IF(Tabela2[[#This Row],[DATA DA RECARGA]]="","",VLOOKUP(MONTH(Tabela2[[#This Row],[DATA DA RECARGA]]),editar!$F$2:$G$13,2,0))</f>
        <v/>
      </c>
      <c r="V347" s="54" t="str">
        <f>IF(Tabela2[[#This Row],[DATA DA RECARGA]]="","",YEAR(Tabela2[[#This Row],[DATA DA RECARGA]]))</f>
        <v/>
      </c>
      <c r="W347" s="54" t="str">
        <f>IF(Tabela2[[#This Row],[DATA DO ÚLTIMO TESTE HIDROSTÁTICO]]="","",VLOOKUP(MONTH(Tabela2[[#This Row],[DATA DO ÚLTIMO TESTE HIDROSTÁTICO]]),editar!$F$2:$G$13,2,0))</f>
        <v/>
      </c>
      <c r="X347" s="54" t="str">
        <f>IF(Tabela2[[#This Row],[DATA DO ÚLTIMO TESTE HIDROSTÁTICO]]="","",YEAR(Tabela2[[#This Row],[DATA DO ÚLTIMO TESTE HIDROSTÁTICO]]))</f>
        <v/>
      </c>
      <c r="Y347" s="101" t="str">
        <f>IFERROR(IF(Tabela2[[#This Row],[DATA DA RECARGA]]="","",Tabela2[[#This Row],[VALIDADE          (em meses)]]*30)+5,"")</f>
        <v/>
      </c>
      <c r="Z347" s="101" t="str">
        <f>IF(Tabela2[[#This Row],[DATA DA RECARGA]]="","","P")</f>
        <v/>
      </c>
      <c r="AA347" s="71"/>
      <c r="AB347" s="97" t="str">
        <f ca="1">IFERROR(G347-editar!$C$1,"")</f>
        <v/>
      </c>
      <c r="AC347" s="97" t="str">
        <f t="shared" ca="1" si="5"/>
        <v/>
      </c>
      <c r="AD347" s="74"/>
      <c r="AE347" s="74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</row>
    <row r="348" spans="1:57" ht="20.100000000000001" customHeight="1" x14ac:dyDescent="0.25">
      <c r="A348" s="29" t="str">
        <f>IF(Tabela2[[#This Row],[LOCAL DO EXTINTOR]]="","",Tabela2[[#This Row],[CONTROL1]])</f>
        <v/>
      </c>
      <c r="B348" s="133"/>
      <c r="C348" s="33"/>
      <c r="D348" s="34"/>
      <c r="E348" s="35"/>
      <c r="F3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8" s="81" t="str">
        <f ca="1">IFERROR(IF(Tabela2[[#This Row],[VALIDADE DA RECARGA]]="SELECIONE VALIDADE","",Tabela2[[#This Row],[DATA VENC REC]]),"")</f>
        <v/>
      </c>
      <c r="H348" s="76"/>
      <c r="I3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8" s="87" t="str">
        <f>IF(Tabela2[[#This Row],[DATA DO ÚLTIMO TESTE HIDROSTÁTICO]]="","",Tabela2[[#This Row],[DATA DO ÚLTIMO TESTE HIDROSTÁTICO]]+editar!$C$15)</f>
        <v/>
      </c>
      <c r="K348" s="105"/>
      <c r="L348" s="140"/>
      <c r="M348" s="48">
        <v>341</v>
      </c>
      <c r="N3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8" s="49" t="str">
        <f>IF(Tabela2[[#This Row],[DATA DA RECARGA]]="","",Tabela2[[#This Row],[DATA DA RECARGA]]+Tabela2[[#This Row],[val]])</f>
        <v/>
      </c>
      <c r="P348" s="48" t="str">
        <f>IF(Tabela2[[#This Row],[DATA VENC REC]]="","",VLOOKUP(MONTH(Tabela2[[#This Row],[DATA VENC REC]]),editar!$F$2:$G$13,2,0))</f>
        <v/>
      </c>
      <c r="Q348" s="48" t="str">
        <f>IF(Tabela2[[#This Row],[DATA VENC REC]]="","",YEAR(Tabela2[[#This Row],[DATA VENC REC]]))</f>
        <v/>
      </c>
      <c r="R3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8" s="54" t="str">
        <f>IF(Tabela2[[#This Row],[DATA DO PRÓXIMO TESTE HIDROSTÁTICO]]="","",VLOOKUP(MONTH(Tabela2[[#This Row],[DATA DO PRÓXIMO TESTE HIDROSTÁTICO]]),editar!$F$2:$G$13,2,0))</f>
        <v/>
      </c>
      <c r="T348" s="54" t="str">
        <f>IF(Tabela2[[#This Row],[DATA DO PRÓXIMO TESTE HIDROSTÁTICO]]="","",YEAR(Tabela2[[#This Row],[DATA DO PRÓXIMO TESTE HIDROSTÁTICO]]))</f>
        <v/>
      </c>
      <c r="U348" s="54" t="str">
        <f>IF(Tabela2[[#This Row],[DATA DA RECARGA]]="","",VLOOKUP(MONTH(Tabela2[[#This Row],[DATA DA RECARGA]]),editar!$F$2:$G$13,2,0))</f>
        <v/>
      </c>
      <c r="V348" s="54" t="str">
        <f>IF(Tabela2[[#This Row],[DATA DA RECARGA]]="","",YEAR(Tabela2[[#This Row],[DATA DA RECARGA]]))</f>
        <v/>
      </c>
      <c r="W348" s="54" t="str">
        <f>IF(Tabela2[[#This Row],[DATA DO ÚLTIMO TESTE HIDROSTÁTICO]]="","",VLOOKUP(MONTH(Tabela2[[#This Row],[DATA DO ÚLTIMO TESTE HIDROSTÁTICO]]),editar!$F$2:$G$13,2,0))</f>
        <v/>
      </c>
      <c r="X348" s="54" t="str">
        <f>IF(Tabela2[[#This Row],[DATA DO ÚLTIMO TESTE HIDROSTÁTICO]]="","",YEAR(Tabela2[[#This Row],[DATA DO ÚLTIMO TESTE HIDROSTÁTICO]]))</f>
        <v/>
      </c>
      <c r="Y348" s="101" t="str">
        <f>IFERROR(IF(Tabela2[[#This Row],[DATA DA RECARGA]]="","",Tabela2[[#This Row],[VALIDADE          (em meses)]]*30)+5,"")</f>
        <v/>
      </c>
      <c r="Z348" s="101" t="str">
        <f>IF(Tabela2[[#This Row],[DATA DA RECARGA]]="","","P")</f>
        <v/>
      </c>
      <c r="AA348" s="71"/>
      <c r="AB348" s="97" t="str">
        <f ca="1">IFERROR(G348-editar!$C$1,"")</f>
        <v/>
      </c>
      <c r="AC348" s="97" t="str">
        <f t="shared" ca="1" si="5"/>
        <v/>
      </c>
      <c r="AD348" s="74"/>
      <c r="AE348" s="74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</row>
    <row r="349" spans="1:57" ht="20.100000000000001" customHeight="1" x14ac:dyDescent="0.25">
      <c r="A349" s="29" t="str">
        <f>IF(Tabela2[[#This Row],[LOCAL DO EXTINTOR]]="","",Tabela2[[#This Row],[CONTROL1]])</f>
        <v/>
      </c>
      <c r="B349" s="133"/>
      <c r="C349" s="33"/>
      <c r="D349" s="34"/>
      <c r="E349" s="35"/>
      <c r="F3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49" s="81" t="str">
        <f ca="1">IFERROR(IF(Tabela2[[#This Row],[VALIDADE DA RECARGA]]="SELECIONE VALIDADE","",Tabela2[[#This Row],[DATA VENC REC]]),"")</f>
        <v/>
      </c>
      <c r="H349" s="76"/>
      <c r="I3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49" s="87" t="str">
        <f>IF(Tabela2[[#This Row],[DATA DO ÚLTIMO TESTE HIDROSTÁTICO]]="","",Tabela2[[#This Row],[DATA DO ÚLTIMO TESTE HIDROSTÁTICO]]+editar!$C$15)</f>
        <v/>
      </c>
      <c r="K349" s="105"/>
      <c r="L349" s="140"/>
      <c r="M349" s="48">
        <v>342</v>
      </c>
      <c r="N3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49" s="49" t="str">
        <f>IF(Tabela2[[#This Row],[DATA DA RECARGA]]="","",Tabela2[[#This Row],[DATA DA RECARGA]]+Tabela2[[#This Row],[val]])</f>
        <v/>
      </c>
      <c r="P349" s="48" t="str">
        <f>IF(Tabela2[[#This Row],[DATA VENC REC]]="","",VLOOKUP(MONTH(Tabela2[[#This Row],[DATA VENC REC]]),editar!$F$2:$G$13,2,0))</f>
        <v/>
      </c>
      <c r="Q349" s="48" t="str">
        <f>IF(Tabela2[[#This Row],[DATA VENC REC]]="","",YEAR(Tabela2[[#This Row],[DATA VENC REC]]))</f>
        <v/>
      </c>
      <c r="R3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49" s="54" t="str">
        <f>IF(Tabela2[[#This Row],[DATA DO PRÓXIMO TESTE HIDROSTÁTICO]]="","",VLOOKUP(MONTH(Tabela2[[#This Row],[DATA DO PRÓXIMO TESTE HIDROSTÁTICO]]),editar!$F$2:$G$13,2,0))</f>
        <v/>
      </c>
      <c r="T349" s="54" t="str">
        <f>IF(Tabela2[[#This Row],[DATA DO PRÓXIMO TESTE HIDROSTÁTICO]]="","",YEAR(Tabela2[[#This Row],[DATA DO PRÓXIMO TESTE HIDROSTÁTICO]]))</f>
        <v/>
      </c>
      <c r="U349" s="54" t="str">
        <f>IF(Tabela2[[#This Row],[DATA DA RECARGA]]="","",VLOOKUP(MONTH(Tabela2[[#This Row],[DATA DA RECARGA]]),editar!$F$2:$G$13,2,0))</f>
        <v/>
      </c>
      <c r="V349" s="54" t="str">
        <f>IF(Tabela2[[#This Row],[DATA DA RECARGA]]="","",YEAR(Tabela2[[#This Row],[DATA DA RECARGA]]))</f>
        <v/>
      </c>
      <c r="W349" s="54" t="str">
        <f>IF(Tabela2[[#This Row],[DATA DO ÚLTIMO TESTE HIDROSTÁTICO]]="","",VLOOKUP(MONTH(Tabela2[[#This Row],[DATA DO ÚLTIMO TESTE HIDROSTÁTICO]]),editar!$F$2:$G$13,2,0))</f>
        <v/>
      </c>
      <c r="X349" s="54" t="str">
        <f>IF(Tabela2[[#This Row],[DATA DO ÚLTIMO TESTE HIDROSTÁTICO]]="","",YEAR(Tabela2[[#This Row],[DATA DO ÚLTIMO TESTE HIDROSTÁTICO]]))</f>
        <v/>
      </c>
      <c r="Y349" s="101" t="str">
        <f>IFERROR(IF(Tabela2[[#This Row],[DATA DA RECARGA]]="","",Tabela2[[#This Row],[VALIDADE          (em meses)]]*30)+5,"")</f>
        <v/>
      </c>
      <c r="Z349" s="101" t="str">
        <f>IF(Tabela2[[#This Row],[DATA DA RECARGA]]="","","P")</f>
        <v/>
      </c>
      <c r="AA349" s="71"/>
      <c r="AB349" s="97" t="str">
        <f ca="1">IFERROR(G349-editar!$C$1,"")</f>
        <v/>
      </c>
      <c r="AC349" s="97" t="str">
        <f t="shared" ca="1" si="5"/>
        <v/>
      </c>
      <c r="AD349" s="74"/>
      <c r="AE349" s="74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</row>
    <row r="350" spans="1:57" ht="20.100000000000001" customHeight="1" x14ac:dyDescent="0.25">
      <c r="A350" s="29" t="str">
        <f>IF(Tabela2[[#This Row],[LOCAL DO EXTINTOR]]="","",Tabela2[[#This Row],[CONTROL1]])</f>
        <v/>
      </c>
      <c r="B350" s="133"/>
      <c r="C350" s="33"/>
      <c r="D350" s="34"/>
      <c r="E350" s="35"/>
      <c r="F3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0" s="81" t="str">
        <f ca="1">IFERROR(IF(Tabela2[[#This Row],[VALIDADE DA RECARGA]]="SELECIONE VALIDADE","",Tabela2[[#This Row],[DATA VENC REC]]),"")</f>
        <v/>
      </c>
      <c r="H350" s="76"/>
      <c r="I3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0" s="87" t="str">
        <f>IF(Tabela2[[#This Row],[DATA DO ÚLTIMO TESTE HIDROSTÁTICO]]="","",Tabela2[[#This Row],[DATA DO ÚLTIMO TESTE HIDROSTÁTICO]]+editar!$C$15)</f>
        <v/>
      </c>
      <c r="K350" s="105"/>
      <c r="L350" s="140"/>
      <c r="M350" s="48">
        <v>343</v>
      </c>
      <c r="N3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0" s="49" t="str">
        <f>IF(Tabela2[[#This Row],[DATA DA RECARGA]]="","",Tabela2[[#This Row],[DATA DA RECARGA]]+Tabela2[[#This Row],[val]])</f>
        <v/>
      </c>
      <c r="P350" s="48" t="str">
        <f>IF(Tabela2[[#This Row],[DATA VENC REC]]="","",VLOOKUP(MONTH(Tabela2[[#This Row],[DATA VENC REC]]),editar!$F$2:$G$13,2,0))</f>
        <v/>
      </c>
      <c r="Q350" s="48" t="str">
        <f>IF(Tabela2[[#This Row],[DATA VENC REC]]="","",YEAR(Tabela2[[#This Row],[DATA VENC REC]]))</f>
        <v/>
      </c>
      <c r="R3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0" s="54" t="str">
        <f>IF(Tabela2[[#This Row],[DATA DO PRÓXIMO TESTE HIDROSTÁTICO]]="","",VLOOKUP(MONTH(Tabela2[[#This Row],[DATA DO PRÓXIMO TESTE HIDROSTÁTICO]]),editar!$F$2:$G$13,2,0))</f>
        <v/>
      </c>
      <c r="T350" s="54" t="str">
        <f>IF(Tabela2[[#This Row],[DATA DO PRÓXIMO TESTE HIDROSTÁTICO]]="","",YEAR(Tabela2[[#This Row],[DATA DO PRÓXIMO TESTE HIDROSTÁTICO]]))</f>
        <v/>
      </c>
      <c r="U350" s="54" t="str">
        <f>IF(Tabela2[[#This Row],[DATA DA RECARGA]]="","",VLOOKUP(MONTH(Tabela2[[#This Row],[DATA DA RECARGA]]),editar!$F$2:$G$13,2,0))</f>
        <v/>
      </c>
      <c r="V350" s="54" t="str">
        <f>IF(Tabela2[[#This Row],[DATA DA RECARGA]]="","",YEAR(Tabela2[[#This Row],[DATA DA RECARGA]]))</f>
        <v/>
      </c>
      <c r="W350" s="54" t="str">
        <f>IF(Tabela2[[#This Row],[DATA DO ÚLTIMO TESTE HIDROSTÁTICO]]="","",VLOOKUP(MONTH(Tabela2[[#This Row],[DATA DO ÚLTIMO TESTE HIDROSTÁTICO]]),editar!$F$2:$G$13,2,0))</f>
        <v/>
      </c>
      <c r="X350" s="54" t="str">
        <f>IF(Tabela2[[#This Row],[DATA DO ÚLTIMO TESTE HIDROSTÁTICO]]="","",YEAR(Tabela2[[#This Row],[DATA DO ÚLTIMO TESTE HIDROSTÁTICO]]))</f>
        <v/>
      </c>
      <c r="Y350" s="101" t="str">
        <f>IFERROR(IF(Tabela2[[#This Row],[DATA DA RECARGA]]="","",Tabela2[[#This Row],[VALIDADE          (em meses)]]*30)+5,"")</f>
        <v/>
      </c>
      <c r="Z350" s="101" t="str">
        <f>IF(Tabela2[[#This Row],[DATA DA RECARGA]]="","","P")</f>
        <v/>
      </c>
      <c r="AA350" s="71"/>
      <c r="AB350" s="97" t="str">
        <f ca="1">IFERROR(G350-editar!$C$1,"")</f>
        <v/>
      </c>
      <c r="AC350" s="97" t="str">
        <f t="shared" ca="1" si="5"/>
        <v/>
      </c>
      <c r="AD350" s="74"/>
      <c r="AE350" s="74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</row>
    <row r="351" spans="1:57" ht="20.100000000000001" customHeight="1" x14ac:dyDescent="0.25">
      <c r="A351" s="29" t="str">
        <f>IF(Tabela2[[#This Row],[LOCAL DO EXTINTOR]]="","",Tabela2[[#This Row],[CONTROL1]])</f>
        <v/>
      </c>
      <c r="B351" s="133"/>
      <c r="C351" s="33"/>
      <c r="D351" s="34"/>
      <c r="E351" s="35"/>
      <c r="F3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1" s="81" t="str">
        <f ca="1">IFERROR(IF(Tabela2[[#This Row],[VALIDADE DA RECARGA]]="SELECIONE VALIDADE","",Tabela2[[#This Row],[DATA VENC REC]]),"")</f>
        <v/>
      </c>
      <c r="H351" s="76"/>
      <c r="I3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1" s="87" t="str">
        <f>IF(Tabela2[[#This Row],[DATA DO ÚLTIMO TESTE HIDROSTÁTICO]]="","",Tabela2[[#This Row],[DATA DO ÚLTIMO TESTE HIDROSTÁTICO]]+editar!$C$15)</f>
        <v/>
      </c>
      <c r="K351" s="105"/>
      <c r="L351" s="140"/>
      <c r="M351" s="48">
        <v>344</v>
      </c>
      <c r="N3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1" s="49" t="str">
        <f>IF(Tabela2[[#This Row],[DATA DA RECARGA]]="","",Tabela2[[#This Row],[DATA DA RECARGA]]+Tabela2[[#This Row],[val]])</f>
        <v/>
      </c>
      <c r="P351" s="48" t="str">
        <f>IF(Tabela2[[#This Row],[DATA VENC REC]]="","",VLOOKUP(MONTH(Tabela2[[#This Row],[DATA VENC REC]]),editar!$F$2:$G$13,2,0))</f>
        <v/>
      </c>
      <c r="Q351" s="48" t="str">
        <f>IF(Tabela2[[#This Row],[DATA VENC REC]]="","",YEAR(Tabela2[[#This Row],[DATA VENC REC]]))</f>
        <v/>
      </c>
      <c r="R3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1" s="54" t="str">
        <f>IF(Tabela2[[#This Row],[DATA DO PRÓXIMO TESTE HIDROSTÁTICO]]="","",VLOOKUP(MONTH(Tabela2[[#This Row],[DATA DO PRÓXIMO TESTE HIDROSTÁTICO]]),editar!$F$2:$G$13,2,0))</f>
        <v/>
      </c>
      <c r="T351" s="54" t="str">
        <f>IF(Tabela2[[#This Row],[DATA DO PRÓXIMO TESTE HIDROSTÁTICO]]="","",YEAR(Tabela2[[#This Row],[DATA DO PRÓXIMO TESTE HIDROSTÁTICO]]))</f>
        <v/>
      </c>
      <c r="U351" s="54" t="str">
        <f>IF(Tabela2[[#This Row],[DATA DA RECARGA]]="","",VLOOKUP(MONTH(Tabela2[[#This Row],[DATA DA RECARGA]]),editar!$F$2:$G$13,2,0))</f>
        <v/>
      </c>
      <c r="V351" s="54" t="str">
        <f>IF(Tabela2[[#This Row],[DATA DA RECARGA]]="","",YEAR(Tabela2[[#This Row],[DATA DA RECARGA]]))</f>
        <v/>
      </c>
      <c r="W351" s="54" t="str">
        <f>IF(Tabela2[[#This Row],[DATA DO ÚLTIMO TESTE HIDROSTÁTICO]]="","",VLOOKUP(MONTH(Tabela2[[#This Row],[DATA DO ÚLTIMO TESTE HIDROSTÁTICO]]),editar!$F$2:$G$13,2,0))</f>
        <v/>
      </c>
      <c r="X351" s="54" t="str">
        <f>IF(Tabela2[[#This Row],[DATA DO ÚLTIMO TESTE HIDROSTÁTICO]]="","",YEAR(Tabela2[[#This Row],[DATA DO ÚLTIMO TESTE HIDROSTÁTICO]]))</f>
        <v/>
      </c>
      <c r="Y351" s="101" t="str">
        <f>IFERROR(IF(Tabela2[[#This Row],[DATA DA RECARGA]]="","",Tabela2[[#This Row],[VALIDADE          (em meses)]]*30)+5,"")</f>
        <v/>
      </c>
      <c r="Z351" s="101" t="str">
        <f>IF(Tabela2[[#This Row],[DATA DA RECARGA]]="","","P")</f>
        <v/>
      </c>
      <c r="AA351" s="71"/>
      <c r="AB351" s="97" t="str">
        <f ca="1">IFERROR(G351-editar!$C$1,"")</f>
        <v/>
      </c>
      <c r="AC351" s="97" t="str">
        <f t="shared" ca="1" si="5"/>
        <v/>
      </c>
      <c r="AD351" s="74"/>
      <c r="AE351" s="74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</row>
    <row r="352" spans="1:57" ht="20.100000000000001" customHeight="1" x14ac:dyDescent="0.25">
      <c r="A352" s="29" t="str">
        <f>IF(Tabela2[[#This Row],[LOCAL DO EXTINTOR]]="","",Tabela2[[#This Row],[CONTROL1]])</f>
        <v/>
      </c>
      <c r="B352" s="133"/>
      <c r="C352" s="33"/>
      <c r="D352" s="34"/>
      <c r="E352" s="35"/>
      <c r="F3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2" s="81" t="str">
        <f ca="1">IFERROR(IF(Tabela2[[#This Row],[VALIDADE DA RECARGA]]="SELECIONE VALIDADE","",Tabela2[[#This Row],[DATA VENC REC]]),"")</f>
        <v/>
      </c>
      <c r="H352" s="76"/>
      <c r="I3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2" s="87" t="str">
        <f>IF(Tabela2[[#This Row],[DATA DO ÚLTIMO TESTE HIDROSTÁTICO]]="","",Tabela2[[#This Row],[DATA DO ÚLTIMO TESTE HIDROSTÁTICO]]+editar!$C$15)</f>
        <v/>
      </c>
      <c r="K352" s="105"/>
      <c r="L352" s="140"/>
      <c r="M352" s="48">
        <v>345</v>
      </c>
      <c r="N3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2" s="49" t="str">
        <f>IF(Tabela2[[#This Row],[DATA DA RECARGA]]="","",Tabela2[[#This Row],[DATA DA RECARGA]]+Tabela2[[#This Row],[val]])</f>
        <v/>
      </c>
      <c r="P352" s="48" t="str">
        <f>IF(Tabela2[[#This Row],[DATA VENC REC]]="","",VLOOKUP(MONTH(Tabela2[[#This Row],[DATA VENC REC]]),editar!$F$2:$G$13,2,0))</f>
        <v/>
      </c>
      <c r="Q352" s="48" t="str">
        <f>IF(Tabela2[[#This Row],[DATA VENC REC]]="","",YEAR(Tabela2[[#This Row],[DATA VENC REC]]))</f>
        <v/>
      </c>
      <c r="R3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2" s="54" t="str">
        <f>IF(Tabela2[[#This Row],[DATA DO PRÓXIMO TESTE HIDROSTÁTICO]]="","",VLOOKUP(MONTH(Tabela2[[#This Row],[DATA DO PRÓXIMO TESTE HIDROSTÁTICO]]),editar!$F$2:$G$13,2,0))</f>
        <v/>
      </c>
      <c r="T352" s="54" t="str">
        <f>IF(Tabela2[[#This Row],[DATA DO PRÓXIMO TESTE HIDROSTÁTICO]]="","",YEAR(Tabela2[[#This Row],[DATA DO PRÓXIMO TESTE HIDROSTÁTICO]]))</f>
        <v/>
      </c>
      <c r="U352" s="54" t="str">
        <f>IF(Tabela2[[#This Row],[DATA DA RECARGA]]="","",VLOOKUP(MONTH(Tabela2[[#This Row],[DATA DA RECARGA]]),editar!$F$2:$G$13,2,0))</f>
        <v/>
      </c>
      <c r="V352" s="54" t="str">
        <f>IF(Tabela2[[#This Row],[DATA DA RECARGA]]="","",YEAR(Tabela2[[#This Row],[DATA DA RECARGA]]))</f>
        <v/>
      </c>
      <c r="W352" s="54" t="str">
        <f>IF(Tabela2[[#This Row],[DATA DO ÚLTIMO TESTE HIDROSTÁTICO]]="","",VLOOKUP(MONTH(Tabela2[[#This Row],[DATA DO ÚLTIMO TESTE HIDROSTÁTICO]]),editar!$F$2:$G$13,2,0))</f>
        <v/>
      </c>
      <c r="X352" s="54" t="str">
        <f>IF(Tabela2[[#This Row],[DATA DO ÚLTIMO TESTE HIDROSTÁTICO]]="","",YEAR(Tabela2[[#This Row],[DATA DO ÚLTIMO TESTE HIDROSTÁTICO]]))</f>
        <v/>
      </c>
      <c r="Y352" s="101" t="str">
        <f>IFERROR(IF(Tabela2[[#This Row],[DATA DA RECARGA]]="","",Tabela2[[#This Row],[VALIDADE          (em meses)]]*30)+5,"")</f>
        <v/>
      </c>
      <c r="Z352" s="101" t="str">
        <f>IF(Tabela2[[#This Row],[DATA DA RECARGA]]="","","P")</f>
        <v/>
      </c>
      <c r="AA352" s="71"/>
      <c r="AB352" s="97" t="str">
        <f ca="1">IFERROR(G352-editar!$C$1,"")</f>
        <v/>
      </c>
      <c r="AC352" s="97" t="str">
        <f t="shared" ca="1" si="5"/>
        <v/>
      </c>
      <c r="AD352" s="74"/>
      <c r="AE352" s="74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</row>
    <row r="353" spans="1:57" ht="20.100000000000001" customHeight="1" x14ac:dyDescent="0.25">
      <c r="A353" s="29" t="str">
        <f>IF(Tabela2[[#This Row],[LOCAL DO EXTINTOR]]="","",Tabela2[[#This Row],[CONTROL1]])</f>
        <v/>
      </c>
      <c r="B353" s="133"/>
      <c r="C353" s="33"/>
      <c r="D353" s="34"/>
      <c r="E353" s="35"/>
      <c r="F3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3" s="81" t="str">
        <f ca="1">IFERROR(IF(Tabela2[[#This Row],[VALIDADE DA RECARGA]]="SELECIONE VALIDADE","",Tabela2[[#This Row],[DATA VENC REC]]),"")</f>
        <v/>
      </c>
      <c r="H353" s="76"/>
      <c r="I3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3" s="87" t="str">
        <f>IF(Tabela2[[#This Row],[DATA DO ÚLTIMO TESTE HIDROSTÁTICO]]="","",Tabela2[[#This Row],[DATA DO ÚLTIMO TESTE HIDROSTÁTICO]]+editar!$C$15)</f>
        <v/>
      </c>
      <c r="K353" s="105"/>
      <c r="L353" s="140"/>
      <c r="M353" s="48">
        <v>346</v>
      </c>
      <c r="N3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3" s="49" t="str">
        <f>IF(Tabela2[[#This Row],[DATA DA RECARGA]]="","",Tabela2[[#This Row],[DATA DA RECARGA]]+Tabela2[[#This Row],[val]])</f>
        <v/>
      </c>
      <c r="P353" s="48" t="str">
        <f>IF(Tabela2[[#This Row],[DATA VENC REC]]="","",VLOOKUP(MONTH(Tabela2[[#This Row],[DATA VENC REC]]),editar!$F$2:$G$13,2,0))</f>
        <v/>
      </c>
      <c r="Q353" s="48" t="str">
        <f>IF(Tabela2[[#This Row],[DATA VENC REC]]="","",YEAR(Tabela2[[#This Row],[DATA VENC REC]]))</f>
        <v/>
      </c>
      <c r="R3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3" s="54" t="str">
        <f>IF(Tabela2[[#This Row],[DATA DO PRÓXIMO TESTE HIDROSTÁTICO]]="","",VLOOKUP(MONTH(Tabela2[[#This Row],[DATA DO PRÓXIMO TESTE HIDROSTÁTICO]]),editar!$F$2:$G$13,2,0))</f>
        <v/>
      </c>
      <c r="T353" s="54" t="str">
        <f>IF(Tabela2[[#This Row],[DATA DO PRÓXIMO TESTE HIDROSTÁTICO]]="","",YEAR(Tabela2[[#This Row],[DATA DO PRÓXIMO TESTE HIDROSTÁTICO]]))</f>
        <v/>
      </c>
      <c r="U353" s="54" t="str">
        <f>IF(Tabela2[[#This Row],[DATA DA RECARGA]]="","",VLOOKUP(MONTH(Tabela2[[#This Row],[DATA DA RECARGA]]),editar!$F$2:$G$13,2,0))</f>
        <v/>
      </c>
      <c r="V353" s="54" t="str">
        <f>IF(Tabela2[[#This Row],[DATA DA RECARGA]]="","",YEAR(Tabela2[[#This Row],[DATA DA RECARGA]]))</f>
        <v/>
      </c>
      <c r="W353" s="54" t="str">
        <f>IF(Tabela2[[#This Row],[DATA DO ÚLTIMO TESTE HIDROSTÁTICO]]="","",VLOOKUP(MONTH(Tabela2[[#This Row],[DATA DO ÚLTIMO TESTE HIDROSTÁTICO]]),editar!$F$2:$G$13,2,0))</f>
        <v/>
      </c>
      <c r="X353" s="54" t="str">
        <f>IF(Tabela2[[#This Row],[DATA DO ÚLTIMO TESTE HIDROSTÁTICO]]="","",YEAR(Tabela2[[#This Row],[DATA DO ÚLTIMO TESTE HIDROSTÁTICO]]))</f>
        <v/>
      </c>
      <c r="Y353" s="101" t="str">
        <f>IFERROR(IF(Tabela2[[#This Row],[DATA DA RECARGA]]="","",Tabela2[[#This Row],[VALIDADE          (em meses)]]*30)+5,"")</f>
        <v/>
      </c>
      <c r="Z353" s="101" t="str">
        <f>IF(Tabela2[[#This Row],[DATA DA RECARGA]]="","","P")</f>
        <v/>
      </c>
      <c r="AA353" s="71"/>
      <c r="AB353" s="97" t="str">
        <f ca="1">IFERROR(G353-editar!$C$1,"")</f>
        <v/>
      </c>
      <c r="AC353" s="97" t="str">
        <f t="shared" ca="1" si="5"/>
        <v/>
      </c>
      <c r="AD353" s="74"/>
      <c r="AE353" s="74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</row>
    <row r="354" spans="1:57" ht="20.100000000000001" customHeight="1" x14ac:dyDescent="0.25">
      <c r="A354" s="29" t="str">
        <f>IF(Tabela2[[#This Row],[LOCAL DO EXTINTOR]]="","",Tabela2[[#This Row],[CONTROL1]])</f>
        <v/>
      </c>
      <c r="B354" s="133"/>
      <c r="C354" s="33"/>
      <c r="D354" s="34"/>
      <c r="E354" s="35"/>
      <c r="F3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4" s="81" t="str">
        <f ca="1">IFERROR(IF(Tabela2[[#This Row],[VALIDADE DA RECARGA]]="SELECIONE VALIDADE","",Tabela2[[#This Row],[DATA VENC REC]]),"")</f>
        <v/>
      </c>
      <c r="H354" s="76"/>
      <c r="I3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4" s="87" t="str">
        <f>IF(Tabela2[[#This Row],[DATA DO ÚLTIMO TESTE HIDROSTÁTICO]]="","",Tabela2[[#This Row],[DATA DO ÚLTIMO TESTE HIDROSTÁTICO]]+editar!$C$15)</f>
        <v/>
      </c>
      <c r="K354" s="105"/>
      <c r="L354" s="140"/>
      <c r="M354" s="48">
        <v>347</v>
      </c>
      <c r="N3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4" s="49" t="str">
        <f>IF(Tabela2[[#This Row],[DATA DA RECARGA]]="","",Tabela2[[#This Row],[DATA DA RECARGA]]+Tabela2[[#This Row],[val]])</f>
        <v/>
      </c>
      <c r="P354" s="48" t="str">
        <f>IF(Tabela2[[#This Row],[DATA VENC REC]]="","",VLOOKUP(MONTH(Tabela2[[#This Row],[DATA VENC REC]]),editar!$F$2:$G$13,2,0))</f>
        <v/>
      </c>
      <c r="Q354" s="48" t="str">
        <f>IF(Tabela2[[#This Row],[DATA VENC REC]]="","",YEAR(Tabela2[[#This Row],[DATA VENC REC]]))</f>
        <v/>
      </c>
      <c r="R3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4" s="54" t="str">
        <f>IF(Tabela2[[#This Row],[DATA DO PRÓXIMO TESTE HIDROSTÁTICO]]="","",VLOOKUP(MONTH(Tabela2[[#This Row],[DATA DO PRÓXIMO TESTE HIDROSTÁTICO]]),editar!$F$2:$G$13,2,0))</f>
        <v/>
      </c>
      <c r="T354" s="54" t="str">
        <f>IF(Tabela2[[#This Row],[DATA DO PRÓXIMO TESTE HIDROSTÁTICO]]="","",YEAR(Tabela2[[#This Row],[DATA DO PRÓXIMO TESTE HIDROSTÁTICO]]))</f>
        <v/>
      </c>
      <c r="U354" s="54" t="str">
        <f>IF(Tabela2[[#This Row],[DATA DA RECARGA]]="","",VLOOKUP(MONTH(Tabela2[[#This Row],[DATA DA RECARGA]]),editar!$F$2:$G$13,2,0))</f>
        <v/>
      </c>
      <c r="V354" s="54" t="str">
        <f>IF(Tabela2[[#This Row],[DATA DA RECARGA]]="","",YEAR(Tabela2[[#This Row],[DATA DA RECARGA]]))</f>
        <v/>
      </c>
      <c r="W354" s="54" t="str">
        <f>IF(Tabela2[[#This Row],[DATA DO ÚLTIMO TESTE HIDROSTÁTICO]]="","",VLOOKUP(MONTH(Tabela2[[#This Row],[DATA DO ÚLTIMO TESTE HIDROSTÁTICO]]),editar!$F$2:$G$13,2,0))</f>
        <v/>
      </c>
      <c r="X354" s="54" t="str">
        <f>IF(Tabela2[[#This Row],[DATA DO ÚLTIMO TESTE HIDROSTÁTICO]]="","",YEAR(Tabela2[[#This Row],[DATA DO ÚLTIMO TESTE HIDROSTÁTICO]]))</f>
        <v/>
      </c>
      <c r="Y354" s="101" t="str">
        <f>IFERROR(IF(Tabela2[[#This Row],[DATA DA RECARGA]]="","",Tabela2[[#This Row],[VALIDADE          (em meses)]]*30)+5,"")</f>
        <v/>
      </c>
      <c r="Z354" s="101" t="str">
        <f>IF(Tabela2[[#This Row],[DATA DA RECARGA]]="","","P")</f>
        <v/>
      </c>
      <c r="AA354" s="71"/>
      <c r="AB354" s="97" t="str">
        <f ca="1">IFERROR(G354-editar!$C$1,"")</f>
        <v/>
      </c>
      <c r="AC354" s="97" t="str">
        <f t="shared" ca="1" si="5"/>
        <v/>
      </c>
      <c r="AD354" s="74"/>
      <c r="AE354" s="74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</row>
    <row r="355" spans="1:57" ht="20.100000000000001" customHeight="1" x14ac:dyDescent="0.25">
      <c r="A355" s="29" t="str">
        <f>IF(Tabela2[[#This Row],[LOCAL DO EXTINTOR]]="","",Tabela2[[#This Row],[CONTROL1]])</f>
        <v/>
      </c>
      <c r="B355" s="133"/>
      <c r="C355" s="33"/>
      <c r="D355" s="34"/>
      <c r="E355" s="35"/>
      <c r="F3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5" s="81" t="str">
        <f ca="1">IFERROR(IF(Tabela2[[#This Row],[VALIDADE DA RECARGA]]="SELECIONE VALIDADE","",Tabela2[[#This Row],[DATA VENC REC]]),"")</f>
        <v/>
      </c>
      <c r="H355" s="76"/>
      <c r="I3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5" s="87" t="str">
        <f>IF(Tabela2[[#This Row],[DATA DO ÚLTIMO TESTE HIDROSTÁTICO]]="","",Tabela2[[#This Row],[DATA DO ÚLTIMO TESTE HIDROSTÁTICO]]+editar!$C$15)</f>
        <v/>
      </c>
      <c r="K355" s="105"/>
      <c r="L355" s="140"/>
      <c r="M355" s="48">
        <v>348</v>
      </c>
      <c r="N3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5" s="49" t="str">
        <f>IF(Tabela2[[#This Row],[DATA DA RECARGA]]="","",Tabela2[[#This Row],[DATA DA RECARGA]]+Tabela2[[#This Row],[val]])</f>
        <v/>
      </c>
      <c r="P355" s="48" t="str">
        <f>IF(Tabela2[[#This Row],[DATA VENC REC]]="","",VLOOKUP(MONTH(Tabela2[[#This Row],[DATA VENC REC]]),editar!$F$2:$G$13,2,0))</f>
        <v/>
      </c>
      <c r="Q355" s="48" t="str">
        <f>IF(Tabela2[[#This Row],[DATA VENC REC]]="","",YEAR(Tabela2[[#This Row],[DATA VENC REC]]))</f>
        <v/>
      </c>
      <c r="R3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5" s="54" t="str">
        <f>IF(Tabela2[[#This Row],[DATA DO PRÓXIMO TESTE HIDROSTÁTICO]]="","",VLOOKUP(MONTH(Tabela2[[#This Row],[DATA DO PRÓXIMO TESTE HIDROSTÁTICO]]),editar!$F$2:$G$13,2,0))</f>
        <v/>
      </c>
      <c r="T355" s="54" t="str">
        <f>IF(Tabela2[[#This Row],[DATA DO PRÓXIMO TESTE HIDROSTÁTICO]]="","",YEAR(Tabela2[[#This Row],[DATA DO PRÓXIMO TESTE HIDROSTÁTICO]]))</f>
        <v/>
      </c>
      <c r="U355" s="54" t="str">
        <f>IF(Tabela2[[#This Row],[DATA DA RECARGA]]="","",VLOOKUP(MONTH(Tabela2[[#This Row],[DATA DA RECARGA]]),editar!$F$2:$G$13,2,0))</f>
        <v/>
      </c>
      <c r="V355" s="54" t="str">
        <f>IF(Tabela2[[#This Row],[DATA DA RECARGA]]="","",YEAR(Tabela2[[#This Row],[DATA DA RECARGA]]))</f>
        <v/>
      </c>
      <c r="W355" s="54" t="str">
        <f>IF(Tabela2[[#This Row],[DATA DO ÚLTIMO TESTE HIDROSTÁTICO]]="","",VLOOKUP(MONTH(Tabela2[[#This Row],[DATA DO ÚLTIMO TESTE HIDROSTÁTICO]]),editar!$F$2:$G$13,2,0))</f>
        <v/>
      </c>
      <c r="X355" s="54" t="str">
        <f>IF(Tabela2[[#This Row],[DATA DO ÚLTIMO TESTE HIDROSTÁTICO]]="","",YEAR(Tabela2[[#This Row],[DATA DO ÚLTIMO TESTE HIDROSTÁTICO]]))</f>
        <v/>
      </c>
      <c r="Y355" s="101" t="str">
        <f>IFERROR(IF(Tabela2[[#This Row],[DATA DA RECARGA]]="","",Tabela2[[#This Row],[VALIDADE          (em meses)]]*30)+5,"")</f>
        <v/>
      </c>
      <c r="Z355" s="101" t="str">
        <f>IF(Tabela2[[#This Row],[DATA DA RECARGA]]="","","P")</f>
        <v/>
      </c>
      <c r="AA355" s="71"/>
      <c r="AB355" s="97" t="str">
        <f ca="1">IFERROR(G355-editar!$C$1,"")</f>
        <v/>
      </c>
      <c r="AC355" s="97" t="str">
        <f t="shared" ca="1" si="5"/>
        <v/>
      </c>
      <c r="AD355" s="74"/>
      <c r="AE355" s="74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</row>
    <row r="356" spans="1:57" ht="20.100000000000001" customHeight="1" x14ac:dyDescent="0.25">
      <c r="A356" s="29" t="str">
        <f>IF(Tabela2[[#This Row],[LOCAL DO EXTINTOR]]="","",Tabela2[[#This Row],[CONTROL1]])</f>
        <v/>
      </c>
      <c r="B356" s="133"/>
      <c r="C356" s="33"/>
      <c r="D356" s="34"/>
      <c r="E356" s="35"/>
      <c r="F3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6" s="81" t="str">
        <f ca="1">IFERROR(IF(Tabela2[[#This Row],[VALIDADE DA RECARGA]]="SELECIONE VALIDADE","",Tabela2[[#This Row],[DATA VENC REC]]),"")</f>
        <v/>
      </c>
      <c r="H356" s="76"/>
      <c r="I3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6" s="87" t="str">
        <f>IF(Tabela2[[#This Row],[DATA DO ÚLTIMO TESTE HIDROSTÁTICO]]="","",Tabela2[[#This Row],[DATA DO ÚLTIMO TESTE HIDROSTÁTICO]]+editar!$C$15)</f>
        <v/>
      </c>
      <c r="K356" s="105"/>
      <c r="L356" s="140"/>
      <c r="M356" s="48">
        <v>349</v>
      </c>
      <c r="N3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6" s="49" t="str">
        <f>IF(Tabela2[[#This Row],[DATA DA RECARGA]]="","",Tabela2[[#This Row],[DATA DA RECARGA]]+Tabela2[[#This Row],[val]])</f>
        <v/>
      </c>
      <c r="P356" s="48" t="str">
        <f>IF(Tabela2[[#This Row],[DATA VENC REC]]="","",VLOOKUP(MONTH(Tabela2[[#This Row],[DATA VENC REC]]),editar!$F$2:$G$13,2,0))</f>
        <v/>
      </c>
      <c r="Q356" s="48" t="str">
        <f>IF(Tabela2[[#This Row],[DATA VENC REC]]="","",YEAR(Tabela2[[#This Row],[DATA VENC REC]]))</f>
        <v/>
      </c>
      <c r="R3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6" s="54" t="str">
        <f>IF(Tabela2[[#This Row],[DATA DO PRÓXIMO TESTE HIDROSTÁTICO]]="","",VLOOKUP(MONTH(Tabela2[[#This Row],[DATA DO PRÓXIMO TESTE HIDROSTÁTICO]]),editar!$F$2:$G$13,2,0))</f>
        <v/>
      </c>
      <c r="T356" s="54" t="str">
        <f>IF(Tabela2[[#This Row],[DATA DO PRÓXIMO TESTE HIDROSTÁTICO]]="","",YEAR(Tabela2[[#This Row],[DATA DO PRÓXIMO TESTE HIDROSTÁTICO]]))</f>
        <v/>
      </c>
      <c r="U356" s="54" t="str">
        <f>IF(Tabela2[[#This Row],[DATA DA RECARGA]]="","",VLOOKUP(MONTH(Tabela2[[#This Row],[DATA DA RECARGA]]),editar!$F$2:$G$13,2,0))</f>
        <v/>
      </c>
      <c r="V356" s="54" t="str">
        <f>IF(Tabela2[[#This Row],[DATA DA RECARGA]]="","",YEAR(Tabela2[[#This Row],[DATA DA RECARGA]]))</f>
        <v/>
      </c>
      <c r="W356" s="54" t="str">
        <f>IF(Tabela2[[#This Row],[DATA DO ÚLTIMO TESTE HIDROSTÁTICO]]="","",VLOOKUP(MONTH(Tabela2[[#This Row],[DATA DO ÚLTIMO TESTE HIDROSTÁTICO]]),editar!$F$2:$G$13,2,0))</f>
        <v/>
      </c>
      <c r="X356" s="54" t="str">
        <f>IF(Tabela2[[#This Row],[DATA DO ÚLTIMO TESTE HIDROSTÁTICO]]="","",YEAR(Tabela2[[#This Row],[DATA DO ÚLTIMO TESTE HIDROSTÁTICO]]))</f>
        <v/>
      </c>
      <c r="Y356" s="101" t="str">
        <f>IFERROR(IF(Tabela2[[#This Row],[DATA DA RECARGA]]="","",Tabela2[[#This Row],[VALIDADE          (em meses)]]*30)+5,"")</f>
        <v/>
      </c>
      <c r="Z356" s="101" t="str">
        <f>IF(Tabela2[[#This Row],[DATA DA RECARGA]]="","","P")</f>
        <v/>
      </c>
      <c r="AA356" s="71"/>
      <c r="AB356" s="97" t="str">
        <f ca="1">IFERROR(G356-editar!$C$1,"")</f>
        <v/>
      </c>
      <c r="AC356" s="97" t="str">
        <f t="shared" ca="1" si="5"/>
        <v/>
      </c>
      <c r="AD356" s="74"/>
      <c r="AE356" s="74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</row>
    <row r="357" spans="1:57" ht="20.100000000000001" customHeight="1" x14ac:dyDescent="0.25">
      <c r="A357" s="29" t="str">
        <f>IF(Tabela2[[#This Row],[LOCAL DO EXTINTOR]]="","",Tabela2[[#This Row],[CONTROL1]])</f>
        <v/>
      </c>
      <c r="B357" s="133"/>
      <c r="C357" s="33"/>
      <c r="D357" s="34"/>
      <c r="E357" s="35"/>
      <c r="F3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7" s="81" t="str">
        <f ca="1">IFERROR(IF(Tabela2[[#This Row],[VALIDADE DA RECARGA]]="SELECIONE VALIDADE","",Tabela2[[#This Row],[DATA VENC REC]]),"")</f>
        <v/>
      </c>
      <c r="H357" s="76"/>
      <c r="I3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7" s="87" t="str">
        <f>IF(Tabela2[[#This Row],[DATA DO ÚLTIMO TESTE HIDROSTÁTICO]]="","",Tabela2[[#This Row],[DATA DO ÚLTIMO TESTE HIDROSTÁTICO]]+editar!$C$15)</f>
        <v/>
      </c>
      <c r="K357" s="105"/>
      <c r="L357" s="140"/>
      <c r="M357" s="48">
        <v>350</v>
      </c>
      <c r="N3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7" s="49" t="str">
        <f>IF(Tabela2[[#This Row],[DATA DA RECARGA]]="","",Tabela2[[#This Row],[DATA DA RECARGA]]+Tabela2[[#This Row],[val]])</f>
        <v/>
      </c>
      <c r="P357" s="48" t="str">
        <f>IF(Tabela2[[#This Row],[DATA VENC REC]]="","",VLOOKUP(MONTH(Tabela2[[#This Row],[DATA VENC REC]]),editar!$F$2:$G$13,2,0))</f>
        <v/>
      </c>
      <c r="Q357" s="48" t="str">
        <f>IF(Tabela2[[#This Row],[DATA VENC REC]]="","",YEAR(Tabela2[[#This Row],[DATA VENC REC]]))</f>
        <v/>
      </c>
      <c r="R3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7" s="54" t="str">
        <f>IF(Tabela2[[#This Row],[DATA DO PRÓXIMO TESTE HIDROSTÁTICO]]="","",VLOOKUP(MONTH(Tabela2[[#This Row],[DATA DO PRÓXIMO TESTE HIDROSTÁTICO]]),editar!$F$2:$G$13,2,0))</f>
        <v/>
      </c>
      <c r="T357" s="54" t="str">
        <f>IF(Tabela2[[#This Row],[DATA DO PRÓXIMO TESTE HIDROSTÁTICO]]="","",YEAR(Tabela2[[#This Row],[DATA DO PRÓXIMO TESTE HIDROSTÁTICO]]))</f>
        <v/>
      </c>
      <c r="U357" s="54" t="str">
        <f>IF(Tabela2[[#This Row],[DATA DA RECARGA]]="","",VLOOKUP(MONTH(Tabela2[[#This Row],[DATA DA RECARGA]]),editar!$F$2:$G$13,2,0))</f>
        <v/>
      </c>
      <c r="V357" s="54" t="str">
        <f>IF(Tabela2[[#This Row],[DATA DA RECARGA]]="","",YEAR(Tabela2[[#This Row],[DATA DA RECARGA]]))</f>
        <v/>
      </c>
      <c r="W357" s="54" t="str">
        <f>IF(Tabela2[[#This Row],[DATA DO ÚLTIMO TESTE HIDROSTÁTICO]]="","",VLOOKUP(MONTH(Tabela2[[#This Row],[DATA DO ÚLTIMO TESTE HIDROSTÁTICO]]),editar!$F$2:$G$13,2,0))</f>
        <v/>
      </c>
      <c r="X357" s="54" t="str">
        <f>IF(Tabela2[[#This Row],[DATA DO ÚLTIMO TESTE HIDROSTÁTICO]]="","",YEAR(Tabela2[[#This Row],[DATA DO ÚLTIMO TESTE HIDROSTÁTICO]]))</f>
        <v/>
      </c>
      <c r="Y357" s="101" t="str">
        <f>IFERROR(IF(Tabela2[[#This Row],[DATA DA RECARGA]]="","",Tabela2[[#This Row],[VALIDADE          (em meses)]]*30)+5,"")</f>
        <v/>
      </c>
      <c r="Z357" s="101" t="str">
        <f>IF(Tabela2[[#This Row],[DATA DA RECARGA]]="","","P")</f>
        <v/>
      </c>
      <c r="AA357" s="71"/>
      <c r="AB357" s="97" t="str">
        <f ca="1">IFERROR(G357-editar!$C$1,"")</f>
        <v/>
      </c>
      <c r="AC357" s="97" t="str">
        <f t="shared" ca="1" si="5"/>
        <v/>
      </c>
      <c r="AD357" s="74"/>
      <c r="AE357" s="74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</row>
    <row r="358" spans="1:57" ht="20.100000000000001" customHeight="1" x14ac:dyDescent="0.25">
      <c r="A358" s="29" t="str">
        <f>IF(Tabela2[[#This Row],[LOCAL DO EXTINTOR]]="","",Tabela2[[#This Row],[CONTROL1]])</f>
        <v/>
      </c>
      <c r="B358" s="133"/>
      <c r="C358" s="33"/>
      <c r="D358" s="34"/>
      <c r="E358" s="35"/>
      <c r="F3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8" s="81" t="str">
        <f ca="1">IFERROR(IF(Tabela2[[#This Row],[VALIDADE DA RECARGA]]="SELECIONE VALIDADE","",Tabela2[[#This Row],[DATA VENC REC]]),"")</f>
        <v/>
      </c>
      <c r="H358" s="76"/>
      <c r="I3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8" s="87" t="str">
        <f>IF(Tabela2[[#This Row],[DATA DO ÚLTIMO TESTE HIDROSTÁTICO]]="","",Tabela2[[#This Row],[DATA DO ÚLTIMO TESTE HIDROSTÁTICO]]+editar!$C$15)</f>
        <v/>
      </c>
      <c r="K358" s="105"/>
      <c r="L358" s="140"/>
      <c r="M358" s="48">
        <v>351</v>
      </c>
      <c r="N3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8" s="49" t="str">
        <f>IF(Tabela2[[#This Row],[DATA DA RECARGA]]="","",Tabela2[[#This Row],[DATA DA RECARGA]]+Tabela2[[#This Row],[val]])</f>
        <v/>
      </c>
      <c r="P358" s="48" t="str">
        <f>IF(Tabela2[[#This Row],[DATA VENC REC]]="","",VLOOKUP(MONTH(Tabela2[[#This Row],[DATA VENC REC]]),editar!$F$2:$G$13,2,0))</f>
        <v/>
      </c>
      <c r="Q358" s="48" t="str">
        <f>IF(Tabela2[[#This Row],[DATA VENC REC]]="","",YEAR(Tabela2[[#This Row],[DATA VENC REC]]))</f>
        <v/>
      </c>
      <c r="R3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8" s="54" t="str">
        <f>IF(Tabela2[[#This Row],[DATA DO PRÓXIMO TESTE HIDROSTÁTICO]]="","",VLOOKUP(MONTH(Tabela2[[#This Row],[DATA DO PRÓXIMO TESTE HIDROSTÁTICO]]),editar!$F$2:$G$13,2,0))</f>
        <v/>
      </c>
      <c r="T358" s="54" t="str">
        <f>IF(Tabela2[[#This Row],[DATA DO PRÓXIMO TESTE HIDROSTÁTICO]]="","",YEAR(Tabela2[[#This Row],[DATA DO PRÓXIMO TESTE HIDROSTÁTICO]]))</f>
        <v/>
      </c>
      <c r="U358" s="54" t="str">
        <f>IF(Tabela2[[#This Row],[DATA DA RECARGA]]="","",VLOOKUP(MONTH(Tabela2[[#This Row],[DATA DA RECARGA]]),editar!$F$2:$G$13,2,0))</f>
        <v/>
      </c>
      <c r="V358" s="54" t="str">
        <f>IF(Tabela2[[#This Row],[DATA DA RECARGA]]="","",YEAR(Tabela2[[#This Row],[DATA DA RECARGA]]))</f>
        <v/>
      </c>
      <c r="W358" s="54" t="str">
        <f>IF(Tabela2[[#This Row],[DATA DO ÚLTIMO TESTE HIDROSTÁTICO]]="","",VLOOKUP(MONTH(Tabela2[[#This Row],[DATA DO ÚLTIMO TESTE HIDROSTÁTICO]]),editar!$F$2:$G$13,2,0))</f>
        <v/>
      </c>
      <c r="X358" s="54" t="str">
        <f>IF(Tabela2[[#This Row],[DATA DO ÚLTIMO TESTE HIDROSTÁTICO]]="","",YEAR(Tabela2[[#This Row],[DATA DO ÚLTIMO TESTE HIDROSTÁTICO]]))</f>
        <v/>
      </c>
      <c r="Y358" s="101" t="str">
        <f>IFERROR(IF(Tabela2[[#This Row],[DATA DA RECARGA]]="","",Tabela2[[#This Row],[VALIDADE          (em meses)]]*30)+5,"")</f>
        <v/>
      </c>
      <c r="Z358" s="101" t="str">
        <f>IF(Tabela2[[#This Row],[DATA DA RECARGA]]="","","P")</f>
        <v/>
      </c>
      <c r="AA358" s="71"/>
      <c r="AB358" s="97" t="str">
        <f ca="1">IFERROR(G358-editar!$C$1,"")</f>
        <v/>
      </c>
      <c r="AC358" s="97" t="str">
        <f t="shared" ca="1" si="5"/>
        <v/>
      </c>
      <c r="AD358" s="74"/>
      <c r="AE358" s="74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</row>
    <row r="359" spans="1:57" ht="20.100000000000001" customHeight="1" x14ac:dyDescent="0.25">
      <c r="A359" s="29" t="str">
        <f>IF(Tabela2[[#This Row],[LOCAL DO EXTINTOR]]="","",Tabela2[[#This Row],[CONTROL1]])</f>
        <v/>
      </c>
      <c r="B359" s="133"/>
      <c r="C359" s="33"/>
      <c r="D359" s="34"/>
      <c r="E359" s="35"/>
      <c r="F3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59" s="81" t="str">
        <f ca="1">IFERROR(IF(Tabela2[[#This Row],[VALIDADE DA RECARGA]]="SELECIONE VALIDADE","",Tabela2[[#This Row],[DATA VENC REC]]),"")</f>
        <v/>
      </c>
      <c r="H359" s="76"/>
      <c r="I3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59" s="87" t="str">
        <f>IF(Tabela2[[#This Row],[DATA DO ÚLTIMO TESTE HIDROSTÁTICO]]="","",Tabela2[[#This Row],[DATA DO ÚLTIMO TESTE HIDROSTÁTICO]]+editar!$C$15)</f>
        <v/>
      </c>
      <c r="K359" s="105"/>
      <c r="L359" s="140"/>
      <c r="M359" s="48">
        <v>352</v>
      </c>
      <c r="N3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59" s="49" t="str">
        <f>IF(Tabela2[[#This Row],[DATA DA RECARGA]]="","",Tabela2[[#This Row],[DATA DA RECARGA]]+Tabela2[[#This Row],[val]])</f>
        <v/>
      </c>
      <c r="P359" s="48" t="str">
        <f>IF(Tabela2[[#This Row],[DATA VENC REC]]="","",VLOOKUP(MONTH(Tabela2[[#This Row],[DATA VENC REC]]),editar!$F$2:$G$13,2,0))</f>
        <v/>
      </c>
      <c r="Q359" s="48" t="str">
        <f>IF(Tabela2[[#This Row],[DATA VENC REC]]="","",YEAR(Tabela2[[#This Row],[DATA VENC REC]]))</f>
        <v/>
      </c>
      <c r="R3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59" s="54" t="str">
        <f>IF(Tabela2[[#This Row],[DATA DO PRÓXIMO TESTE HIDROSTÁTICO]]="","",VLOOKUP(MONTH(Tabela2[[#This Row],[DATA DO PRÓXIMO TESTE HIDROSTÁTICO]]),editar!$F$2:$G$13,2,0))</f>
        <v/>
      </c>
      <c r="T359" s="54" t="str">
        <f>IF(Tabela2[[#This Row],[DATA DO PRÓXIMO TESTE HIDROSTÁTICO]]="","",YEAR(Tabela2[[#This Row],[DATA DO PRÓXIMO TESTE HIDROSTÁTICO]]))</f>
        <v/>
      </c>
      <c r="U359" s="54" t="str">
        <f>IF(Tabela2[[#This Row],[DATA DA RECARGA]]="","",VLOOKUP(MONTH(Tabela2[[#This Row],[DATA DA RECARGA]]),editar!$F$2:$G$13,2,0))</f>
        <v/>
      </c>
      <c r="V359" s="54" t="str">
        <f>IF(Tabela2[[#This Row],[DATA DA RECARGA]]="","",YEAR(Tabela2[[#This Row],[DATA DA RECARGA]]))</f>
        <v/>
      </c>
      <c r="W359" s="54" t="str">
        <f>IF(Tabela2[[#This Row],[DATA DO ÚLTIMO TESTE HIDROSTÁTICO]]="","",VLOOKUP(MONTH(Tabela2[[#This Row],[DATA DO ÚLTIMO TESTE HIDROSTÁTICO]]),editar!$F$2:$G$13,2,0))</f>
        <v/>
      </c>
      <c r="X359" s="54" t="str">
        <f>IF(Tabela2[[#This Row],[DATA DO ÚLTIMO TESTE HIDROSTÁTICO]]="","",YEAR(Tabela2[[#This Row],[DATA DO ÚLTIMO TESTE HIDROSTÁTICO]]))</f>
        <v/>
      </c>
      <c r="Y359" s="101" t="str">
        <f>IFERROR(IF(Tabela2[[#This Row],[DATA DA RECARGA]]="","",Tabela2[[#This Row],[VALIDADE          (em meses)]]*30)+5,"")</f>
        <v/>
      </c>
      <c r="Z359" s="101" t="str">
        <f>IF(Tabela2[[#This Row],[DATA DA RECARGA]]="","","P")</f>
        <v/>
      </c>
      <c r="AA359" s="71"/>
      <c r="AB359" s="97" t="str">
        <f ca="1">IFERROR(G359-editar!$C$1,"")</f>
        <v/>
      </c>
      <c r="AC359" s="97" t="str">
        <f t="shared" ca="1" si="5"/>
        <v/>
      </c>
      <c r="AD359" s="74"/>
      <c r="AE359" s="74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</row>
    <row r="360" spans="1:57" ht="20.100000000000001" customHeight="1" x14ac:dyDescent="0.25">
      <c r="A360" s="29" t="str">
        <f>IF(Tabela2[[#This Row],[LOCAL DO EXTINTOR]]="","",Tabela2[[#This Row],[CONTROL1]])</f>
        <v/>
      </c>
      <c r="B360" s="133"/>
      <c r="C360" s="33"/>
      <c r="D360" s="34"/>
      <c r="E360" s="35"/>
      <c r="F3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0" s="81" t="str">
        <f ca="1">IFERROR(IF(Tabela2[[#This Row],[VALIDADE DA RECARGA]]="SELECIONE VALIDADE","",Tabela2[[#This Row],[DATA VENC REC]]),"")</f>
        <v/>
      </c>
      <c r="H360" s="76"/>
      <c r="I3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0" s="87" t="str">
        <f>IF(Tabela2[[#This Row],[DATA DO ÚLTIMO TESTE HIDROSTÁTICO]]="","",Tabela2[[#This Row],[DATA DO ÚLTIMO TESTE HIDROSTÁTICO]]+editar!$C$15)</f>
        <v/>
      </c>
      <c r="K360" s="105"/>
      <c r="L360" s="140"/>
      <c r="M360" s="48">
        <v>353</v>
      </c>
      <c r="N3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0" s="49" t="str">
        <f>IF(Tabela2[[#This Row],[DATA DA RECARGA]]="","",Tabela2[[#This Row],[DATA DA RECARGA]]+Tabela2[[#This Row],[val]])</f>
        <v/>
      </c>
      <c r="P360" s="48" t="str">
        <f>IF(Tabela2[[#This Row],[DATA VENC REC]]="","",VLOOKUP(MONTH(Tabela2[[#This Row],[DATA VENC REC]]),editar!$F$2:$G$13,2,0))</f>
        <v/>
      </c>
      <c r="Q360" s="48" t="str">
        <f>IF(Tabela2[[#This Row],[DATA VENC REC]]="","",YEAR(Tabela2[[#This Row],[DATA VENC REC]]))</f>
        <v/>
      </c>
      <c r="R3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0" s="54" t="str">
        <f>IF(Tabela2[[#This Row],[DATA DO PRÓXIMO TESTE HIDROSTÁTICO]]="","",VLOOKUP(MONTH(Tabela2[[#This Row],[DATA DO PRÓXIMO TESTE HIDROSTÁTICO]]),editar!$F$2:$G$13,2,0))</f>
        <v/>
      </c>
      <c r="T360" s="54" t="str">
        <f>IF(Tabela2[[#This Row],[DATA DO PRÓXIMO TESTE HIDROSTÁTICO]]="","",YEAR(Tabela2[[#This Row],[DATA DO PRÓXIMO TESTE HIDROSTÁTICO]]))</f>
        <v/>
      </c>
      <c r="U360" s="54" t="str">
        <f>IF(Tabela2[[#This Row],[DATA DA RECARGA]]="","",VLOOKUP(MONTH(Tabela2[[#This Row],[DATA DA RECARGA]]),editar!$F$2:$G$13,2,0))</f>
        <v/>
      </c>
      <c r="V360" s="54" t="str">
        <f>IF(Tabela2[[#This Row],[DATA DA RECARGA]]="","",YEAR(Tabela2[[#This Row],[DATA DA RECARGA]]))</f>
        <v/>
      </c>
      <c r="W360" s="54" t="str">
        <f>IF(Tabela2[[#This Row],[DATA DO ÚLTIMO TESTE HIDROSTÁTICO]]="","",VLOOKUP(MONTH(Tabela2[[#This Row],[DATA DO ÚLTIMO TESTE HIDROSTÁTICO]]),editar!$F$2:$G$13,2,0))</f>
        <v/>
      </c>
      <c r="X360" s="54" t="str">
        <f>IF(Tabela2[[#This Row],[DATA DO ÚLTIMO TESTE HIDROSTÁTICO]]="","",YEAR(Tabela2[[#This Row],[DATA DO ÚLTIMO TESTE HIDROSTÁTICO]]))</f>
        <v/>
      </c>
      <c r="Y360" s="101" t="str">
        <f>IFERROR(IF(Tabela2[[#This Row],[DATA DA RECARGA]]="","",Tabela2[[#This Row],[VALIDADE          (em meses)]]*30)+5,"")</f>
        <v/>
      </c>
      <c r="Z360" s="101" t="str">
        <f>IF(Tabela2[[#This Row],[DATA DA RECARGA]]="","","P")</f>
        <v/>
      </c>
      <c r="AA360" s="71"/>
      <c r="AB360" s="97" t="str">
        <f ca="1">IFERROR(G360-editar!$C$1,"")</f>
        <v/>
      </c>
      <c r="AC360" s="97" t="str">
        <f t="shared" ca="1" si="5"/>
        <v/>
      </c>
      <c r="AD360" s="74"/>
      <c r="AE360" s="74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</row>
    <row r="361" spans="1:57" ht="20.100000000000001" customHeight="1" x14ac:dyDescent="0.25">
      <c r="A361" s="29" t="str">
        <f>IF(Tabela2[[#This Row],[LOCAL DO EXTINTOR]]="","",Tabela2[[#This Row],[CONTROL1]])</f>
        <v/>
      </c>
      <c r="B361" s="133"/>
      <c r="C361" s="33"/>
      <c r="D361" s="34"/>
      <c r="E361" s="35"/>
      <c r="F3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1" s="81" t="str">
        <f ca="1">IFERROR(IF(Tabela2[[#This Row],[VALIDADE DA RECARGA]]="SELECIONE VALIDADE","",Tabela2[[#This Row],[DATA VENC REC]]),"")</f>
        <v/>
      </c>
      <c r="H361" s="76"/>
      <c r="I3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1" s="87" t="str">
        <f>IF(Tabela2[[#This Row],[DATA DO ÚLTIMO TESTE HIDROSTÁTICO]]="","",Tabela2[[#This Row],[DATA DO ÚLTIMO TESTE HIDROSTÁTICO]]+editar!$C$15)</f>
        <v/>
      </c>
      <c r="K361" s="105"/>
      <c r="L361" s="140"/>
      <c r="M361" s="48">
        <v>354</v>
      </c>
      <c r="N3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1" s="49" t="str">
        <f>IF(Tabela2[[#This Row],[DATA DA RECARGA]]="","",Tabela2[[#This Row],[DATA DA RECARGA]]+Tabela2[[#This Row],[val]])</f>
        <v/>
      </c>
      <c r="P361" s="48" t="str">
        <f>IF(Tabela2[[#This Row],[DATA VENC REC]]="","",VLOOKUP(MONTH(Tabela2[[#This Row],[DATA VENC REC]]),editar!$F$2:$G$13,2,0))</f>
        <v/>
      </c>
      <c r="Q361" s="48" t="str">
        <f>IF(Tabela2[[#This Row],[DATA VENC REC]]="","",YEAR(Tabela2[[#This Row],[DATA VENC REC]]))</f>
        <v/>
      </c>
      <c r="R3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1" s="54" t="str">
        <f>IF(Tabela2[[#This Row],[DATA DO PRÓXIMO TESTE HIDROSTÁTICO]]="","",VLOOKUP(MONTH(Tabela2[[#This Row],[DATA DO PRÓXIMO TESTE HIDROSTÁTICO]]),editar!$F$2:$G$13,2,0))</f>
        <v/>
      </c>
      <c r="T361" s="54" t="str">
        <f>IF(Tabela2[[#This Row],[DATA DO PRÓXIMO TESTE HIDROSTÁTICO]]="","",YEAR(Tabela2[[#This Row],[DATA DO PRÓXIMO TESTE HIDROSTÁTICO]]))</f>
        <v/>
      </c>
      <c r="U361" s="54" t="str">
        <f>IF(Tabela2[[#This Row],[DATA DA RECARGA]]="","",VLOOKUP(MONTH(Tabela2[[#This Row],[DATA DA RECARGA]]),editar!$F$2:$G$13,2,0))</f>
        <v/>
      </c>
      <c r="V361" s="54" t="str">
        <f>IF(Tabela2[[#This Row],[DATA DA RECARGA]]="","",YEAR(Tabela2[[#This Row],[DATA DA RECARGA]]))</f>
        <v/>
      </c>
      <c r="W361" s="54" t="str">
        <f>IF(Tabela2[[#This Row],[DATA DO ÚLTIMO TESTE HIDROSTÁTICO]]="","",VLOOKUP(MONTH(Tabela2[[#This Row],[DATA DO ÚLTIMO TESTE HIDROSTÁTICO]]),editar!$F$2:$G$13,2,0))</f>
        <v/>
      </c>
      <c r="X361" s="54" t="str">
        <f>IF(Tabela2[[#This Row],[DATA DO ÚLTIMO TESTE HIDROSTÁTICO]]="","",YEAR(Tabela2[[#This Row],[DATA DO ÚLTIMO TESTE HIDROSTÁTICO]]))</f>
        <v/>
      </c>
      <c r="Y361" s="101" t="str">
        <f>IFERROR(IF(Tabela2[[#This Row],[DATA DA RECARGA]]="","",Tabela2[[#This Row],[VALIDADE          (em meses)]]*30)+5,"")</f>
        <v/>
      </c>
      <c r="Z361" s="101" t="str">
        <f>IF(Tabela2[[#This Row],[DATA DA RECARGA]]="","","P")</f>
        <v/>
      </c>
      <c r="AA361" s="71"/>
      <c r="AB361" s="97" t="str">
        <f ca="1">IFERROR(G361-editar!$C$1,"")</f>
        <v/>
      </c>
      <c r="AC361" s="97" t="str">
        <f t="shared" ca="1" si="5"/>
        <v/>
      </c>
      <c r="AD361" s="74"/>
      <c r="AE361" s="74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</row>
    <row r="362" spans="1:57" ht="20.100000000000001" customHeight="1" x14ac:dyDescent="0.25">
      <c r="A362" s="29" t="str">
        <f>IF(Tabela2[[#This Row],[LOCAL DO EXTINTOR]]="","",Tabela2[[#This Row],[CONTROL1]])</f>
        <v/>
      </c>
      <c r="B362" s="133"/>
      <c r="C362" s="33"/>
      <c r="D362" s="34"/>
      <c r="E362" s="35"/>
      <c r="F3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2" s="81" t="str">
        <f ca="1">IFERROR(IF(Tabela2[[#This Row],[VALIDADE DA RECARGA]]="SELECIONE VALIDADE","",Tabela2[[#This Row],[DATA VENC REC]]),"")</f>
        <v/>
      </c>
      <c r="H362" s="76"/>
      <c r="I3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2" s="87" t="str">
        <f>IF(Tabela2[[#This Row],[DATA DO ÚLTIMO TESTE HIDROSTÁTICO]]="","",Tabela2[[#This Row],[DATA DO ÚLTIMO TESTE HIDROSTÁTICO]]+editar!$C$15)</f>
        <v/>
      </c>
      <c r="K362" s="105"/>
      <c r="L362" s="140"/>
      <c r="M362" s="48">
        <v>355</v>
      </c>
      <c r="N3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2" s="49" t="str">
        <f>IF(Tabela2[[#This Row],[DATA DA RECARGA]]="","",Tabela2[[#This Row],[DATA DA RECARGA]]+Tabela2[[#This Row],[val]])</f>
        <v/>
      </c>
      <c r="P362" s="48" t="str">
        <f>IF(Tabela2[[#This Row],[DATA VENC REC]]="","",VLOOKUP(MONTH(Tabela2[[#This Row],[DATA VENC REC]]),editar!$F$2:$G$13,2,0))</f>
        <v/>
      </c>
      <c r="Q362" s="48" t="str">
        <f>IF(Tabela2[[#This Row],[DATA VENC REC]]="","",YEAR(Tabela2[[#This Row],[DATA VENC REC]]))</f>
        <v/>
      </c>
      <c r="R3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2" s="54" t="str">
        <f>IF(Tabela2[[#This Row],[DATA DO PRÓXIMO TESTE HIDROSTÁTICO]]="","",VLOOKUP(MONTH(Tabela2[[#This Row],[DATA DO PRÓXIMO TESTE HIDROSTÁTICO]]),editar!$F$2:$G$13,2,0))</f>
        <v/>
      </c>
      <c r="T362" s="54" t="str">
        <f>IF(Tabela2[[#This Row],[DATA DO PRÓXIMO TESTE HIDROSTÁTICO]]="","",YEAR(Tabela2[[#This Row],[DATA DO PRÓXIMO TESTE HIDROSTÁTICO]]))</f>
        <v/>
      </c>
      <c r="U362" s="54" t="str">
        <f>IF(Tabela2[[#This Row],[DATA DA RECARGA]]="","",VLOOKUP(MONTH(Tabela2[[#This Row],[DATA DA RECARGA]]),editar!$F$2:$G$13,2,0))</f>
        <v/>
      </c>
      <c r="V362" s="54" t="str">
        <f>IF(Tabela2[[#This Row],[DATA DA RECARGA]]="","",YEAR(Tabela2[[#This Row],[DATA DA RECARGA]]))</f>
        <v/>
      </c>
      <c r="W362" s="54" t="str">
        <f>IF(Tabela2[[#This Row],[DATA DO ÚLTIMO TESTE HIDROSTÁTICO]]="","",VLOOKUP(MONTH(Tabela2[[#This Row],[DATA DO ÚLTIMO TESTE HIDROSTÁTICO]]),editar!$F$2:$G$13,2,0))</f>
        <v/>
      </c>
      <c r="X362" s="54" t="str">
        <f>IF(Tabela2[[#This Row],[DATA DO ÚLTIMO TESTE HIDROSTÁTICO]]="","",YEAR(Tabela2[[#This Row],[DATA DO ÚLTIMO TESTE HIDROSTÁTICO]]))</f>
        <v/>
      </c>
      <c r="Y362" s="101" t="str">
        <f>IFERROR(IF(Tabela2[[#This Row],[DATA DA RECARGA]]="","",Tabela2[[#This Row],[VALIDADE          (em meses)]]*30)+5,"")</f>
        <v/>
      </c>
      <c r="Z362" s="101" t="str">
        <f>IF(Tabela2[[#This Row],[DATA DA RECARGA]]="","","P")</f>
        <v/>
      </c>
      <c r="AA362" s="71"/>
      <c r="AB362" s="97" t="str">
        <f ca="1">IFERROR(G362-editar!$C$1,"")</f>
        <v/>
      </c>
      <c r="AC362" s="97" t="str">
        <f t="shared" ca="1" si="5"/>
        <v/>
      </c>
      <c r="AD362" s="74"/>
      <c r="AE362" s="74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</row>
    <row r="363" spans="1:57" ht="20.100000000000001" customHeight="1" x14ac:dyDescent="0.25">
      <c r="A363" s="29" t="str">
        <f>IF(Tabela2[[#This Row],[LOCAL DO EXTINTOR]]="","",Tabela2[[#This Row],[CONTROL1]])</f>
        <v/>
      </c>
      <c r="B363" s="133"/>
      <c r="C363" s="33"/>
      <c r="D363" s="34"/>
      <c r="E363" s="35"/>
      <c r="F3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3" s="81" t="str">
        <f ca="1">IFERROR(IF(Tabela2[[#This Row],[VALIDADE DA RECARGA]]="SELECIONE VALIDADE","",Tabela2[[#This Row],[DATA VENC REC]]),"")</f>
        <v/>
      </c>
      <c r="H363" s="76"/>
      <c r="I3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3" s="87" t="str">
        <f>IF(Tabela2[[#This Row],[DATA DO ÚLTIMO TESTE HIDROSTÁTICO]]="","",Tabela2[[#This Row],[DATA DO ÚLTIMO TESTE HIDROSTÁTICO]]+editar!$C$15)</f>
        <v/>
      </c>
      <c r="K363" s="105"/>
      <c r="L363" s="140"/>
      <c r="M363" s="48">
        <v>356</v>
      </c>
      <c r="N3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3" s="49" t="str">
        <f>IF(Tabela2[[#This Row],[DATA DA RECARGA]]="","",Tabela2[[#This Row],[DATA DA RECARGA]]+Tabela2[[#This Row],[val]])</f>
        <v/>
      </c>
      <c r="P363" s="48" t="str">
        <f>IF(Tabela2[[#This Row],[DATA VENC REC]]="","",VLOOKUP(MONTH(Tabela2[[#This Row],[DATA VENC REC]]),editar!$F$2:$G$13,2,0))</f>
        <v/>
      </c>
      <c r="Q363" s="48" t="str">
        <f>IF(Tabela2[[#This Row],[DATA VENC REC]]="","",YEAR(Tabela2[[#This Row],[DATA VENC REC]]))</f>
        <v/>
      </c>
      <c r="R3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3" s="54" t="str">
        <f>IF(Tabela2[[#This Row],[DATA DO PRÓXIMO TESTE HIDROSTÁTICO]]="","",VLOOKUP(MONTH(Tabela2[[#This Row],[DATA DO PRÓXIMO TESTE HIDROSTÁTICO]]),editar!$F$2:$G$13,2,0))</f>
        <v/>
      </c>
      <c r="T363" s="54" t="str">
        <f>IF(Tabela2[[#This Row],[DATA DO PRÓXIMO TESTE HIDROSTÁTICO]]="","",YEAR(Tabela2[[#This Row],[DATA DO PRÓXIMO TESTE HIDROSTÁTICO]]))</f>
        <v/>
      </c>
      <c r="U363" s="54" t="str">
        <f>IF(Tabela2[[#This Row],[DATA DA RECARGA]]="","",VLOOKUP(MONTH(Tabela2[[#This Row],[DATA DA RECARGA]]),editar!$F$2:$G$13,2,0))</f>
        <v/>
      </c>
      <c r="V363" s="54" t="str">
        <f>IF(Tabela2[[#This Row],[DATA DA RECARGA]]="","",YEAR(Tabela2[[#This Row],[DATA DA RECARGA]]))</f>
        <v/>
      </c>
      <c r="W363" s="54" t="str">
        <f>IF(Tabela2[[#This Row],[DATA DO ÚLTIMO TESTE HIDROSTÁTICO]]="","",VLOOKUP(MONTH(Tabela2[[#This Row],[DATA DO ÚLTIMO TESTE HIDROSTÁTICO]]),editar!$F$2:$G$13,2,0))</f>
        <v/>
      </c>
      <c r="X363" s="54" t="str">
        <f>IF(Tabela2[[#This Row],[DATA DO ÚLTIMO TESTE HIDROSTÁTICO]]="","",YEAR(Tabela2[[#This Row],[DATA DO ÚLTIMO TESTE HIDROSTÁTICO]]))</f>
        <v/>
      </c>
      <c r="Y363" s="101" t="str">
        <f>IFERROR(IF(Tabela2[[#This Row],[DATA DA RECARGA]]="","",Tabela2[[#This Row],[VALIDADE          (em meses)]]*30)+5,"")</f>
        <v/>
      </c>
      <c r="Z363" s="101" t="str">
        <f>IF(Tabela2[[#This Row],[DATA DA RECARGA]]="","","P")</f>
        <v/>
      </c>
      <c r="AA363" s="71"/>
      <c r="AB363" s="97" t="str">
        <f ca="1">IFERROR(G363-editar!$C$1,"")</f>
        <v/>
      </c>
      <c r="AC363" s="97" t="str">
        <f t="shared" ca="1" si="5"/>
        <v/>
      </c>
      <c r="AD363" s="74"/>
      <c r="AE363" s="74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</row>
    <row r="364" spans="1:57" ht="20.100000000000001" customHeight="1" x14ac:dyDescent="0.25">
      <c r="A364" s="29" t="str">
        <f>IF(Tabela2[[#This Row],[LOCAL DO EXTINTOR]]="","",Tabela2[[#This Row],[CONTROL1]])</f>
        <v/>
      </c>
      <c r="B364" s="133"/>
      <c r="C364" s="33"/>
      <c r="D364" s="34"/>
      <c r="E364" s="35"/>
      <c r="F3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4" s="81" t="str">
        <f ca="1">IFERROR(IF(Tabela2[[#This Row],[VALIDADE DA RECARGA]]="SELECIONE VALIDADE","",Tabela2[[#This Row],[DATA VENC REC]]),"")</f>
        <v/>
      </c>
      <c r="H364" s="76"/>
      <c r="I3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4" s="87" t="str">
        <f>IF(Tabela2[[#This Row],[DATA DO ÚLTIMO TESTE HIDROSTÁTICO]]="","",Tabela2[[#This Row],[DATA DO ÚLTIMO TESTE HIDROSTÁTICO]]+editar!$C$15)</f>
        <v/>
      </c>
      <c r="K364" s="105"/>
      <c r="L364" s="140"/>
      <c r="M364" s="48">
        <v>357</v>
      </c>
      <c r="N3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4" s="49" t="str">
        <f>IF(Tabela2[[#This Row],[DATA DA RECARGA]]="","",Tabela2[[#This Row],[DATA DA RECARGA]]+Tabela2[[#This Row],[val]])</f>
        <v/>
      </c>
      <c r="P364" s="48" t="str">
        <f>IF(Tabela2[[#This Row],[DATA VENC REC]]="","",VLOOKUP(MONTH(Tabela2[[#This Row],[DATA VENC REC]]),editar!$F$2:$G$13,2,0))</f>
        <v/>
      </c>
      <c r="Q364" s="48" t="str">
        <f>IF(Tabela2[[#This Row],[DATA VENC REC]]="","",YEAR(Tabela2[[#This Row],[DATA VENC REC]]))</f>
        <v/>
      </c>
      <c r="R3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4" s="54" t="str">
        <f>IF(Tabela2[[#This Row],[DATA DO PRÓXIMO TESTE HIDROSTÁTICO]]="","",VLOOKUP(MONTH(Tabela2[[#This Row],[DATA DO PRÓXIMO TESTE HIDROSTÁTICO]]),editar!$F$2:$G$13,2,0))</f>
        <v/>
      </c>
      <c r="T364" s="54" t="str">
        <f>IF(Tabela2[[#This Row],[DATA DO PRÓXIMO TESTE HIDROSTÁTICO]]="","",YEAR(Tabela2[[#This Row],[DATA DO PRÓXIMO TESTE HIDROSTÁTICO]]))</f>
        <v/>
      </c>
      <c r="U364" s="54" t="str">
        <f>IF(Tabela2[[#This Row],[DATA DA RECARGA]]="","",VLOOKUP(MONTH(Tabela2[[#This Row],[DATA DA RECARGA]]),editar!$F$2:$G$13,2,0))</f>
        <v/>
      </c>
      <c r="V364" s="54" t="str">
        <f>IF(Tabela2[[#This Row],[DATA DA RECARGA]]="","",YEAR(Tabela2[[#This Row],[DATA DA RECARGA]]))</f>
        <v/>
      </c>
      <c r="W364" s="54" t="str">
        <f>IF(Tabela2[[#This Row],[DATA DO ÚLTIMO TESTE HIDROSTÁTICO]]="","",VLOOKUP(MONTH(Tabela2[[#This Row],[DATA DO ÚLTIMO TESTE HIDROSTÁTICO]]),editar!$F$2:$G$13,2,0))</f>
        <v/>
      </c>
      <c r="X364" s="54" t="str">
        <f>IF(Tabela2[[#This Row],[DATA DO ÚLTIMO TESTE HIDROSTÁTICO]]="","",YEAR(Tabela2[[#This Row],[DATA DO ÚLTIMO TESTE HIDROSTÁTICO]]))</f>
        <v/>
      </c>
      <c r="Y364" s="101" t="str">
        <f>IFERROR(IF(Tabela2[[#This Row],[DATA DA RECARGA]]="","",Tabela2[[#This Row],[VALIDADE          (em meses)]]*30)+5,"")</f>
        <v/>
      </c>
      <c r="Z364" s="101" t="str">
        <f>IF(Tabela2[[#This Row],[DATA DA RECARGA]]="","","P")</f>
        <v/>
      </c>
      <c r="AA364" s="71"/>
      <c r="AB364" s="97" t="str">
        <f ca="1">IFERROR(G364-editar!$C$1,"")</f>
        <v/>
      </c>
      <c r="AC364" s="97" t="str">
        <f t="shared" ca="1" si="5"/>
        <v/>
      </c>
      <c r="AD364" s="74"/>
      <c r="AE364" s="74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</row>
    <row r="365" spans="1:57" ht="20.100000000000001" customHeight="1" x14ac:dyDescent="0.25">
      <c r="A365" s="29" t="str">
        <f>IF(Tabela2[[#This Row],[LOCAL DO EXTINTOR]]="","",Tabela2[[#This Row],[CONTROL1]])</f>
        <v/>
      </c>
      <c r="B365" s="133"/>
      <c r="C365" s="33"/>
      <c r="D365" s="34"/>
      <c r="E365" s="35"/>
      <c r="F3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5" s="81" t="str">
        <f ca="1">IFERROR(IF(Tabela2[[#This Row],[VALIDADE DA RECARGA]]="SELECIONE VALIDADE","",Tabela2[[#This Row],[DATA VENC REC]]),"")</f>
        <v/>
      </c>
      <c r="H365" s="76"/>
      <c r="I3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5" s="87" t="str">
        <f>IF(Tabela2[[#This Row],[DATA DO ÚLTIMO TESTE HIDROSTÁTICO]]="","",Tabela2[[#This Row],[DATA DO ÚLTIMO TESTE HIDROSTÁTICO]]+editar!$C$15)</f>
        <v/>
      </c>
      <c r="K365" s="105"/>
      <c r="L365" s="140"/>
      <c r="M365" s="48">
        <v>358</v>
      </c>
      <c r="N3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5" s="49" t="str">
        <f>IF(Tabela2[[#This Row],[DATA DA RECARGA]]="","",Tabela2[[#This Row],[DATA DA RECARGA]]+Tabela2[[#This Row],[val]])</f>
        <v/>
      </c>
      <c r="P365" s="48" t="str">
        <f>IF(Tabela2[[#This Row],[DATA VENC REC]]="","",VLOOKUP(MONTH(Tabela2[[#This Row],[DATA VENC REC]]),editar!$F$2:$G$13,2,0))</f>
        <v/>
      </c>
      <c r="Q365" s="48" t="str">
        <f>IF(Tabela2[[#This Row],[DATA VENC REC]]="","",YEAR(Tabela2[[#This Row],[DATA VENC REC]]))</f>
        <v/>
      </c>
      <c r="R3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5" s="54" t="str">
        <f>IF(Tabela2[[#This Row],[DATA DO PRÓXIMO TESTE HIDROSTÁTICO]]="","",VLOOKUP(MONTH(Tabela2[[#This Row],[DATA DO PRÓXIMO TESTE HIDROSTÁTICO]]),editar!$F$2:$G$13,2,0))</f>
        <v/>
      </c>
      <c r="T365" s="54" t="str">
        <f>IF(Tabela2[[#This Row],[DATA DO PRÓXIMO TESTE HIDROSTÁTICO]]="","",YEAR(Tabela2[[#This Row],[DATA DO PRÓXIMO TESTE HIDROSTÁTICO]]))</f>
        <v/>
      </c>
      <c r="U365" s="54" t="str">
        <f>IF(Tabela2[[#This Row],[DATA DA RECARGA]]="","",VLOOKUP(MONTH(Tabela2[[#This Row],[DATA DA RECARGA]]),editar!$F$2:$G$13,2,0))</f>
        <v/>
      </c>
      <c r="V365" s="54" t="str">
        <f>IF(Tabela2[[#This Row],[DATA DA RECARGA]]="","",YEAR(Tabela2[[#This Row],[DATA DA RECARGA]]))</f>
        <v/>
      </c>
      <c r="W365" s="54" t="str">
        <f>IF(Tabela2[[#This Row],[DATA DO ÚLTIMO TESTE HIDROSTÁTICO]]="","",VLOOKUP(MONTH(Tabela2[[#This Row],[DATA DO ÚLTIMO TESTE HIDROSTÁTICO]]),editar!$F$2:$G$13,2,0))</f>
        <v/>
      </c>
      <c r="X365" s="54" t="str">
        <f>IF(Tabela2[[#This Row],[DATA DO ÚLTIMO TESTE HIDROSTÁTICO]]="","",YEAR(Tabela2[[#This Row],[DATA DO ÚLTIMO TESTE HIDROSTÁTICO]]))</f>
        <v/>
      </c>
      <c r="Y365" s="101" t="str">
        <f>IFERROR(IF(Tabela2[[#This Row],[DATA DA RECARGA]]="","",Tabela2[[#This Row],[VALIDADE          (em meses)]]*30)+5,"")</f>
        <v/>
      </c>
      <c r="Z365" s="101" t="str">
        <f>IF(Tabela2[[#This Row],[DATA DA RECARGA]]="","","P")</f>
        <v/>
      </c>
      <c r="AA365" s="71"/>
      <c r="AB365" s="97" t="str">
        <f ca="1">IFERROR(G365-editar!$C$1,"")</f>
        <v/>
      </c>
      <c r="AC365" s="97" t="str">
        <f t="shared" ca="1" si="5"/>
        <v/>
      </c>
      <c r="AD365" s="74"/>
      <c r="AE365" s="74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</row>
    <row r="366" spans="1:57" ht="20.100000000000001" customHeight="1" x14ac:dyDescent="0.25">
      <c r="A366" s="29" t="str">
        <f>IF(Tabela2[[#This Row],[LOCAL DO EXTINTOR]]="","",Tabela2[[#This Row],[CONTROL1]])</f>
        <v/>
      </c>
      <c r="B366" s="133"/>
      <c r="C366" s="33"/>
      <c r="D366" s="34"/>
      <c r="E366" s="35"/>
      <c r="F3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6" s="81" t="str">
        <f ca="1">IFERROR(IF(Tabela2[[#This Row],[VALIDADE DA RECARGA]]="SELECIONE VALIDADE","",Tabela2[[#This Row],[DATA VENC REC]]),"")</f>
        <v/>
      </c>
      <c r="H366" s="76"/>
      <c r="I3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6" s="87" t="str">
        <f>IF(Tabela2[[#This Row],[DATA DO ÚLTIMO TESTE HIDROSTÁTICO]]="","",Tabela2[[#This Row],[DATA DO ÚLTIMO TESTE HIDROSTÁTICO]]+editar!$C$15)</f>
        <v/>
      </c>
      <c r="K366" s="105"/>
      <c r="L366" s="140"/>
      <c r="M366" s="48">
        <v>359</v>
      </c>
      <c r="N3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6" s="49" t="str">
        <f>IF(Tabela2[[#This Row],[DATA DA RECARGA]]="","",Tabela2[[#This Row],[DATA DA RECARGA]]+Tabela2[[#This Row],[val]])</f>
        <v/>
      </c>
      <c r="P366" s="48" t="str">
        <f>IF(Tabela2[[#This Row],[DATA VENC REC]]="","",VLOOKUP(MONTH(Tabela2[[#This Row],[DATA VENC REC]]),editar!$F$2:$G$13,2,0))</f>
        <v/>
      </c>
      <c r="Q366" s="48" t="str">
        <f>IF(Tabela2[[#This Row],[DATA VENC REC]]="","",YEAR(Tabela2[[#This Row],[DATA VENC REC]]))</f>
        <v/>
      </c>
      <c r="R3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6" s="54" t="str">
        <f>IF(Tabela2[[#This Row],[DATA DO PRÓXIMO TESTE HIDROSTÁTICO]]="","",VLOOKUP(MONTH(Tabela2[[#This Row],[DATA DO PRÓXIMO TESTE HIDROSTÁTICO]]),editar!$F$2:$G$13,2,0))</f>
        <v/>
      </c>
      <c r="T366" s="54" t="str">
        <f>IF(Tabela2[[#This Row],[DATA DO PRÓXIMO TESTE HIDROSTÁTICO]]="","",YEAR(Tabela2[[#This Row],[DATA DO PRÓXIMO TESTE HIDROSTÁTICO]]))</f>
        <v/>
      </c>
      <c r="U366" s="54" t="str">
        <f>IF(Tabela2[[#This Row],[DATA DA RECARGA]]="","",VLOOKUP(MONTH(Tabela2[[#This Row],[DATA DA RECARGA]]),editar!$F$2:$G$13,2,0))</f>
        <v/>
      </c>
      <c r="V366" s="54" t="str">
        <f>IF(Tabela2[[#This Row],[DATA DA RECARGA]]="","",YEAR(Tabela2[[#This Row],[DATA DA RECARGA]]))</f>
        <v/>
      </c>
      <c r="W366" s="54" t="str">
        <f>IF(Tabela2[[#This Row],[DATA DO ÚLTIMO TESTE HIDROSTÁTICO]]="","",VLOOKUP(MONTH(Tabela2[[#This Row],[DATA DO ÚLTIMO TESTE HIDROSTÁTICO]]),editar!$F$2:$G$13,2,0))</f>
        <v/>
      </c>
      <c r="X366" s="54" t="str">
        <f>IF(Tabela2[[#This Row],[DATA DO ÚLTIMO TESTE HIDROSTÁTICO]]="","",YEAR(Tabela2[[#This Row],[DATA DO ÚLTIMO TESTE HIDROSTÁTICO]]))</f>
        <v/>
      </c>
      <c r="Y366" s="101" t="str">
        <f>IFERROR(IF(Tabela2[[#This Row],[DATA DA RECARGA]]="","",Tabela2[[#This Row],[VALIDADE          (em meses)]]*30)+5,"")</f>
        <v/>
      </c>
      <c r="Z366" s="101" t="str">
        <f>IF(Tabela2[[#This Row],[DATA DA RECARGA]]="","","P")</f>
        <v/>
      </c>
      <c r="AA366" s="71"/>
      <c r="AB366" s="97" t="str">
        <f ca="1">IFERROR(G366-editar!$C$1,"")</f>
        <v/>
      </c>
      <c r="AC366" s="97" t="str">
        <f t="shared" ca="1" si="5"/>
        <v/>
      </c>
      <c r="AD366" s="74"/>
      <c r="AE366" s="74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</row>
    <row r="367" spans="1:57" ht="20.100000000000001" customHeight="1" x14ac:dyDescent="0.25">
      <c r="A367" s="29" t="str">
        <f>IF(Tabela2[[#This Row],[LOCAL DO EXTINTOR]]="","",Tabela2[[#This Row],[CONTROL1]])</f>
        <v/>
      </c>
      <c r="B367" s="133"/>
      <c r="C367" s="33"/>
      <c r="D367" s="34"/>
      <c r="E367" s="35"/>
      <c r="F3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7" s="81" t="str">
        <f ca="1">IFERROR(IF(Tabela2[[#This Row],[VALIDADE DA RECARGA]]="SELECIONE VALIDADE","",Tabela2[[#This Row],[DATA VENC REC]]),"")</f>
        <v/>
      </c>
      <c r="H367" s="76"/>
      <c r="I3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7" s="87" t="str">
        <f>IF(Tabela2[[#This Row],[DATA DO ÚLTIMO TESTE HIDROSTÁTICO]]="","",Tabela2[[#This Row],[DATA DO ÚLTIMO TESTE HIDROSTÁTICO]]+editar!$C$15)</f>
        <v/>
      </c>
      <c r="K367" s="105"/>
      <c r="L367" s="140"/>
      <c r="M367" s="48">
        <v>360</v>
      </c>
      <c r="N3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7" s="49" t="str">
        <f>IF(Tabela2[[#This Row],[DATA DA RECARGA]]="","",Tabela2[[#This Row],[DATA DA RECARGA]]+Tabela2[[#This Row],[val]])</f>
        <v/>
      </c>
      <c r="P367" s="48" t="str">
        <f>IF(Tabela2[[#This Row],[DATA VENC REC]]="","",VLOOKUP(MONTH(Tabela2[[#This Row],[DATA VENC REC]]),editar!$F$2:$G$13,2,0))</f>
        <v/>
      </c>
      <c r="Q367" s="48" t="str">
        <f>IF(Tabela2[[#This Row],[DATA VENC REC]]="","",YEAR(Tabela2[[#This Row],[DATA VENC REC]]))</f>
        <v/>
      </c>
      <c r="R3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7" s="54" t="str">
        <f>IF(Tabela2[[#This Row],[DATA DO PRÓXIMO TESTE HIDROSTÁTICO]]="","",VLOOKUP(MONTH(Tabela2[[#This Row],[DATA DO PRÓXIMO TESTE HIDROSTÁTICO]]),editar!$F$2:$G$13,2,0))</f>
        <v/>
      </c>
      <c r="T367" s="54" t="str">
        <f>IF(Tabela2[[#This Row],[DATA DO PRÓXIMO TESTE HIDROSTÁTICO]]="","",YEAR(Tabela2[[#This Row],[DATA DO PRÓXIMO TESTE HIDROSTÁTICO]]))</f>
        <v/>
      </c>
      <c r="U367" s="54" t="str">
        <f>IF(Tabela2[[#This Row],[DATA DA RECARGA]]="","",VLOOKUP(MONTH(Tabela2[[#This Row],[DATA DA RECARGA]]),editar!$F$2:$G$13,2,0))</f>
        <v/>
      </c>
      <c r="V367" s="54" t="str">
        <f>IF(Tabela2[[#This Row],[DATA DA RECARGA]]="","",YEAR(Tabela2[[#This Row],[DATA DA RECARGA]]))</f>
        <v/>
      </c>
      <c r="W367" s="54" t="str">
        <f>IF(Tabela2[[#This Row],[DATA DO ÚLTIMO TESTE HIDROSTÁTICO]]="","",VLOOKUP(MONTH(Tabela2[[#This Row],[DATA DO ÚLTIMO TESTE HIDROSTÁTICO]]),editar!$F$2:$G$13,2,0))</f>
        <v/>
      </c>
      <c r="X367" s="54" t="str">
        <f>IF(Tabela2[[#This Row],[DATA DO ÚLTIMO TESTE HIDROSTÁTICO]]="","",YEAR(Tabela2[[#This Row],[DATA DO ÚLTIMO TESTE HIDROSTÁTICO]]))</f>
        <v/>
      </c>
      <c r="Y367" s="101" t="str">
        <f>IFERROR(IF(Tabela2[[#This Row],[DATA DA RECARGA]]="","",Tabela2[[#This Row],[VALIDADE          (em meses)]]*30)+5,"")</f>
        <v/>
      </c>
      <c r="Z367" s="101" t="str">
        <f>IF(Tabela2[[#This Row],[DATA DA RECARGA]]="","","P")</f>
        <v/>
      </c>
      <c r="AA367" s="71"/>
      <c r="AB367" s="97" t="str">
        <f ca="1">IFERROR(G367-editar!$C$1,"")</f>
        <v/>
      </c>
      <c r="AC367" s="97" t="str">
        <f t="shared" ca="1" si="5"/>
        <v/>
      </c>
      <c r="AD367" s="74"/>
      <c r="AE367" s="74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</row>
    <row r="368" spans="1:57" ht="20.100000000000001" customHeight="1" x14ac:dyDescent="0.25">
      <c r="A368" s="29" t="str">
        <f>IF(Tabela2[[#This Row],[LOCAL DO EXTINTOR]]="","",Tabela2[[#This Row],[CONTROL1]])</f>
        <v/>
      </c>
      <c r="B368" s="133"/>
      <c r="C368" s="33"/>
      <c r="D368" s="34"/>
      <c r="E368" s="35"/>
      <c r="F3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8" s="81" t="str">
        <f ca="1">IFERROR(IF(Tabela2[[#This Row],[VALIDADE DA RECARGA]]="SELECIONE VALIDADE","",Tabela2[[#This Row],[DATA VENC REC]]),"")</f>
        <v/>
      </c>
      <c r="H368" s="76"/>
      <c r="I3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8" s="87" t="str">
        <f>IF(Tabela2[[#This Row],[DATA DO ÚLTIMO TESTE HIDROSTÁTICO]]="","",Tabela2[[#This Row],[DATA DO ÚLTIMO TESTE HIDROSTÁTICO]]+editar!$C$15)</f>
        <v/>
      </c>
      <c r="K368" s="105"/>
      <c r="L368" s="140"/>
      <c r="M368" s="48">
        <v>361</v>
      </c>
      <c r="N3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8" s="49" t="str">
        <f>IF(Tabela2[[#This Row],[DATA DA RECARGA]]="","",Tabela2[[#This Row],[DATA DA RECARGA]]+Tabela2[[#This Row],[val]])</f>
        <v/>
      </c>
      <c r="P368" s="48" t="str">
        <f>IF(Tabela2[[#This Row],[DATA VENC REC]]="","",VLOOKUP(MONTH(Tabela2[[#This Row],[DATA VENC REC]]),editar!$F$2:$G$13,2,0))</f>
        <v/>
      </c>
      <c r="Q368" s="48" t="str">
        <f>IF(Tabela2[[#This Row],[DATA VENC REC]]="","",YEAR(Tabela2[[#This Row],[DATA VENC REC]]))</f>
        <v/>
      </c>
      <c r="R3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8" s="54" t="str">
        <f>IF(Tabela2[[#This Row],[DATA DO PRÓXIMO TESTE HIDROSTÁTICO]]="","",VLOOKUP(MONTH(Tabela2[[#This Row],[DATA DO PRÓXIMO TESTE HIDROSTÁTICO]]),editar!$F$2:$G$13,2,0))</f>
        <v/>
      </c>
      <c r="T368" s="54" t="str">
        <f>IF(Tabela2[[#This Row],[DATA DO PRÓXIMO TESTE HIDROSTÁTICO]]="","",YEAR(Tabela2[[#This Row],[DATA DO PRÓXIMO TESTE HIDROSTÁTICO]]))</f>
        <v/>
      </c>
      <c r="U368" s="54" t="str">
        <f>IF(Tabela2[[#This Row],[DATA DA RECARGA]]="","",VLOOKUP(MONTH(Tabela2[[#This Row],[DATA DA RECARGA]]),editar!$F$2:$G$13,2,0))</f>
        <v/>
      </c>
      <c r="V368" s="54" t="str">
        <f>IF(Tabela2[[#This Row],[DATA DA RECARGA]]="","",YEAR(Tabela2[[#This Row],[DATA DA RECARGA]]))</f>
        <v/>
      </c>
      <c r="W368" s="54" t="str">
        <f>IF(Tabela2[[#This Row],[DATA DO ÚLTIMO TESTE HIDROSTÁTICO]]="","",VLOOKUP(MONTH(Tabela2[[#This Row],[DATA DO ÚLTIMO TESTE HIDROSTÁTICO]]),editar!$F$2:$G$13,2,0))</f>
        <v/>
      </c>
      <c r="X368" s="54" t="str">
        <f>IF(Tabela2[[#This Row],[DATA DO ÚLTIMO TESTE HIDROSTÁTICO]]="","",YEAR(Tabela2[[#This Row],[DATA DO ÚLTIMO TESTE HIDROSTÁTICO]]))</f>
        <v/>
      </c>
      <c r="Y368" s="101" t="str">
        <f>IFERROR(IF(Tabela2[[#This Row],[DATA DA RECARGA]]="","",Tabela2[[#This Row],[VALIDADE          (em meses)]]*30)+5,"")</f>
        <v/>
      </c>
      <c r="Z368" s="101" t="str">
        <f>IF(Tabela2[[#This Row],[DATA DA RECARGA]]="","","P")</f>
        <v/>
      </c>
      <c r="AA368" s="71"/>
      <c r="AB368" s="97" t="str">
        <f ca="1">IFERROR(G368-editar!$C$1,"")</f>
        <v/>
      </c>
      <c r="AC368" s="97" t="str">
        <f t="shared" ca="1" si="5"/>
        <v/>
      </c>
      <c r="AD368" s="74"/>
      <c r="AE368" s="74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</row>
    <row r="369" spans="1:57" ht="20.100000000000001" customHeight="1" x14ac:dyDescent="0.25">
      <c r="A369" s="29" t="str">
        <f>IF(Tabela2[[#This Row],[LOCAL DO EXTINTOR]]="","",Tabela2[[#This Row],[CONTROL1]])</f>
        <v/>
      </c>
      <c r="B369" s="133"/>
      <c r="C369" s="33"/>
      <c r="D369" s="34"/>
      <c r="E369" s="35"/>
      <c r="F3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69" s="81" t="str">
        <f ca="1">IFERROR(IF(Tabela2[[#This Row],[VALIDADE DA RECARGA]]="SELECIONE VALIDADE","",Tabela2[[#This Row],[DATA VENC REC]]),"")</f>
        <v/>
      </c>
      <c r="H369" s="76"/>
      <c r="I3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69" s="87" t="str">
        <f>IF(Tabela2[[#This Row],[DATA DO ÚLTIMO TESTE HIDROSTÁTICO]]="","",Tabela2[[#This Row],[DATA DO ÚLTIMO TESTE HIDROSTÁTICO]]+editar!$C$15)</f>
        <v/>
      </c>
      <c r="K369" s="105"/>
      <c r="L369" s="140"/>
      <c r="M369" s="48">
        <v>362</v>
      </c>
      <c r="N3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69" s="49" t="str">
        <f>IF(Tabela2[[#This Row],[DATA DA RECARGA]]="","",Tabela2[[#This Row],[DATA DA RECARGA]]+Tabela2[[#This Row],[val]])</f>
        <v/>
      </c>
      <c r="P369" s="48" t="str">
        <f>IF(Tabela2[[#This Row],[DATA VENC REC]]="","",VLOOKUP(MONTH(Tabela2[[#This Row],[DATA VENC REC]]),editar!$F$2:$G$13,2,0))</f>
        <v/>
      </c>
      <c r="Q369" s="48" t="str">
        <f>IF(Tabela2[[#This Row],[DATA VENC REC]]="","",YEAR(Tabela2[[#This Row],[DATA VENC REC]]))</f>
        <v/>
      </c>
      <c r="R3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69" s="54" t="str">
        <f>IF(Tabela2[[#This Row],[DATA DO PRÓXIMO TESTE HIDROSTÁTICO]]="","",VLOOKUP(MONTH(Tabela2[[#This Row],[DATA DO PRÓXIMO TESTE HIDROSTÁTICO]]),editar!$F$2:$G$13,2,0))</f>
        <v/>
      </c>
      <c r="T369" s="54" t="str">
        <f>IF(Tabela2[[#This Row],[DATA DO PRÓXIMO TESTE HIDROSTÁTICO]]="","",YEAR(Tabela2[[#This Row],[DATA DO PRÓXIMO TESTE HIDROSTÁTICO]]))</f>
        <v/>
      </c>
      <c r="U369" s="54" t="str">
        <f>IF(Tabela2[[#This Row],[DATA DA RECARGA]]="","",VLOOKUP(MONTH(Tabela2[[#This Row],[DATA DA RECARGA]]),editar!$F$2:$G$13,2,0))</f>
        <v/>
      </c>
      <c r="V369" s="54" t="str">
        <f>IF(Tabela2[[#This Row],[DATA DA RECARGA]]="","",YEAR(Tabela2[[#This Row],[DATA DA RECARGA]]))</f>
        <v/>
      </c>
      <c r="W369" s="54" t="str">
        <f>IF(Tabela2[[#This Row],[DATA DO ÚLTIMO TESTE HIDROSTÁTICO]]="","",VLOOKUP(MONTH(Tabela2[[#This Row],[DATA DO ÚLTIMO TESTE HIDROSTÁTICO]]),editar!$F$2:$G$13,2,0))</f>
        <v/>
      </c>
      <c r="X369" s="54" t="str">
        <f>IF(Tabela2[[#This Row],[DATA DO ÚLTIMO TESTE HIDROSTÁTICO]]="","",YEAR(Tabela2[[#This Row],[DATA DO ÚLTIMO TESTE HIDROSTÁTICO]]))</f>
        <v/>
      </c>
      <c r="Y369" s="101" t="str">
        <f>IFERROR(IF(Tabela2[[#This Row],[DATA DA RECARGA]]="","",Tabela2[[#This Row],[VALIDADE          (em meses)]]*30)+5,"")</f>
        <v/>
      </c>
      <c r="Z369" s="101" t="str">
        <f>IF(Tabela2[[#This Row],[DATA DA RECARGA]]="","","P")</f>
        <v/>
      </c>
      <c r="AA369" s="71"/>
      <c r="AB369" s="97" t="str">
        <f ca="1">IFERROR(G369-editar!$C$1,"")</f>
        <v/>
      </c>
      <c r="AC369" s="97" t="str">
        <f t="shared" ca="1" si="5"/>
        <v/>
      </c>
      <c r="AD369" s="74"/>
      <c r="AE369" s="74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</row>
    <row r="370" spans="1:57" ht="20.100000000000001" customHeight="1" x14ac:dyDescent="0.25">
      <c r="A370" s="29" t="str">
        <f>IF(Tabela2[[#This Row],[LOCAL DO EXTINTOR]]="","",Tabela2[[#This Row],[CONTROL1]])</f>
        <v/>
      </c>
      <c r="B370" s="133"/>
      <c r="C370" s="33"/>
      <c r="D370" s="34"/>
      <c r="E370" s="35"/>
      <c r="F3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0" s="81" t="str">
        <f ca="1">IFERROR(IF(Tabela2[[#This Row],[VALIDADE DA RECARGA]]="SELECIONE VALIDADE","",Tabela2[[#This Row],[DATA VENC REC]]),"")</f>
        <v/>
      </c>
      <c r="H370" s="76"/>
      <c r="I3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0" s="87" t="str">
        <f>IF(Tabela2[[#This Row],[DATA DO ÚLTIMO TESTE HIDROSTÁTICO]]="","",Tabela2[[#This Row],[DATA DO ÚLTIMO TESTE HIDROSTÁTICO]]+editar!$C$15)</f>
        <v/>
      </c>
      <c r="K370" s="105"/>
      <c r="L370" s="140"/>
      <c r="M370" s="48">
        <v>363</v>
      </c>
      <c r="N3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0" s="49" t="str">
        <f>IF(Tabela2[[#This Row],[DATA DA RECARGA]]="","",Tabela2[[#This Row],[DATA DA RECARGA]]+Tabela2[[#This Row],[val]])</f>
        <v/>
      </c>
      <c r="P370" s="48" t="str">
        <f>IF(Tabela2[[#This Row],[DATA VENC REC]]="","",VLOOKUP(MONTH(Tabela2[[#This Row],[DATA VENC REC]]),editar!$F$2:$G$13,2,0))</f>
        <v/>
      </c>
      <c r="Q370" s="48" t="str">
        <f>IF(Tabela2[[#This Row],[DATA VENC REC]]="","",YEAR(Tabela2[[#This Row],[DATA VENC REC]]))</f>
        <v/>
      </c>
      <c r="R3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0" s="54" t="str">
        <f>IF(Tabela2[[#This Row],[DATA DO PRÓXIMO TESTE HIDROSTÁTICO]]="","",VLOOKUP(MONTH(Tabela2[[#This Row],[DATA DO PRÓXIMO TESTE HIDROSTÁTICO]]),editar!$F$2:$G$13,2,0))</f>
        <v/>
      </c>
      <c r="T370" s="54" t="str">
        <f>IF(Tabela2[[#This Row],[DATA DO PRÓXIMO TESTE HIDROSTÁTICO]]="","",YEAR(Tabela2[[#This Row],[DATA DO PRÓXIMO TESTE HIDROSTÁTICO]]))</f>
        <v/>
      </c>
      <c r="U370" s="54" t="str">
        <f>IF(Tabela2[[#This Row],[DATA DA RECARGA]]="","",VLOOKUP(MONTH(Tabela2[[#This Row],[DATA DA RECARGA]]),editar!$F$2:$G$13,2,0))</f>
        <v/>
      </c>
      <c r="V370" s="54" t="str">
        <f>IF(Tabela2[[#This Row],[DATA DA RECARGA]]="","",YEAR(Tabela2[[#This Row],[DATA DA RECARGA]]))</f>
        <v/>
      </c>
      <c r="W370" s="54" t="str">
        <f>IF(Tabela2[[#This Row],[DATA DO ÚLTIMO TESTE HIDROSTÁTICO]]="","",VLOOKUP(MONTH(Tabela2[[#This Row],[DATA DO ÚLTIMO TESTE HIDROSTÁTICO]]),editar!$F$2:$G$13,2,0))</f>
        <v/>
      </c>
      <c r="X370" s="54" t="str">
        <f>IF(Tabela2[[#This Row],[DATA DO ÚLTIMO TESTE HIDROSTÁTICO]]="","",YEAR(Tabela2[[#This Row],[DATA DO ÚLTIMO TESTE HIDROSTÁTICO]]))</f>
        <v/>
      </c>
      <c r="Y370" s="101" t="str">
        <f>IFERROR(IF(Tabela2[[#This Row],[DATA DA RECARGA]]="","",Tabela2[[#This Row],[VALIDADE          (em meses)]]*30)+5,"")</f>
        <v/>
      </c>
      <c r="Z370" s="101" t="str">
        <f>IF(Tabela2[[#This Row],[DATA DA RECARGA]]="","","P")</f>
        <v/>
      </c>
      <c r="AA370" s="71"/>
      <c r="AB370" s="97" t="str">
        <f ca="1">IFERROR(G370-editar!$C$1,"")</f>
        <v/>
      </c>
      <c r="AC370" s="97" t="str">
        <f t="shared" ca="1" si="5"/>
        <v/>
      </c>
      <c r="AD370" s="74"/>
      <c r="AE370" s="74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</row>
    <row r="371" spans="1:57" ht="20.100000000000001" customHeight="1" x14ac:dyDescent="0.25">
      <c r="A371" s="29" t="str">
        <f>IF(Tabela2[[#This Row],[LOCAL DO EXTINTOR]]="","",Tabela2[[#This Row],[CONTROL1]])</f>
        <v/>
      </c>
      <c r="B371" s="133"/>
      <c r="C371" s="33"/>
      <c r="D371" s="34"/>
      <c r="E371" s="35"/>
      <c r="F3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1" s="81" t="str">
        <f ca="1">IFERROR(IF(Tabela2[[#This Row],[VALIDADE DA RECARGA]]="SELECIONE VALIDADE","",Tabela2[[#This Row],[DATA VENC REC]]),"")</f>
        <v/>
      </c>
      <c r="H371" s="76"/>
      <c r="I3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1" s="87" t="str">
        <f>IF(Tabela2[[#This Row],[DATA DO ÚLTIMO TESTE HIDROSTÁTICO]]="","",Tabela2[[#This Row],[DATA DO ÚLTIMO TESTE HIDROSTÁTICO]]+editar!$C$15)</f>
        <v/>
      </c>
      <c r="K371" s="105"/>
      <c r="L371" s="140"/>
      <c r="M371" s="48">
        <v>364</v>
      </c>
      <c r="N3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1" s="49" t="str">
        <f>IF(Tabela2[[#This Row],[DATA DA RECARGA]]="","",Tabela2[[#This Row],[DATA DA RECARGA]]+Tabela2[[#This Row],[val]])</f>
        <v/>
      </c>
      <c r="P371" s="48" t="str">
        <f>IF(Tabela2[[#This Row],[DATA VENC REC]]="","",VLOOKUP(MONTH(Tabela2[[#This Row],[DATA VENC REC]]),editar!$F$2:$G$13,2,0))</f>
        <v/>
      </c>
      <c r="Q371" s="48" t="str">
        <f>IF(Tabela2[[#This Row],[DATA VENC REC]]="","",YEAR(Tabela2[[#This Row],[DATA VENC REC]]))</f>
        <v/>
      </c>
      <c r="R3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1" s="54" t="str">
        <f>IF(Tabela2[[#This Row],[DATA DO PRÓXIMO TESTE HIDROSTÁTICO]]="","",VLOOKUP(MONTH(Tabela2[[#This Row],[DATA DO PRÓXIMO TESTE HIDROSTÁTICO]]),editar!$F$2:$G$13,2,0))</f>
        <v/>
      </c>
      <c r="T371" s="54" t="str">
        <f>IF(Tabela2[[#This Row],[DATA DO PRÓXIMO TESTE HIDROSTÁTICO]]="","",YEAR(Tabela2[[#This Row],[DATA DO PRÓXIMO TESTE HIDROSTÁTICO]]))</f>
        <v/>
      </c>
      <c r="U371" s="54" t="str">
        <f>IF(Tabela2[[#This Row],[DATA DA RECARGA]]="","",VLOOKUP(MONTH(Tabela2[[#This Row],[DATA DA RECARGA]]),editar!$F$2:$G$13,2,0))</f>
        <v/>
      </c>
      <c r="V371" s="54" t="str">
        <f>IF(Tabela2[[#This Row],[DATA DA RECARGA]]="","",YEAR(Tabela2[[#This Row],[DATA DA RECARGA]]))</f>
        <v/>
      </c>
      <c r="W371" s="54" t="str">
        <f>IF(Tabela2[[#This Row],[DATA DO ÚLTIMO TESTE HIDROSTÁTICO]]="","",VLOOKUP(MONTH(Tabela2[[#This Row],[DATA DO ÚLTIMO TESTE HIDROSTÁTICO]]),editar!$F$2:$G$13,2,0))</f>
        <v/>
      </c>
      <c r="X371" s="54" t="str">
        <f>IF(Tabela2[[#This Row],[DATA DO ÚLTIMO TESTE HIDROSTÁTICO]]="","",YEAR(Tabela2[[#This Row],[DATA DO ÚLTIMO TESTE HIDROSTÁTICO]]))</f>
        <v/>
      </c>
      <c r="Y371" s="101" t="str">
        <f>IFERROR(IF(Tabela2[[#This Row],[DATA DA RECARGA]]="","",Tabela2[[#This Row],[VALIDADE          (em meses)]]*30)+5,"")</f>
        <v/>
      </c>
      <c r="Z371" s="101" t="str">
        <f>IF(Tabela2[[#This Row],[DATA DA RECARGA]]="","","P")</f>
        <v/>
      </c>
      <c r="AA371" s="71"/>
      <c r="AB371" s="97" t="str">
        <f ca="1">IFERROR(G371-editar!$C$1,"")</f>
        <v/>
      </c>
      <c r="AC371" s="97" t="str">
        <f t="shared" ca="1" si="5"/>
        <v/>
      </c>
      <c r="AD371" s="74"/>
      <c r="AE371" s="74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</row>
    <row r="372" spans="1:57" ht="20.100000000000001" customHeight="1" x14ac:dyDescent="0.25">
      <c r="A372" s="29" t="str">
        <f>IF(Tabela2[[#This Row],[LOCAL DO EXTINTOR]]="","",Tabela2[[#This Row],[CONTROL1]])</f>
        <v/>
      </c>
      <c r="B372" s="133"/>
      <c r="C372" s="33"/>
      <c r="D372" s="34"/>
      <c r="E372" s="35"/>
      <c r="F3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2" s="81" t="str">
        <f ca="1">IFERROR(IF(Tabela2[[#This Row],[VALIDADE DA RECARGA]]="SELECIONE VALIDADE","",Tabela2[[#This Row],[DATA VENC REC]]),"")</f>
        <v/>
      </c>
      <c r="H372" s="76"/>
      <c r="I3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2" s="87" t="str">
        <f>IF(Tabela2[[#This Row],[DATA DO ÚLTIMO TESTE HIDROSTÁTICO]]="","",Tabela2[[#This Row],[DATA DO ÚLTIMO TESTE HIDROSTÁTICO]]+editar!$C$15)</f>
        <v/>
      </c>
      <c r="K372" s="105"/>
      <c r="L372" s="140"/>
      <c r="M372" s="48">
        <v>365</v>
      </c>
      <c r="N3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2" s="49" t="str">
        <f>IF(Tabela2[[#This Row],[DATA DA RECARGA]]="","",Tabela2[[#This Row],[DATA DA RECARGA]]+Tabela2[[#This Row],[val]])</f>
        <v/>
      </c>
      <c r="P372" s="48" t="str">
        <f>IF(Tabela2[[#This Row],[DATA VENC REC]]="","",VLOOKUP(MONTH(Tabela2[[#This Row],[DATA VENC REC]]),editar!$F$2:$G$13,2,0))</f>
        <v/>
      </c>
      <c r="Q372" s="48" t="str">
        <f>IF(Tabela2[[#This Row],[DATA VENC REC]]="","",YEAR(Tabela2[[#This Row],[DATA VENC REC]]))</f>
        <v/>
      </c>
      <c r="R3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2" s="54" t="str">
        <f>IF(Tabela2[[#This Row],[DATA DO PRÓXIMO TESTE HIDROSTÁTICO]]="","",VLOOKUP(MONTH(Tabela2[[#This Row],[DATA DO PRÓXIMO TESTE HIDROSTÁTICO]]),editar!$F$2:$G$13,2,0))</f>
        <v/>
      </c>
      <c r="T372" s="54" t="str">
        <f>IF(Tabela2[[#This Row],[DATA DO PRÓXIMO TESTE HIDROSTÁTICO]]="","",YEAR(Tabela2[[#This Row],[DATA DO PRÓXIMO TESTE HIDROSTÁTICO]]))</f>
        <v/>
      </c>
      <c r="U372" s="54" t="str">
        <f>IF(Tabela2[[#This Row],[DATA DA RECARGA]]="","",VLOOKUP(MONTH(Tabela2[[#This Row],[DATA DA RECARGA]]),editar!$F$2:$G$13,2,0))</f>
        <v/>
      </c>
      <c r="V372" s="54" t="str">
        <f>IF(Tabela2[[#This Row],[DATA DA RECARGA]]="","",YEAR(Tabela2[[#This Row],[DATA DA RECARGA]]))</f>
        <v/>
      </c>
      <c r="W372" s="54" t="str">
        <f>IF(Tabela2[[#This Row],[DATA DO ÚLTIMO TESTE HIDROSTÁTICO]]="","",VLOOKUP(MONTH(Tabela2[[#This Row],[DATA DO ÚLTIMO TESTE HIDROSTÁTICO]]),editar!$F$2:$G$13,2,0))</f>
        <v/>
      </c>
      <c r="X372" s="54" t="str">
        <f>IF(Tabela2[[#This Row],[DATA DO ÚLTIMO TESTE HIDROSTÁTICO]]="","",YEAR(Tabela2[[#This Row],[DATA DO ÚLTIMO TESTE HIDROSTÁTICO]]))</f>
        <v/>
      </c>
      <c r="Y372" s="101" t="str">
        <f>IFERROR(IF(Tabela2[[#This Row],[DATA DA RECARGA]]="","",Tabela2[[#This Row],[VALIDADE          (em meses)]]*30)+5,"")</f>
        <v/>
      </c>
      <c r="Z372" s="101" t="str">
        <f>IF(Tabela2[[#This Row],[DATA DA RECARGA]]="","","P")</f>
        <v/>
      </c>
      <c r="AA372" s="71"/>
      <c r="AB372" s="97" t="str">
        <f ca="1">IFERROR(G372-editar!$C$1,"")</f>
        <v/>
      </c>
      <c r="AC372" s="97" t="str">
        <f t="shared" ca="1" si="5"/>
        <v/>
      </c>
      <c r="AD372" s="74"/>
      <c r="AE372" s="74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</row>
    <row r="373" spans="1:57" ht="20.100000000000001" customHeight="1" x14ac:dyDescent="0.25">
      <c r="A373" s="29" t="str">
        <f>IF(Tabela2[[#This Row],[LOCAL DO EXTINTOR]]="","",Tabela2[[#This Row],[CONTROL1]])</f>
        <v/>
      </c>
      <c r="B373" s="133"/>
      <c r="C373" s="33"/>
      <c r="D373" s="34"/>
      <c r="E373" s="35"/>
      <c r="F3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3" s="81" t="str">
        <f ca="1">IFERROR(IF(Tabela2[[#This Row],[VALIDADE DA RECARGA]]="SELECIONE VALIDADE","",Tabela2[[#This Row],[DATA VENC REC]]),"")</f>
        <v/>
      </c>
      <c r="H373" s="76"/>
      <c r="I3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3" s="87" t="str">
        <f>IF(Tabela2[[#This Row],[DATA DO ÚLTIMO TESTE HIDROSTÁTICO]]="","",Tabela2[[#This Row],[DATA DO ÚLTIMO TESTE HIDROSTÁTICO]]+editar!$C$15)</f>
        <v/>
      </c>
      <c r="K373" s="105"/>
      <c r="L373" s="140"/>
      <c r="M373" s="48">
        <v>366</v>
      </c>
      <c r="N3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3" s="49" t="str">
        <f>IF(Tabela2[[#This Row],[DATA DA RECARGA]]="","",Tabela2[[#This Row],[DATA DA RECARGA]]+Tabela2[[#This Row],[val]])</f>
        <v/>
      </c>
      <c r="P373" s="48" t="str">
        <f>IF(Tabela2[[#This Row],[DATA VENC REC]]="","",VLOOKUP(MONTH(Tabela2[[#This Row],[DATA VENC REC]]),editar!$F$2:$G$13,2,0))</f>
        <v/>
      </c>
      <c r="Q373" s="48" t="str">
        <f>IF(Tabela2[[#This Row],[DATA VENC REC]]="","",YEAR(Tabela2[[#This Row],[DATA VENC REC]]))</f>
        <v/>
      </c>
      <c r="R3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3" s="54" t="str">
        <f>IF(Tabela2[[#This Row],[DATA DO PRÓXIMO TESTE HIDROSTÁTICO]]="","",VLOOKUP(MONTH(Tabela2[[#This Row],[DATA DO PRÓXIMO TESTE HIDROSTÁTICO]]),editar!$F$2:$G$13,2,0))</f>
        <v/>
      </c>
      <c r="T373" s="54" t="str">
        <f>IF(Tabela2[[#This Row],[DATA DO PRÓXIMO TESTE HIDROSTÁTICO]]="","",YEAR(Tabela2[[#This Row],[DATA DO PRÓXIMO TESTE HIDROSTÁTICO]]))</f>
        <v/>
      </c>
      <c r="U373" s="54" t="str">
        <f>IF(Tabela2[[#This Row],[DATA DA RECARGA]]="","",VLOOKUP(MONTH(Tabela2[[#This Row],[DATA DA RECARGA]]),editar!$F$2:$G$13,2,0))</f>
        <v/>
      </c>
      <c r="V373" s="54" t="str">
        <f>IF(Tabela2[[#This Row],[DATA DA RECARGA]]="","",YEAR(Tabela2[[#This Row],[DATA DA RECARGA]]))</f>
        <v/>
      </c>
      <c r="W373" s="54" t="str">
        <f>IF(Tabela2[[#This Row],[DATA DO ÚLTIMO TESTE HIDROSTÁTICO]]="","",VLOOKUP(MONTH(Tabela2[[#This Row],[DATA DO ÚLTIMO TESTE HIDROSTÁTICO]]),editar!$F$2:$G$13,2,0))</f>
        <v/>
      </c>
      <c r="X373" s="54" t="str">
        <f>IF(Tabela2[[#This Row],[DATA DO ÚLTIMO TESTE HIDROSTÁTICO]]="","",YEAR(Tabela2[[#This Row],[DATA DO ÚLTIMO TESTE HIDROSTÁTICO]]))</f>
        <v/>
      </c>
      <c r="Y373" s="101" t="str">
        <f>IFERROR(IF(Tabela2[[#This Row],[DATA DA RECARGA]]="","",Tabela2[[#This Row],[VALIDADE          (em meses)]]*30)+5,"")</f>
        <v/>
      </c>
      <c r="Z373" s="101" t="str">
        <f>IF(Tabela2[[#This Row],[DATA DA RECARGA]]="","","P")</f>
        <v/>
      </c>
      <c r="AA373" s="71"/>
      <c r="AB373" s="97" t="str">
        <f ca="1">IFERROR(G373-editar!$C$1,"")</f>
        <v/>
      </c>
      <c r="AC373" s="97" t="str">
        <f t="shared" ca="1" si="5"/>
        <v/>
      </c>
      <c r="AD373" s="74"/>
      <c r="AE373" s="74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</row>
    <row r="374" spans="1:57" ht="20.100000000000001" customHeight="1" x14ac:dyDescent="0.25">
      <c r="A374" s="29" t="str">
        <f>IF(Tabela2[[#This Row],[LOCAL DO EXTINTOR]]="","",Tabela2[[#This Row],[CONTROL1]])</f>
        <v/>
      </c>
      <c r="B374" s="133"/>
      <c r="C374" s="33"/>
      <c r="D374" s="34"/>
      <c r="E374" s="35"/>
      <c r="F3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4" s="81" t="str">
        <f ca="1">IFERROR(IF(Tabela2[[#This Row],[VALIDADE DA RECARGA]]="SELECIONE VALIDADE","",Tabela2[[#This Row],[DATA VENC REC]]),"")</f>
        <v/>
      </c>
      <c r="H374" s="76"/>
      <c r="I3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4" s="87" t="str">
        <f>IF(Tabela2[[#This Row],[DATA DO ÚLTIMO TESTE HIDROSTÁTICO]]="","",Tabela2[[#This Row],[DATA DO ÚLTIMO TESTE HIDROSTÁTICO]]+editar!$C$15)</f>
        <v/>
      </c>
      <c r="K374" s="105"/>
      <c r="L374" s="140"/>
      <c r="M374" s="48">
        <v>367</v>
      </c>
      <c r="N3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4" s="49" t="str">
        <f>IF(Tabela2[[#This Row],[DATA DA RECARGA]]="","",Tabela2[[#This Row],[DATA DA RECARGA]]+Tabela2[[#This Row],[val]])</f>
        <v/>
      </c>
      <c r="P374" s="48" t="str">
        <f>IF(Tabela2[[#This Row],[DATA VENC REC]]="","",VLOOKUP(MONTH(Tabela2[[#This Row],[DATA VENC REC]]),editar!$F$2:$G$13,2,0))</f>
        <v/>
      </c>
      <c r="Q374" s="48" t="str">
        <f>IF(Tabela2[[#This Row],[DATA VENC REC]]="","",YEAR(Tabela2[[#This Row],[DATA VENC REC]]))</f>
        <v/>
      </c>
      <c r="R3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4" s="54" t="str">
        <f>IF(Tabela2[[#This Row],[DATA DO PRÓXIMO TESTE HIDROSTÁTICO]]="","",VLOOKUP(MONTH(Tabela2[[#This Row],[DATA DO PRÓXIMO TESTE HIDROSTÁTICO]]),editar!$F$2:$G$13,2,0))</f>
        <v/>
      </c>
      <c r="T374" s="54" t="str">
        <f>IF(Tabela2[[#This Row],[DATA DO PRÓXIMO TESTE HIDROSTÁTICO]]="","",YEAR(Tabela2[[#This Row],[DATA DO PRÓXIMO TESTE HIDROSTÁTICO]]))</f>
        <v/>
      </c>
      <c r="U374" s="54" t="str">
        <f>IF(Tabela2[[#This Row],[DATA DA RECARGA]]="","",VLOOKUP(MONTH(Tabela2[[#This Row],[DATA DA RECARGA]]),editar!$F$2:$G$13,2,0))</f>
        <v/>
      </c>
      <c r="V374" s="54" t="str">
        <f>IF(Tabela2[[#This Row],[DATA DA RECARGA]]="","",YEAR(Tabela2[[#This Row],[DATA DA RECARGA]]))</f>
        <v/>
      </c>
      <c r="W374" s="54" t="str">
        <f>IF(Tabela2[[#This Row],[DATA DO ÚLTIMO TESTE HIDROSTÁTICO]]="","",VLOOKUP(MONTH(Tabela2[[#This Row],[DATA DO ÚLTIMO TESTE HIDROSTÁTICO]]),editar!$F$2:$G$13,2,0))</f>
        <v/>
      </c>
      <c r="X374" s="54" t="str">
        <f>IF(Tabela2[[#This Row],[DATA DO ÚLTIMO TESTE HIDROSTÁTICO]]="","",YEAR(Tabela2[[#This Row],[DATA DO ÚLTIMO TESTE HIDROSTÁTICO]]))</f>
        <v/>
      </c>
      <c r="Y374" s="101" t="str">
        <f>IFERROR(IF(Tabela2[[#This Row],[DATA DA RECARGA]]="","",Tabela2[[#This Row],[VALIDADE          (em meses)]]*30)+5,"")</f>
        <v/>
      </c>
      <c r="Z374" s="101" t="str">
        <f>IF(Tabela2[[#This Row],[DATA DA RECARGA]]="","","P")</f>
        <v/>
      </c>
      <c r="AA374" s="71"/>
      <c r="AB374" s="97" t="str">
        <f ca="1">IFERROR(G374-editar!$C$1,"")</f>
        <v/>
      </c>
      <c r="AC374" s="97" t="str">
        <f t="shared" ca="1" si="5"/>
        <v/>
      </c>
      <c r="AD374" s="74"/>
      <c r="AE374" s="74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</row>
    <row r="375" spans="1:57" ht="20.100000000000001" customHeight="1" x14ac:dyDescent="0.25">
      <c r="A375" s="29" t="str">
        <f>IF(Tabela2[[#This Row],[LOCAL DO EXTINTOR]]="","",Tabela2[[#This Row],[CONTROL1]])</f>
        <v/>
      </c>
      <c r="B375" s="133"/>
      <c r="C375" s="33"/>
      <c r="D375" s="34"/>
      <c r="E375" s="35"/>
      <c r="F3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5" s="81" t="str">
        <f ca="1">IFERROR(IF(Tabela2[[#This Row],[VALIDADE DA RECARGA]]="SELECIONE VALIDADE","",Tabela2[[#This Row],[DATA VENC REC]]),"")</f>
        <v/>
      </c>
      <c r="H375" s="76"/>
      <c r="I3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5" s="87" t="str">
        <f>IF(Tabela2[[#This Row],[DATA DO ÚLTIMO TESTE HIDROSTÁTICO]]="","",Tabela2[[#This Row],[DATA DO ÚLTIMO TESTE HIDROSTÁTICO]]+editar!$C$15)</f>
        <v/>
      </c>
      <c r="K375" s="105"/>
      <c r="L375" s="140"/>
      <c r="M375" s="48">
        <v>368</v>
      </c>
      <c r="N3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5" s="49" t="str">
        <f>IF(Tabela2[[#This Row],[DATA DA RECARGA]]="","",Tabela2[[#This Row],[DATA DA RECARGA]]+Tabela2[[#This Row],[val]])</f>
        <v/>
      </c>
      <c r="P375" s="48" t="str">
        <f>IF(Tabela2[[#This Row],[DATA VENC REC]]="","",VLOOKUP(MONTH(Tabela2[[#This Row],[DATA VENC REC]]),editar!$F$2:$G$13,2,0))</f>
        <v/>
      </c>
      <c r="Q375" s="48" t="str">
        <f>IF(Tabela2[[#This Row],[DATA VENC REC]]="","",YEAR(Tabela2[[#This Row],[DATA VENC REC]]))</f>
        <v/>
      </c>
      <c r="R3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5" s="54" t="str">
        <f>IF(Tabela2[[#This Row],[DATA DO PRÓXIMO TESTE HIDROSTÁTICO]]="","",VLOOKUP(MONTH(Tabela2[[#This Row],[DATA DO PRÓXIMO TESTE HIDROSTÁTICO]]),editar!$F$2:$G$13,2,0))</f>
        <v/>
      </c>
      <c r="T375" s="54" t="str">
        <f>IF(Tabela2[[#This Row],[DATA DO PRÓXIMO TESTE HIDROSTÁTICO]]="","",YEAR(Tabela2[[#This Row],[DATA DO PRÓXIMO TESTE HIDROSTÁTICO]]))</f>
        <v/>
      </c>
      <c r="U375" s="54" t="str">
        <f>IF(Tabela2[[#This Row],[DATA DA RECARGA]]="","",VLOOKUP(MONTH(Tabela2[[#This Row],[DATA DA RECARGA]]),editar!$F$2:$G$13,2,0))</f>
        <v/>
      </c>
      <c r="V375" s="54" t="str">
        <f>IF(Tabela2[[#This Row],[DATA DA RECARGA]]="","",YEAR(Tabela2[[#This Row],[DATA DA RECARGA]]))</f>
        <v/>
      </c>
      <c r="W375" s="54" t="str">
        <f>IF(Tabela2[[#This Row],[DATA DO ÚLTIMO TESTE HIDROSTÁTICO]]="","",VLOOKUP(MONTH(Tabela2[[#This Row],[DATA DO ÚLTIMO TESTE HIDROSTÁTICO]]),editar!$F$2:$G$13,2,0))</f>
        <v/>
      </c>
      <c r="X375" s="54" t="str">
        <f>IF(Tabela2[[#This Row],[DATA DO ÚLTIMO TESTE HIDROSTÁTICO]]="","",YEAR(Tabela2[[#This Row],[DATA DO ÚLTIMO TESTE HIDROSTÁTICO]]))</f>
        <v/>
      </c>
      <c r="Y375" s="101" t="str">
        <f>IFERROR(IF(Tabela2[[#This Row],[DATA DA RECARGA]]="","",Tabela2[[#This Row],[VALIDADE          (em meses)]]*30)+5,"")</f>
        <v/>
      </c>
      <c r="Z375" s="101" t="str">
        <f>IF(Tabela2[[#This Row],[DATA DA RECARGA]]="","","P")</f>
        <v/>
      </c>
      <c r="AA375" s="71"/>
      <c r="AB375" s="97" t="str">
        <f ca="1">IFERROR(G375-editar!$C$1,"")</f>
        <v/>
      </c>
      <c r="AC375" s="97" t="str">
        <f t="shared" ca="1" si="5"/>
        <v/>
      </c>
      <c r="AD375" s="74"/>
      <c r="AE375" s="74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</row>
    <row r="376" spans="1:57" ht="20.100000000000001" customHeight="1" x14ac:dyDescent="0.25">
      <c r="A376" s="29" t="str">
        <f>IF(Tabela2[[#This Row],[LOCAL DO EXTINTOR]]="","",Tabela2[[#This Row],[CONTROL1]])</f>
        <v/>
      </c>
      <c r="B376" s="133"/>
      <c r="C376" s="33"/>
      <c r="D376" s="34"/>
      <c r="E376" s="35"/>
      <c r="F3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6" s="81" t="str">
        <f ca="1">IFERROR(IF(Tabela2[[#This Row],[VALIDADE DA RECARGA]]="SELECIONE VALIDADE","",Tabela2[[#This Row],[DATA VENC REC]]),"")</f>
        <v/>
      </c>
      <c r="H376" s="76"/>
      <c r="I3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6" s="87" t="str">
        <f>IF(Tabela2[[#This Row],[DATA DO ÚLTIMO TESTE HIDROSTÁTICO]]="","",Tabela2[[#This Row],[DATA DO ÚLTIMO TESTE HIDROSTÁTICO]]+editar!$C$15)</f>
        <v/>
      </c>
      <c r="K376" s="105"/>
      <c r="L376" s="140"/>
      <c r="M376" s="48">
        <v>369</v>
      </c>
      <c r="N3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6" s="49" t="str">
        <f>IF(Tabela2[[#This Row],[DATA DA RECARGA]]="","",Tabela2[[#This Row],[DATA DA RECARGA]]+Tabela2[[#This Row],[val]])</f>
        <v/>
      </c>
      <c r="P376" s="48" t="str">
        <f>IF(Tabela2[[#This Row],[DATA VENC REC]]="","",VLOOKUP(MONTH(Tabela2[[#This Row],[DATA VENC REC]]),editar!$F$2:$G$13,2,0))</f>
        <v/>
      </c>
      <c r="Q376" s="48" t="str">
        <f>IF(Tabela2[[#This Row],[DATA VENC REC]]="","",YEAR(Tabela2[[#This Row],[DATA VENC REC]]))</f>
        <v/>
      </c>
      <c r="R3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6" s="54" t="str">
        <f>IF(Tabela2[[#This Row],[DATA DO PRÓXIMO TESTE HIDROSTÁTICO]]="","",VLOOKUP(MONTH(Tabela2[[#This Row],[DATA DO PRÓXIMO TESTE HIDROSTÁTICO]]),editar!$F$2:$G$13,2,0))</f>
        <v/>
      </c>
      <c r="T376" s="54" t="str">
        <f>IF(Tabela2[[#This Row],[DATA DO PRÓXIMO TESTE HIDROSTÁTICO]]="","",YEAR(Tabela2[[#This Row],[DATA DO PRÓXIMO TESTE HIDROSTÁTICO]]))</f>
        <v/>
      </c>
      <c r="U376" s="54" t="str">
        <f>IF(Tabela2[[#This Row],[DATA DA RECARGA]]="","",VLOOKUP(MONTH(Tabela2[[#This Row],[DATA DA RECARGA]]),editar!$F$2:$G$13,2,0))</f>
        <v/>
      </c>
      <c r="V376" s="54" t="str">
        <f>IF(Tabela2[[#This Row],[DATA DA RECARGA]]="","",YEAR(Tabela2[[#This Row],[DATA DA RECARGA]]))</f>
        <v/>
      </c>
      <c r="W376" s="54" t="str">
        <f>IF(Tabela2[[#This Row],[DATA DO ÚLTIMO TESTE HIDROSTÁTICO]]="","",VLOOKUP(MONTH(Tabela2[[#This Row],[DATA DO ÚLTIMO TESTE HIDROSTÁTICO]]),editar!$F$2:$G$13,2,0))</f>
        <v/>
      </c>
      <c r="X376" s="54" t="str">
        <f>IF(Tabela2[[#This Row],[DATA DO ÚLTIMO TESTE HIDROSTÁTICO]]="","",YEAR(Tabela2[[#This Row],[DATA DO ÚLTIMO TESTE HIDROSTÁTICO]]))</f>
        <v/>
      </c>
      <c r="Y376" s="101" t="str">
        <f>IFERROR(IF(Tabela2[[#This Row],[DATA DA RECARGA]]="","",Tabela2[[#This Row],[VALIDADE          (em meses)]]*30)+5,"")</f>
        <v/>
      </c>
      <c r="Z376" s="101" t="str">
        <f>IF(Tabela2[[#This Row],[DATA DA RECARGA]]="","","P")</f>
        <v/>
      </c>
      <c r="AA376" s="71"/>
      <c r="AB376" s="97" t="str">
        <f ca="1">IFERROR(G376-editar!$C$1,"")</f>
        <v/>
      </c>
      <c r="AC376" s="97" t="str">
        <f t="shared" ca="1" si="5"/>
        <v/>
      </c>
      <c r="AD376" s="74"/>
      <c r="AE376" s="74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</row>
    <row r="377" spans="1:57" ht="20.100000000000001" customHeight="1" x14ac:dyDescent="0.25">
      <c r="A377" s="29" t="str">
        <f>IF(Tabela2[[#This Row],[LOCAL DO EXTINTOR]]="","",Tabela2[[#This Row],[CONTROL1]])</f>
        <v/>
      </c>
      <c r="B377" s="133"/>
      <c r="C377" s="33"/>
      <c r="D377" s="34"/>
      <c r="E377" s="35"/>
      <c r="F3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7" s="81" t="str">
        <f ca="1">IFERROR(IF(Tabela2[[#This Row],[VALIDADE DA RECARGA]]="SELECIONE VALIDADE","",Tabela2[[#This Row],[DATA VENC REC]]),"")</f>
        <v/>
      </c>
      <c r="H377" s="76"/>
      <c r="I3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7" s="87" t="str">
        <f>IF(Tabela2[[#This Row],[DATA DO ÚLTIMO TESTE HIDROSTÁTICO]]="","",Tabela2[[#This Row],[DATA DO ÚLTIMO TESTE HIDROSTÁTICO]]+editar!$C$15)</f>
        <v/>
      </c>
      <c r="K377" s="105"/>
      <c r="L377" s="140"/>
      <c r="M377" s="48">
        <v>370</v>
      </c>
      <c r="N3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7" s="49" t="str">
        <f>IF(Tabela2[[#This Row],[DATA DA RECARGA]]="","",Tabela2[[#This Row],[DATA DA RECARGA]]+Tabela2[[#This Row],[val]])</f>
        <v/>
      </c>
      <c r="P377" s="48" t="str">
        <f>IF(Tabela2[[#This Row],[DATA VENC REC]]="","",VLOOKUP(MONTH(Tabela2[[#This Row],[DATA VENC REC]]),editar!$F$2:$G$13,2,0))</f>
        <v/>
      </c>
      <c r="Q377" s="48" t="str">
        <f>IF(Tabela2[[#This Row],[DATA VENC REC]]="","",YEAR(Tabela2[[#This Row],[DATA VENC REC]]))</f>
        <v/>
      </c>
      <c r="R3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7" s="54" t="str">
        <f>IF(Tabela2[[#This Row],[DATA DO PRÓXIMO TESTE HIDROSTÁTICO]]="","",VLOOKUP(MONTH(Tabela2[[#This Row],[DATA DO PRÓXIMO TESTE HIDROSTÁTICO]]),editar!$F$2:$G$13,2,0))</f>
        <v/>
      </c>
      <c r="T377" s="54" t="str">
        <f>IF(Tabela2[[#This Row],[DATA DO PRÓXIMO TESTE HIDROSTÁTICO]]="","",YEAR(Tabela2[[#This Row],[DATA DO PRÓXIMO TESTE HIDROSTÁTICO]]))</f>
        <v/>
      </c>
      <c r="U377" s="54" t="str">
        <f>IF(Tabela2[[#This Row],[DATA DA RECARGA]]="","",VLOOKUP(MONTH(Tabela2[[#This Row],[DATA DA RECARGA]]),editar!$F$2:$G$13,2,0))</f>
        <v/>
      </c>
      <c r="V377" s="54" t="str">
        <f>IF(Tabela2[[#This Row],[DATA DA RECARGA]]="","",YEAR(Tabela2[[#This Row],[DATA DA RECARGA]]))</f>
        <v/>
      </c>
      <c r="W377" s="54" t="str">
        <f>IF(Tabela2[[#This Row],[DATA DO ÚLTIMO TESTE HIDROSTÁTICO]]="","",VLOOKUP(MONTH(Tabela2[[#This Row],[DATA DO ÚLTIMO TESTE HIDROSTÁTICO]]),editar!$F$2:$G$13,2,0))</f>
        <v/>
      </c>
      <c r="X377" s="54" t="str">
        <f>IF(Tabela2[[#This Row],[DATA DO ÚLTIMO TESTE HIDROSTÁTICO]]="","",YEAR(Tabela2[[#This Row],[DATA DO ÚLTIMO TESTE HIDROSTÁTICO]]))</f>
        <v/>
      </c>
      <c r="Y377" s="101" t="str">
        <f>IFERROR(IF(Tabela2[[#This Row],[DATA DA RECARGA]]="","",Tabela2[[#This Row],[VALIDADE          (em meses)]]*30)+5,"")</f>
        <v/>
      </c>
      <c r="Z377" s="101" t="str">
        <f>IF(Tabela2[[#This Row],[DATA DA RECARGA]]="","","P")</f>
        <v/>
      </c>
      <c r="AA377" s="71"/>
      <c r="AB377" s="97" t="str">
        <f ca="1">IFERROR(G377-editar!$C$1,"")</f>
        <v/>
      </c>
      <c r="AC377" s="97" t="str">
        <f t="shared" ca="1" si="5"/>
        <v/>
      </c>
      <c r="AD377" s="74"/>
      <c r="AE377" s="74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</row>
    <row r="378" spans="1:57" ht="20.100000000000001" customHeight="1" x14ac:dyDescent="0.25">
      <c r="A378" s="29" t="str">
        <f>IF(Tabela2[[#This Row],[LOCAL DO EXTINTOR]]="","",Tabela2[[#This Row],[CONTROL1]])</f>
        <v/>
      </c>
      <c r="B378" s="133"/>
      <c r="C378" s="33"/>
      <c r="D378" s="34"/>
      <c r="E378" s="35"/>
      <c r="F3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8" s="81" t="str">
        <f ca="1">IFERROR(IF(Tabela2[[#This Row],[VALIDADE DA RECARGA]]="SELECIONE VALIDADE","",Tabela2[[#This Row],[DATA VENC REC]]),"")</f>
        <v/>
      </c>
      <c r="H378" s="76"/>
      <c r="I3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8" s="87" t="str">
        <f>IF(Tabela2[[#This Row],[DATA DO ÚLTIMO TESTE HIDROSTÁTICO]]="","",Tabela2[[#This Row],[DATA DO ÚLTIMO TESTE HIDROSTÁTICO]]+editar!$C$15)</f>
        <v/>
      </c>
      <c r="K378" s="105"/>
      <c r="L378" s="140"/>
      <c r="M378" s="48">
        <v>371</v>
      </c>
      <c r="N3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8" s="49" t="str">
        <f>IF(Tabela2[[#This Row],[DATA DA RECARGA]]="","",Tabela2[[#This Row],[DATA DA RECARGA]]+Tabela2[[#This Row],[val]])</f>
        <v/>
      </c>
      <c r="P378" s="48" t="str">
        <f>IF(Tabela2[[#This Row],[DATA VENC REC]]="","",VLOOKUP(MONTH(Tabela2[[#This Row],[DATA VENC REC]]),editar!$F$2:$G$13,2,0))</f>
        <v/>
      </c>
      <c r="Q378" s="48" t="str">
        <f>IF(Tabela2[[#This Row],[DATA VENC REC]]="","",YEAR(Tabela2[[#This Row],[DATA VENC REC]]))</f>
        <v/>
      </c>
      <c r="R3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8" s="54" t="str">
        <f>IF(Tabela2[[#This Row],[DATA DO PRÓXIMO TESTE HIDROSTÁTICO]]="","",VLOOKUP(MONTH(Tabela2[[#This Row],[DATA DO PRÓXIMO TESTE HIDROSTÁTICO]]),editar!$F$2:$G$13,2,0))</f>
        <v/>
      </c>
      <c r="T378" s="54" t="str">
        <f>IF(Tabela2[[#This Row],[DATA DO PRÓXIMO TESTE HIDROSTÁTICO]]="","",YEAR(Tabela2[[#This Row],[DATA DO PRÓXIMO TESTE HIDROSTÁTICO]]))</f>
        <v/>
      </c>
      <c r="U378" s="54" t="str">
        <f>IF(Tabela2[[#This Row],[DATA DA RECARGA]]="","",VLOOKUP(MONTH(Tabela2[[#This Row],[DATA DA RECARGA]]),editar!$F$2:$G$13,2,0))</f>
        <v/>
      </c>
      <c r="V378" s="54" t="str">
        <f>IF(Tabela2[[#This Row],[DATA DA RECARGA]]="","",YEAR(Tabela2[[#This Row],[DATA DA RECARGA]]))</f>
        <v/>
      </c>
      <c r="W378" s="54" t="str">
        <f>IF(Tabela2[[#This Row],[DATA DO ÚLTIMO TESTE HIDROSTÁTICO]]="","",VLOOKUP(MONTH(Tabela2[[#This Row],[DATA DO ÚLTIMO TESTE HIDROSTÁTICO]]),editar!$F$2:$G$13,2,0))</f>
        <v/>
      </c>
      <c r="X378" s="54" t="str">
        <f>IF(Tabela2[[#This Row],[DATA DO ÚLTIMO TESTE HIDROSTÁTICO]]="","",YEAR(Tabela2[[#This Row],[DATA DO ÚLTIMO TESTE HIDROSTÁTICO]]))</f>
        <v/>
      </c>
      <c r="Y378" s="101" t="str">
        <f>IFERROR(IF(Tabela2[[#This Row],[DATA DA RECARGA]]="","",Tabela2[[#This Row],[VALIDADE          (em meses)]]*30)+5,"")</f>
        <v/>
      </c>
      <c r="Z378" s="101" t="str">
        <f>IF(Tabela2[[#This Row],[DATA DA RECARGA]]="","","P")</f>
        <v/>
      </c>
      <c r="AA378" s="71"/>
      <c r="AB378" s="97" t="str">
        <f ca="1">IFERROR(G378-editar!$C$1,"")</f>
        <v/>
      </c>
      <c r="AC378" s="97" t="str">
        <f t="shared" ca="1" si="5"/>
        <v/>
      </c>
      <c r="AD378" s="74"/>
      <c r="AE378" s="74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</row>
    <row r="379" spans="1:57" ht="20.100000000000001" customHeight="1" x14ac:dyDescent="0.25">
      <c r="A379" s="29" t="str">
        <f>IF(Tabela2[[#This Row],[LOCAL DO EXTINTOR]]="","",Tabela2[[#This Row],[CONTROL1]])</f>
        <v/>
      </c>
      <c r="B379" s="133"/>
      <c r="C379" s="33"/>
      <c r="D379" s="34"/>
      <c r="E379" s="35"/>
      <c r="F3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79" s="81" t="str">
        <f ca="1">IFERROR(IF(Tabela2[[#This Row],[VALIDADE DA RECARGA]]="SELECIONE VALIDADE","",Tabela2[[#This Row],[DATA VENC REC]]),"")</f>
        <v/>
      </c>
      <c r="H379" s="76"/>
      <c r="I3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79" s="87" t="str">
        <f>IF(Tabela2[[#This Row],[DATA DO ÚLTIMO TESTE HIDROSTÁTICO]]="","",Tabela2[[#This Row],[DATA DO ÚLTIMO TESTE HIDROSTÁTICO]]+editar!$C$15)</f>
        <v/>
      </c>
      <c r="K379" s="105"/>
      <c r="L379" s="140"/>
      <c r="M379" s="48">
        <v>372</v>
      </c>
      <c r="N3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79" s="49" t="str">
        <f>IF(Tabela2[[#This Row],[DATA DA RECARGA]]="","",Tabela2[[#This Row],[DATA DA RECARGA]]+Tabela2[[#This Row],[val]])</f>
        <v/>
      </c>
      <c r="P379" s="48" t="str">
        <f>IF(Tabela2[[#This Row],[DATA VENC REC]]="","",VLOOKUP(MONTH(Tabela2[[#This Row],[DATA VENC REC]]),editar!$F$2:$G$13,2,0))</f>
        <v/>
      </c>
      <c r="Q379" s="48" t="str">
        <f>IF(Tabela2[[#This Row],[DATA VENC REC]]="","",YEAR(Tabela2[[#This Row],[DATA VENC REC]]))</f>
        <v/>
      </c>
      <c r="R3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79" s="54" t="str">
        <f>IF(Tabela2[[#This Row],[DATA DO PRÓXIMO TESTE HIDROSTÁTICO]]="","",VLOOKUP(MONTH(Tabela2[[#This Row],[DATA DO PRÓXIMO TESTE HIDROSTÁTICO]]),editar!$F$2:$G$13,2,0))</f>
        <v/>
      </c>
      <c r="T379" s="54" t="str">
        <f>IF(Tabela2[[#This Row],[DATA DO PRÓXIMO TESTE HIDROSTÁTICO]]="","",YEAR(Tabela2[[#This Row],[DATA DO PRÓXIMO TESTE HIDROSTÁTICO]]))</f>
        <v/>
      </c>
      <c r="U379" s="54" t="str">
        <f>IF(Tabela2[[#This Row],[DATA DA RECARGA]]="","",VLOOKUP(MONTH(Tabela2[[#This Row],[DATA DA RECARGA]]),editar!$F$2:$G$13,2,0))</f>
        <v/>
      </c>
      <c r="V379" s="54" t="str">
        <f>IF(Tabela2[[#This Row],[DATA DA RECARGA]]="","",YEAR(Tabela2[[#This Row],[DATA DA RECARGA]]))</f>
        <v/>
      </c>
      <c r="W379" s="54" t="str">
        <f>IF(Tabela2[[#This Row],[DATA DO ÚLTIMO TESTE HIDROSTÁTICO]]="","",VLOOKUP(MONTH(Tabela2[[#This Row],[DATA DO ÚLTIMO TESTE HIDROSTÁTICO]]),editar!$F$2:$G$13,2,0))</f>
        <v/>
      </c>
      <c r="X379" s="54" t="str">
        <f>IF(Tabela2[[#This Row],[DATA DO ÚLTIMO TESTE HIDROSTÁTICO]]="","",YEAR(Tabela2[[#This Row],[DATA DO ÚLTIMO TESTE HIDROSTÁTICO]]))</f>
        <v/>
      </c>
      <c r="Y379" s="101" t="str">
        <f>IFERROR(IF(Tabela2[[#This Row],[DATA DA RECARGA]]="","",Tabela2[[#This Row],[VALIDADE          (em meses)]]*30)+5,"")</f>
        <v/>
      </c>
      <c r="Z379" s="101" t="str">
        <f>IF(Tabela2[[#This Row],[DATA DA RECARGA]]="","","P")</f>
        <v/>
      </c>
      <c r="AA379" s="71"/>
      <c r="AB379" s="97" t="str">
        <f ca="1">IFERROR(G379-editar!$C$1,"")</f>
        <v/>
      </c>
      <c r="AC379" s="97" t="str">
        <f t="shared" ca="1" si="5"/>
        <v/>
      </c>
      <c r="AD379" s="74"/>
      <c r="AE379" s="74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</row>
    <row r="380" spans="1:57" ht="20.100000000000001" customHeight="1" x14ac:dyDescent="0.25">
      <c r="A380" s="29" t="str">
        <f>IF(Tabela2[[#This Row],[LOCAL DO EXTINTOR]]="","",Tabela2[[#This Row],[CONTROL1]])</f>
        <v/>
      </c>
      <c r="B380" s="133"/>
      <c r="C380" s="33"/>
      <c r="D380" s="34"/>
      <c r="E380" s="35"/>
      <c r="F3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0" s="81" t="str">
        <f ca="1">IFERROR(IF(Tabela2[[#This Row],[VALIDADE DA RECARGA]]="SELECIONE VALIDADE","",Tabela2[[#This Row],[DATA VENC REC]]),"")</f>
        <v/>
      </c>
      <c r="H380" s="76"/>
      <c r="I3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0" s="87" t="str">
        <f>IF(Tabela2[[#This Row],[DATA DO ÚLTIMO TESTE HIDROSTÁTICO]]="","",Tabela2[[#This Row],[DATA DO ÚLTIMO TESTE HIDROSTÁTICO]]+editar!$C$15)</f>
        <v/>
      </c>
      <c r="K380" s="105"/>
      <c r="L380" s="140"/>
      <c r="M380" s="48">
        <v>373</v>
      </c>
      <c r="N3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0" s="49" t="str">
        <f>IF(Tabela2[[#This Row],[DATA DA RECARGA]]="","",Tabela2[[#This Row],[DATA DA RECARGA]]+Tabela2[[#This Row],[val]])</f>
        <v/>
      </c>
      <c r="P380" s="48" t="str">
        <f>IF(Tabela2[[#This Row],[DATA VENC REC]]="","",VLOOKUP(MONTH(Tabela2[[#This Row],[DATA VENC REC]]),editar!$F$2:$G$13,2,0))</f>
        <v/>
      </c>
      <c r="Q380" s="48" t="str">
        <f>IF(Tabela2[[#This Row],[DATA VENC REC]]="","",YEAR(Tabela2[[#This Row],[DATA VENC REC]]))</f>
        <v/>
      </c>
      <c r="R3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0" s="54" t="str">
        <f>IF(Tabela2[[#This Row],[DATA DO PRÓXIMO TESTE HIDROSTÁTICO]]="","",VLOOKUP(MONTH(Tabela2[[#This Row],[DATA DO PRÓXIMO TESTE HIDROSTÁTICO]]),editar!$F$2:$G$13,2,0))</f>
        <v/>
      </c>
      <c r="T380" s="54" t="str">
        <f>IF(Tabela2[[#This Row],[DATA DO PRÓXIMO TESTE HIDROSTÁTICO]]="","",YEAR(Tabela2[[#This Row],[DATA DO PRÓXIMO TESTE HIDROSTÁTICO]]))</f>
        <v/>
      </c>
      <c r="U380" s="54" t="str">
        <f>IF(Tabela2[[#This Row],[DATA DA RECARGA]]="","",VLOOKUP(MONTH(Tabela2[[#This Row],[DATA DA RECARGA]]),editar!$F$2:$G$13,2,0))</f>
        <v/>
      </c>
      <c r="V380" s="54" t="str">
        <f>IF(Tabela2[[#This Row],[DATA DA RECARGA]]="","",YEAR(Tabela2[[#This Row],[DATA DA RECARGA]]))</f>
        <v/>
      </c>
      <c r="W380" s="54" t="str">
        <f>IF(Tabela2[[#This Row],[DATA DO ÚLTIMO TESTE HIDROSTÁTICO]]="","",VLOOKUP(MONTH(Tabela2[[#This Row],[DATA DO ÚLTIMO TESTE HIDROSTÁTICO]]),editar!$F$2:$G$13,2,0))</f>
        <v/>
      </c>
      <c r="X380" s="54" t="str">
        <f>IF(Tabela2[[#This Row],[DATA DO ÚLTIMO TESTE HIDROSTÁTICO]]="","",YEAR(Tabela2[[#This Row],[DATA DO ÚLTIMO TESTE HIDROSTÁTICO]]))</f>
        <v/>
      </c>
      <c r="Y380" s="101" t="str">
        <f>IFERROR(IF(Tabela2[[#This Row],[DATA DA RECARGA]]="","",Tabela2[[#This Row],[VALIDADE          (em meses)]]*30)+5,"")</f>
        <v/>
      </c>
      <c r="Z380" s="101" t="str">
        <f>IF(Tabela2[[#This Row],[DATA DA RECARGA]]="","","P")</f>
        <v/>
      </c>
      <c r="AA380" s="71"/>
      <c r="AB380" s="97" t="str">
        <f ca="1">IFERROR(G380-editar!$C$1,"")</f>
        <v/>
      </c>
      <c r="AC380" s="97" t="str">
        <f t="shared" ca="1" si="5"/>
        <v/>
      </c>
      <c r="AD380" s="74"/>
      <c r="AE380" s="74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</row>
    <row r="381" spans="1:57" ht="20.100000000000001" customHeight="1" x14ac:dyDescent="0.25">
      <c r="A381" s="29" t="str">
        <f>IF(Tabela2[[#This Row],[LOCAL DO EXTINTOR]]="","",Tabela2[[#This Row],[CONTROL1]])</f>
        <v/>
      </c>
      <c r="B381" s="133"/>
      <c r="C381" s="33"/>
      <c r="D381" s="34"/>
      <c r="E381" s="35"/>
      <c r="F3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1" s="81" t="str">
        <f ca="1">IFERROR(IF(Tabela2[[#This Row],[VALIDADE DA RECARGA]]="SELECIONE VALIDADE","",Tabela2[[#This Row],[DATA VENC REC]]),"")</f>
        <v/>
      </c>
      <c r="H381" s="76"/>
      <c r="I3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1" s="87" t="str">
        <f>IF(Tabela2[[#This Row],[DATA DO ÚLTIMO TESTE HIDROSTÁTICO]]="","",Tabela2[[#This Row],[DATA DO ÚLTIMO TESTE HIDROSTÁTICO]]+editar!$C$15)</f>
        <v/>
      </c>
      <c r="K381" s="105"/>
      <c r="L381" s="140"/>
      <c r="M381" s="48">
        <v>374</v>
      </c>
      <c r="N3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1" s="49" t="str">
        <f>IF(Tabela2[[#This Row],[DATA DA RECARGA]]="","",Tabela2[[#This Row],[DATA DA RECARGA]]+Tabela2[[#This Row],[val]])</f>
        <v/>
      </c>
      <c r="P381" s="48" t="str">
        <f>IF(Tabela2[[#This Row],[DATA VENC REC]]="","",VLOOKUP(MONTH(Tabela2[[#This Row],[DATA VENC REC]]),editar!$F$2:$G$13,2,0))</f>
        <v/>
      </c>
      <c r="Q381" s="48" t="str">
        <f>IF(Tabela2[[#This Row],[DATA VENC REC]]="","",YEAR(Tabela2[[#This Row],[DATA VENC REC]]))</f>
        <v/>
      </c>
      <c r="R3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1" s="54" t="str">
        <f>IF(Tabela2[[#This Row],[DATA DO PRÓXIMO TESTE HIDROSTÁTICO]]="","",VLOOKUP(MONTH(Tabela2[[#This Row],[DATA DO PRÓXIMO TESTE HIDROSTÁTICO]]),editar!$F$2:$G$13,2,0))</f>
        <v/>
      </c>
      <c r="T381" s="54" t="str">
        <f>IF(Tabela2[[#This Row],[DATA DO PRÓXIMO TESTE HIDROSTÁTICO]]="","",YEAR(Tabela2[[#This Row],[DATA DO PRÓXIMO TESTE HIDROSTÁTICO]]))</f>
        <v/>
      </c>
      <c r="U381" s="54" t="str">
        <f>IF(Tabela2[[#This Row],[DATA DA RECARGA]]="","",VLOOKUP(MONTH(Tabela2[[#This Row],[DATA DA RECARGA]]),editar!$F$2:$G$13,2,0))</f>
        <v/>
      </c>
      <c r="V381" s="54" t="str">
        <f>IF(Tabela2[[#This Row],[DATA DA RECARGA]]="","",YEAR(Tabela2[[#This Row],[DATA DA RECARGA]]))</f>
        <v/>
      </c>
      <c r="W381" s="54" t="str">
        <f>IF(Tabela2[[#This Row],[DATA DO ÚLTIMO TESTE HIDROSTÁTICO]]="","",VLOOKUP(MONTH(Tabela2[[#This Row],[DATA DO ÚLTIMO TESTE HIDROSTÁTICO]]),editar!$F$2:$G$13,2,0))</f>
        <v/>
      </c>
      <c r="X381" s="54" t="str">
        <f>IF(Tabela2[[#This Row],[DATA DO ÚLTIMO TESTE HIDROSTÁTICO]]="","",YEAR(Tabela2[[#This Row],[DATA DO ÚLTIMO TESTE HIDROSTÁTICO]]))</f>
        <v/>
      </c>
      <c r="Y381" s="101" t="str">
        <f>IFERROR(IF(Tabela2[[#This Row],[DATA DA RECARGA]]="","",Tabela2[[#This Row],[VALIDADE          (em meses)]]*30)+5,"")</f>
        <v/>
      </c>
      <c r="Z381" s="101" t="str">
        <f>IF(Tabela2[[#This Row],[DATA DA RECARGA]]="","","P")</f>
        <v/>
      </c>
      <c r="AA381" s="71"/>
      <c r="AB381" s="97" t="str">
        <f ca="1">IFERROR(G381-editar!$C$1,"")</f>
        <v/>
      </c>
      <c r="AC381" s="97" t="str">
        <f t="shared" ca="1" si="5"/>
        <v/>
      </c>
      <c r="AD381" s="74"/>
      <c r="AE381" s="74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</row>
    <row r="382" spans="1:57" ht="20.100000000000001" customHeight="1" x14ac:dyDescent="0.25">
      <c r="A382" s="29" t="str">
        <f>IF(Tabela2[[#This Row],[LOCAL DO EXTINTOR]]="","",Tabela2[[#This Row],[CONTROL1]])</f>
        <v/>
      </c>
      <c r="B382" s="133"/>
      <c r="C382" s="33"/>
      <c r="D382" s="34"/>
      <c r="E382" s="35"/>
      <c r="F3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2" s="81" t="str">
        <f ca="1">IFERROR(IF(Tabela2[[#This Row],[VALIDADE DA RECARGA]]="SELECIONE VALIDADE","",Tabela2[[#This Row],[DATA VENC REC]]),"")</f>
        <v/>
      </c>
      <c r="H382" s="76"/>
      <c r="I3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2" s="87" t="str">
        <f>IF(Tabela2[[#This Row],[DATA DO ÚLTIMO TESTE HIDROSTÁTICO]]="","",Tabela2[[#This Row],[DATA DO ÚLTIMO TESTE HIDROSTÁTICO]]+editar!$C$15)</f>
        <v/>
      </c>
      <c r="K382" s="105"/>
      <c r="L382" s="140"/>
      <c r="M382" s="48">
        <v>375</v>
      </c>
      <c r="N3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2" s="49" t="str">
        <f>IF(Tabela2[[#This Row],[DATA DA RECARGA]]="","",Tabela2[[#This Row],[DATA DA RECARGA]]+Tabela2[[#This Row],[val]])</f>
        <v/>
      </c>
      <c r="P382" s="48" t="str">
        <f>IF(Tabela2[[#This Row],[DATA VENC REC]]="","",VLOOKUP(MONTH(Tabela2[[#This Row],[DATA VENC REC]]),editar!$F$2:$G$13,2,0))</f>
        <v/>
      </c>
      <c r="Q382" s="48" t="str">
        <f>IF(Tabela2[[#This Row],[DATA VENC REC]]="","",YEAR(Tabela2[[#This Row],[DATA VENC REC]]))</f>
        <v/>
      </c>
      <c r="R3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2" s="54" t="str">
        <f>IF(Tabela2[[#This Row],[DATA DO PRÓXIMO TESTE HIDROSTÁTICO]]="","",VLOOKUP(MONTH(Tabela2[[#This Row],[DATA DO PRÓXIMO TESTE HIDROSTÁTICO]]),editar!$F$2:$G$13,2,0))</f>
        <v/>
      </c>
      <c r="T382" s="54" t="str">
        <f>IF(Tabela2[[#This Row],[DATA DO PRÓXIMO TESTE HIDROSTÁTICO]]="","",YEAR(Tabela2[[#This Row],[DATA DO PRÓXIMO TESTE HIDROSTÁTICO]]))</f>
        <v/>
      </c>
      <c r="U382" s="54" t="str">
        <f>IF(Tabela2[[#This Row],[DATA DA RECARGA]]="","",VLOOKUP(MONTH(Tabela2[[#This Row],[DATA DA RECARGA]]),editar!$F$2:$G$13,2,0))</f>
        <v/>
      </c>
      <c r="V382" s="54" t="str">
        <f>IF(Tabela2[[#This Row],[DATA DA RECARGA]]="","",YEAR(Tabela2[[#This Row],[DATA DA RECARGA]]))</f>
        <v/>
      </c>
      <c r="W382" s="54" t="str">
        <f>IF(Tabela2[[#This Row],[DATA DO ÚLTIMO TESTE HIDROSTÁTICO]]="","",VLOOKUP(MONTH(Tabela2[[#This Row],[DATA DO ÚLTIMO TESTE HIDROSTÁTICO]]),editar!$F$2:$G$13,2,0))</f>
        <v/>
      </c>
      <c r="X382" s="54" t="str">
        <f>IF(Tabela2[[#This Row],[DATA DO ÚLTIMO TESTE HIDROSTÁTICO]]="","",YEAR(Tabela2[[#This Row],[DATA DO ÚLTIMO TESTE HIDROSTÁTICO]]))</f>
        <v/>
      </c>
      <c r="Y382" s="101" t="str">
        <f>IFERROR(IF(Tabela2[[#This Row],[DATA DA RECARGA]]="","",Tabela2[[#This Row],[VALIDADE          (em meses)]]*30)+5,"")</f>
        <v/>
      </c>
      <c r="Z382" s="101" t="str">
        <f>IF(Tabela2[[#This Row],[DATA DA RECARGA]]="","","P")</f>
        <v/>
      </c>
      <c r="AA382" s="71"/>
      <c r="AB382" s="97" t="str">
        <f ca="1">IFERROR(G382-editar!$C$1,"")</f>
        <v/>
      </c>
      <c r="AC382" s="97" t="str">
        <f t="shared" ca="1" si="5"/>
        <v/>
      </c>
      <c r="AD382" s="74"/>
      <c r="AE382" s="74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</row>
    <row r="383" spans="1:57" ht="20.100000000000001" customHeight="1" x14ac:dyDescent="0.25">
      <c r="A383" s="29" t="str">
        <f>IF(Tabela2[[#This Row],[LOCAL DO EXTINTOR]]="","",Tabela2[[#This Row],[CONTROL1]])</f>
        <v/>
      </c>
      <c r="B383" s="133"/>
      <c r="C383" s="33"/>
      <c r="D383" s="34"/>
      <c r="E383" s="35"/>
      <c r="F3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3" s="81" t="str">
        <f ca="1">IFERROR(IF(Tabela2[[#This Row],[VALIDADE DA RECARGA]]="SELECIONE VALIDADE","",Tabela2[[#This Row],[DATA VENC REC]]),"")</f>
        <v/>
      </c>
      <c r="H383" s="76"/>
      <c r="I3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3" s="87" t="str">
        <f>IF(Tabela2[[#This Row],[DATA DO ÚLTIMO TESTE HIDROSTÁTICO]]="","",Tabela2[[#This Row],[DATA DO ÚLTIMO TESTE HIDROSTÁTICO]]+editar!$C$15)</f>
        <v/>
      </c>
      <c r="K383" s="105"/>
      <c r="L383" s="140"/>
      <c r="M383" s="48">
        <v>376</v>
      </c>
      <c r="N3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3" s="49" t="str">
        <f>IF(Tabela2[[#This Row],[DATA DA RECARGA]]="","",Tabela2[[#This Row],[DATA DA RECARGA]]+Tabela2[[#This Row],[val]])</f>
        <v/>
      </c>
      <c r="P383" s="48" t="str">
        <f>IF(Tabela2[[#This Row],[DATA VENC REC]]="","",VLOOKUP(MONTH(Tabela2[[#This Row],[DATA VENC REC]]),editar!$F$2:$G$13,2,0))</f>
        <v/>
      </c>
      <c r="Q383" s="48" t="str">
        <f>IF(Tabela2[[#This Row],[DATA VENC REC]]="","",YEAR(Tabela2[[#This Row],[DATA VENC REC]]))</f>
        <v/>
      </c>
      <c r="R3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3" s="54" t="str">
        <f>IF(Tabela2[[#This Row],[DATA DO PRÓXIMO TESTE HIDROSTÁTICO]]="","",VLOOKUP(MONTH(Tabela2[[#This Row],[DATA DO PRÓXIMO TESTE HIDROSTÁTICO]]),editar!$F$2:$G$13,2,0))</f>
        <v/>
      </c>
      <c r="T383" s="54" t="str">
        <f>IF(Tabela2[[#This Row],[DATA DO PRÓXIMO TESTE HIDROSTÁTICO]]="","",YEAR(Tabela2[[#This Row],[DATA DO PRÓXIMO TESTE HIDROSTÁTICO]]))</f>
        <v/>
      </c>
      <c r="U383" s="54" t="str">
        <f>IF(Tabela2[[#This Row],[DATA DA RECARGA]]="","",VLOOKUP(MONTH(Tabela2[[#This Row],[DATA DA RECARGA]]),editar!$F$2:$G$13,2,0))</f>
        <v/>
      </c>
      <c r="V383" s="54" t="str">
        <f>IF(Tabela2[[#This Row],[DATA DA RECARGA]]="","",YEAR(Tabela2[[#This Row],[DATA DA RECARGA]]))</f>
        <v/>
      </c>
      <c r="W383" s="54" t="str">
        <f>IF(Tabela2[[#This Row],[DATA DO ÚLTIMO TESTE HIDROSTÁTICO]]="","",VLOOKUP(MONTH(Tabela2[[#This Row],[DATA DO ÚLTIMO TESTE HIDROSTÁTICO]]),editar!$F$2:$G$13,2,0))</f>
        <v/>
      </c>
      <c r="X383" s="54" t="str">
        <f>IF(Tabela2[[#This Row],[DATA DO ÚLTIMO TESTE HIDROSTÁTICO]]="","",YEAR(Tabela2[[#This Row],[DATA DO ÚLTIMO TESTE HIDROSTÁTICO]]))</f>
        <v/>
      </c>
      <c r="Y383" s="101" t="str">
        <f>IFERROR(IF(Tabela2[[#This Row],[DATA DA RECARGA]]="","",Tabela2[[#This Row],[VALIDADE          (em meses)]]*30)+5,"")</f>
        <v/>
      </c>
      <c r="Z383" s="101" t="str">
        <f>IF(Tabela2[[#This Row],[DATA DA RECARGA]]="","","P")</f>
        <v/>
      </c>
      <c r="AA383" s="71"/>
      <c r="AB383" s="97" t="str">
        <f ca="1">IFERROR(G383-editar!$C$1,"")</f>
        <v/>
      </c>
      <c r="AC383" s="97" t="str">
        <f t="shared" ca="1" si="5"/>
        <v/>
      </c>
      <c r="AD383" s="74"/>
      <c r="AE383" s="74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</row>
    <row r="384" spans="1:57" ht="20.100000000000001" customHeight="1" x14ac:dyDescent="0.25">
      <c r="A384" s="29" t="str">
        <f>IF(Tabela2[[#This Row],[LOCAL DO EXTINTOR]]="","",Tabela2[[#This Row],[CONTROL1]])</f>
        <v/>
      </c>
      <c r="B384" s="133"/>
      <c r="C384" s="33"/>
      <c r="D384" s="34"/>
      <c r="E384" s="35"/>
      <c r="F3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4" s="81" t="str">
        <f ca="1">IFERROR(IF(Tabela2[[#This Row],[VALIDADE DA RECARGA]]="SELECIONE VALIDADE","",Tabela2[[#This Row],[DATA VENC REC]]),"")</f>
        <v/>
      </c>
      <c r="H384" s="76"/>
      <c r="I3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4" s="87" t="str">
        <f>IF(Tabela2[[#This Row],[DATA DO ÚLTIMO TESTE HIDROSTÁTICO]]="","",Tabela2[[#This Row],[DATA DO ÚLTIMO TESTE HIDROSTÁTICO]]+editar!$C$15)</f>
        <v/>
      </c>
      <c r="K384" s="105"/>
      <c r="L384" s="140"/>
      <c r="M384" s="48">
        <v>377</v>
      </c>
      <c r="N3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4" s="49" t="str">
        <f>IF(Tabela2[[#This Row],[DATA DA RECARGA]]="","",Tabela2[[#This Row],[DATA DA RECARGA]]+Tabela2[[#This Row],[val]])</f>
        <v/>
      </c>
      <c r="P384" s="48" t="str">
        <f>IF(Tabela2[[#This Row],[DATA VENC REC]]="","",VLOOKUP(MONTH(Tabela2[[#This Row],[DATA VENC REC]]),editar!$F$2:$G$13,2,0))</f>
        <v/>
      </c>
      <c r="Q384" s="48" t="str">
        <f>IF(Tabela2[[#This Row],[DATA VENC REC]]="","",YEAR(Tabela2[[#This Row],[DATA VENC REC]]))</f>
        <v/>
      </c>
      <c r="R3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4" s="54" t="str">
        <f>IF(Tabela2[[#This Row],[DATA DO PRÓXIMO TESTE HIDROSTÁTICO]]="","",VLOOKUP(MONTH(Tabela2[[#This Row],[DATA DO PRÓXIMO TESTE HIDROSTÁTICO]]),editar!$F$2:$G$13,2,0))</f>
        <v/>
      </c>
      <c r="T384" s="54" t="str">
        <f>IF(Tabela2[[#This Row],[DATA DO PRÓXIMO TESTE HIDROSTÁTICO]]="","",YEAR(Tabela2[[#This Row],[DATA DO PRÓXIMO TESTE HIDROSTÁTICO]]))</f>
        <v/>
      </c>
      <c r="U384" s="54" t="str">
        <f>IF(Tabela2[[#This Row],[DATA DA RECARGA]]="","",VLOOKUP(MONTH(Tabela2[[#This Row],[DATA DA RECARGA]]),editar!$F$2:$G$13,2,0))</f>
        <v/>
      </c>
      <c r="V384" s="54" t="str">
        <f>IF(Tabela2[[#This Row],[DATA DA RECARGA]]="","",YEAR(Tabela2[[#This Row],[DATA DA RECARGA]]))</f>
        <v/>
      </c>
      <c r="W384" s="54" t="str">
        <f>IF(Tabela2[[#This Row],[DATA DO ÚLTIMO TESTE HIDROSTÁTICO]]="","",VLOOKUP(MONTH(Tabela2[[#This Row],[DATA DO ÚLTIMO TESTE HIDROSTÁTICO]]),editar!$F$2:$G$13,2,0))</f>
        <v/>
      </c>
      <c r="X384" s="54" t="str">
        <f>IF(Tabela2[[#This Row],[DATA DO ÚLTIMO TESTE HIDROSTÁTICO]]="","",YEAR(Tabela2[[#This Row],[DATA DO ÚLTIMO TESTE HIDROSTÁTICO]]))</f>
        <v/>
      </c>
      <c r="Y384" s="101" t="str">
        <f>IFERROR(IF(Tabela2[[#This Row],[DATA DA RECARGA]]="","",Tabela2[[#This Row],[VALIDADE          (em meses)]]*30)+5,"")</f>
        <v/>
      </c>
      <c r="Z384" s="101" t="str">
        <f>IF(Tabela2[[#This Row],[DATA DA RECARGA]]="","","P")</f>
        <v/>
      </c>
      <c r="AA384" s="71"/>
      <c r="AB384" s="97" t="str">
        <f ca="1">IFERROR(G384-editar!$C$1,"")</f>
        <v/>
      </c>
      <c r="AC384" s="97" t="str">
        <f t="shared" ca="1" si="5"/>
        <v/>
      </c>
      <c r="AD384" s="74"/>
      <c r="AE384" s="74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</row>
    <row r="385" spans="1:57" ht="20.100000000000001" customHeight="1" x14ac:dyDescent="0.25">
      <c r="A385" s="29" t="str">
        <f>IF(Tabela2[[#This Row],[LOCAL DO EXTINTOR]]="","",Tabela2[[#This Row],[CONTROL1]])</f>
        <v/>
      </c>
      <c r="B385" s="133"/>
      <c r="C385" s="33"/>
      <c r="D385" s="34"/>
      <c r="E385" s="35"/>
      <c r="F3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5" s="81" t="str">
        <f ca="1">IFERROR(IF(Tabela2[[#This Row],[VALIDADE DA RECARGA]]="SELECIONE VALIDADE","",Tabela2[[#This Row],[DATA VENC REC]]),"")</f>
        <v/>
      </c>
      <c r="H385" s="76"/>
      <c r="I3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5" s="87" t="str">
        <f>IF(Tabela2[[#This Row],[DATA DO ÚLTIMO TESTE HIDROSTÁTICO]]="","",Tabela2[[#This Row],[DATA DO ÚLTIMO TESTE HIDROSTÁTICO]]+editar!$C$15)</f>
        <v/>
      </c>
      <c r="K385" s="105"/>
      <c r="L385" s="140"/>
      <c r="M385" s="48">
        <v>378</v>
      </c>
      <c r="N3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5" s="49" t="str">
        <f>IF(Tabela2[[#This Row],[DATA DA RECARGA]]="","",Tabela2[[#This Row],[DATA DA RECARGA]]+Tabela2[[#This Row],[val]])</f>
        <v/>
      </c>
      <c r="P385" s="48" t="str">
        <f>IF(Tabela2[[#This Row],[DATA VENC REC]]="","",VLOOKUP(MONTH(Tabela2[[#This Row],[DATA VENC REC]]),editar!$F$2:$G$13,2,0))</f>
        <v/>
      </c>
      <c r="Q385" s="48" t="str">
        <f>IF(Tabela2[[#This Row],[DATA VENC REC]]="","",YEAR(Tabela2[[#This Row],[DATA VENC REC]]))</f>
        <v/>
      </c>
      <c r="R3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5" s="54" t="str">
        <f>IF(Tabela2[[#This Row],[DATA DO PRÓXIMO TESTE HIDROSTÁTICO]]="","",VLOOKUP(MONTH(Tabela2[[#This Row],[DATA DO PRÓXIMO TESTE HIDROSTÁTICO]]),editar!$F$2:$G$13,2,0))</f>
        <v/>
      </c>
      <c r="T385" s="54" t="str">
        <f>IF(Tabela2[[#This Row],[DATA DO PRÓXIMO TESTE HIDROSTÁTICO]]="","",YEAR(Tabela2[[#This Row],[DATA DO PRÓXIMO TESTE HIDROSTÁTICO]]))</f>
        <v/>
      </c>
      <c r="U385" s="54" t="str">
        <f>IF(Tabela2[[#This Row],[DATA DA RECARGA]]="","",VLOOKUP(MONTH(Tabela2[[#This Row],[DATA DA RECARGA]]),editar!$F$2:$G$13,2,0))</f>
        <v/>
      </c>
      <c r="V385" s="54" t="str">
        <f>IF(Tabela2[[#This Row],[DATA DA RECARGA]]="","",YEAR(Tabela2[[#This Row],[DATA DA RECARGA]]))</f>
        <v/>
      </c>
      <c r="W385" s="54" t="str">
        <f>IF(Tabela2[[#This Row],[DATA DO ÚLTIMO TESTE HIDROSTÁTICO]]="","",VLOOKUP(MONTH(Tabela2[[#This Row],[DATA DO ÚLTIMO TESTE HIDROSTÁTICO]]),editar!$F$2:$G$13,2,0))</f>
        <v/>
      </c>
      <c r="X385" s="54" t="str">
        <f>IF(Tabela2[[#This Row],[DATA DO ÚLTIMO TESTE HIDROSTÁTICO]]="","",YEAR(Tabela2[[#This Row],[DATA DO ÚLTIMO TESTE HIDROSTÁTICO]]))</f>
        <v/>
      </c>
      <c r="Y385" s="101" t="str">
        <f>IFERROR(IF(Tabela2[[#This Row],[DATA DA RECARGA]]="","",Tabela2[[#This Row],[VALIDADE          (em meses)]]*30)+5,"")</f>
        <v/>
      </c>
      <c r="Z385" s="101" t="str">
        <f>IF(Tabela2[[#This Row],[DATA DA RECARGA]]="","","P")</f>
        <v/>
      </c>
      <c r="AA385" s="71"/>
      <c r="AB385" s="97" t="str">
        <f ca="1">IFERROR(G385-editar!$C$1,"")</f>
        <v/>
      </c>
      <c r="AC385" s="97" t="str">
        <f t="shared" ca="1" si="5"/>
        <v/>
      </c>
      <c r="AD385" s="74"/>
      <c r="AE385" s="74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</row>
    <row r="386" spans="1:57" ht="20.100000000000001" customHeight="1" x14ac:dyDescent="0.25">
      <c r="A386" s="29" t="str">
        <f>IF(Tabela2[[#This Row],[LOCAL DO EXTINTOR]]="","",Tabela2[[#This Row],[CONTROL1]])</f>
        <v/>
      </c>
      <c r="B386" s="133"/>
      <c r="C386" s="33"/>
      <c r="D386" s="34"/>
      <c r="E386" s="35"/>
      <c r="F3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6" s="81" t="str">
        <f ca="1">IFERROR(IF(Tabela2[[#This Row],[VALIDADE DA RECARGA]]="SELECIONE VALIDADE","",Tabela2[[#This Row],[DATA VENC REC]]),"")</f>
        <v/>
      </c>
      <c r="H386" s="76"/>
      <c r="I3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6" s="87" t="str">
        <f>IF(Tabela2[[#This Row],[DATA DO ÚLTIMO TESTE HIDROSTÁTICO]]="","",Tabela2[[#This Row],[DATA DO ÚLTIMO TESTE HIDROSTÁTICO]]+editar!$C$15)</f>
        <v/>
      </c>
      <c r="K386" s="105"/>
      <c r="L386" s="140"/>
      <c r="M386" s="48">
        <v>379</v>
      </c>
      <c r="N3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6" s="49" t="str">
        <f>IF(Tabela2[[#This Row],[DATA DA RECARGA]]="","",Tabela2[[#This Row],[DATA DA RECARGA]]+Tabela2[[#This Row],[val]])</f>
        <v/>
      </c>
      <c r="P386" s="48" t="str">
        <f>IF(Tabela2[[#This Row],[DATA VENC REC]]="","",VLOOKUP(MONTH(Tabela2[[#This Row],[DATA VENC REC]]),editar!$F$2:$G$13,2,0))</f>
        <v/>
      </c>
      <c r="Q386" s="48" t="str">
        <f>IF(Tabela2[[#This Row],[DATA VENC REC]]="","",YEAR(Tabela2[[#This Row],[DATA VENC REC]]))</f>
        <v/>
      </c>
      <c r="R3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6" s="54" t="str">
        <f>IF(Tabela2[[#This Row],[DATA DO PRÓXIMO TESTE HIDROSTÁTICO]]="","",VLOOKUP(MONTH(Tabela2[[#This Row],[DATA DO PRÓXIMO TESTE HIDROSTÁTICO]]),editar!$F$2:$G$13,2,0))</f>
        <v/>
      </c>
      <c r="T386" s="54" t="str">
        <f>IF(Tabela2[[#This Row],[DATA DO PRÓXIMO TESTE HIDROSTÁTICO]]="","",YEAR(Tabela2[[#This Row],[DATA DO PRÓXIMO TESTE HIDROSTÁTICO]]))</f>
        <v/>
      </c>
      <c r="U386" s="54" t="str">
        <f>IF(Tabela2[[#This Row],[DATA DA RECARGA]]="","",VLOOKUP(MONTH(Tabela2[[#This Row],[DATA DA RECARGA]]),editar!$F$2:$G$13,2,0))</f>
        <v/>
      </c>
      <c r="V386" s="54" t="str">
        <f>IF(Tabela2[[#This Row],[DATA DA RECARGA]]="","",YEAR(Tabela2[[#This Row],[DATA DA RECARGA]]))</f>
        <v/>
      </c>
      <c r="W386" s="54" t="str">
        <f>IF(Tabela2[[#This Row],[DATA DO ÚLTIMO TESTE HIDROSTÁTICO]]="","",VLOOKUP(MONTH(Tabela2[[#This Row],[DATA DO ÚLTIMO TESTE HIDROSTÁTICO]]),editar!$F$2:$G$13,2,0))</f>
        <v/>
      </c>
      <c r="X386" s="54" t="str">
        <f>IF(Tabela2[[#This Row],[DATA DO ÚLTIMO TESTE HIDROSTÁTICO]]="","",YEAR(Tabela2[[#This Row],[DATA DO ÚLTIMO TESTE HIDROSTÁTICO]]))</f>
        <v/>
      </c>
      <c r="Y386" s="101" t="str">
        <f>IFERROR(IF(Tabela2[[#This Row],[DATA DA RECARGA]]="","",Tabela2[[#This Row],[VALIDADE          (em meses)]]*30)+5,"")</f>
        <v/>
      </c>
      <c r="Z386" s="101" t="str">
        <f>IF(Tabela2[[#This Row],[DATA DA RECARGA]]="","","P")</f>
        <v/>
      </c>
      <c r="AA386" s="71"/>
      <c r="AB386" s="97" t="str">
        <f ca="1">IFERROR(G386-editar!$C$1,"")</f>
        <v/>
      </c>
      <c r="AC386" s="97" t="str">
        <f t="shared" ca="1" si="5"/>
        <v/>
      </c>
      <c r="AD386" s="74"/>
      <c r="AE386" s="74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</row>
    <row r="387" spans="1:57" ht="20.100000000000001" customHeight="1" x14ac:dyDescent="0.25">
      <c r="A387" s="29" t="str">
        <f>IF(Tabela2[[#This Row],[LOCAL DO EXTINTOR]]="","",Tabela2[[#This Row],[CONTROL1]])</f>
        <v/>
      </c>
      <c r="B387" s="133"/>
      <c r="C387" s="33"/>
      <c r="D387" s="34"/>
      <c r="E387" s="35"/>
      <c r="F3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7" s="81" t="str">
        <f ca="1">IFERROR(IF(Tabela2[[#This Row],[VALIDADE DA RECARGA]]="SELECIONE VALIDADE","",Tabela2[[#This Row],[DATA VENC REC]]),"")</f>
        <v/>
      </c>
      <c r="H387" s="76"/>
      <c r="I3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7" s="87" t="str">
        <f>IF(Tabela2[[#This Row],[DATA DO ÚLTIMO TESTE HIDROSTÁTICO]]="","",Tabela2[[#This Row],[DATA DO ÚLTIMO TESTE HIDROSTÁTICO]]+editar!$C$15)</f>
        <v/>
      </c>
      <c r="K387" s="105"/>
      <c r="L387" s="140"/>
      <c r="M387" s="48">
        <v>380</v>
      </c>
      <c r="N3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7" s="49" t="str">
        <f>IF(Tabela2[[#This Row],[DATA DA RECARGA]]="","",Tabela2[[#This Row],[DATA DA RECARGA]]+Tabela2[[#This Row],[val]])</f>
        <v/>
      </c>
      <c r="P387" s="48" t="str">
        <f>IF(Tabela2[[#This Row],[DATA VENC REC]]="","",VLOOKUP(MONTH(Tabela2[[#This Row],[DATA VENC REC]]),editar!$F$2:$G$13,2,0))</f>
        <v/>
      </c>
      <c r="Q387" s="48" t="str">
        <f>IF(Tabela2[[#This Row],[DATA VENC REC]]="","",YEAR(Tabela2[[#This Row],[DATA VENC REC]]))</f>
        <v/>
      </c>
      <c r="R3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7" s="54" t="str">
        <f>IF(Tabela2[[#This Row],[DATA DO PRÓXIMO TESTE HIDROSTÁTICO]]="","",VLOOKUP(MONTH(Tabela2[[#This Row],[DATA DO PRÓXIMO TESTE HIDROSTÁTICO]]),editar!$F$2:$G$13,2,0))</f>
        <v/>
      </c>
      <c r="T387" s="54" t="str">
        <f>IF(Tabela2[[#This Row],[DATA DO PRÓXIMO TESTE HIDROSTÁTICO]]="","",YEAR(Tabela2[[#This Row],[DATA DO PRÓXIMO TESTE HIDROSTÁTICO]]))</f>
        <v/>
      </c>
      <c r="U387" s="54" t="str">
        <f>IF(Tabela2[[#This Row],[DATA DA RECARGA]]="","",VLOOKUP(MONTH(Tabela2[[#This Row],[DATA DA RECARGA]]),editar!$F$2:$G$13,2,0))</f>
        <v/>
      </c>
      <c r="V387" s="54" t="str">
        <f>IF(Tabela2[[#This Row],[DATA DA RECARGA]]="","",YEAR(Tabela2[[#This Row],[DATA DA RECARGA]]))</f>
        <v/>
      </c>
      <c r="W387" s="54" t="str">
        <f>IF(Tabela2[[#This Row],[DATA DO ÚLTIMO TESTE HIDROSTÁTICO]]="","",VLOOKUP(MONTH(Tabela2[[#This Row],[DATA DO ÚLTIMO TESTE HIDROSTÁTICO]]),editar!$F$2:$G$13,2,0))</f>
        <v/>
      </c>
      <c r="X387" s="54" t="str">
        <f>IF(Tabela2[[#This Row],[DATA DO ÚLTIMO TESTE HIDROSTÁTICO]]="","",YEAR(Tabela2[[#This Row],[DATA DO ÚLTIMO TESTE HIDROSTÁTICO]]))</f>
        <v/>
      </c>
      <c r="Y387" s="101" t="str">
        <f>IFERROR(IF(Tabela2[[#This Row],[DATA DA RECARGA]]="","",Tabela2[[#This Row],[VALIDADE          (em meses)]]*30)+5,"")</f>
        <v/>
      </c>
      <c r="Z387" s="101" t="str">
        <f>IF(Tabela2[[#This Row],[DATA DA RECARGA]]="","","P")</f>
        <v/>
      </c>
      <c r="AA387" s="71"/>
      <c r="AB387" s="97" t="str">
        <f ca="1">IFERROR(G387-editar!$C$1,"")</f>
        <v/>
      </c>
      <c r="AC387" s="97" t="str">
        <f t="shared" ca="1" si="5"/>
        <v/>
      </c>
      <c r="AD387" s="74"/>
      <c r="AE387" s="74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</row>
    <row r="388" spans="1:57" ht="20.100000000000001" customHeight="1" x14ac:dyDescent="0.25">
      <c r="A388" s="29" t="str">
        <f>IF(Tabela2[[#This Row],[LOCAL DO EXTINTOR]]="","",Tabela2[[#This Row],[CONTROL1]])</f>
        <v/>
      </c>
      <c r="B388" s="133"/>
      <c r="C388" s="33"/>
      <c r="D388" s="34"/>
      <c r="E388" s="35"/>
      <c r="F3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8" s="81" t="str">
        <f ca="1">IFERROR(IF(Tabela2[[#This Row],[VALIDADE DA RECARGA]]="SELECIONE VALIDADE","",Tabela2[[#This Row],[DATA VENC REC]]),"")</f>
        <v/>
      </c>
      <c r="H388" s="76"/>
      <c r="I3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8" s="87" t="str">
        <f>IF(Tabela2[[#This Row],[DATA DO ÚLTIMO TESTE HIDROSTÁTICO]]="","",Tabela2[[#This Row],[DATA DO ÚLTIMO TESTE HIDROSTÁTICO]]+editar!$C$15)</f>
        <v/>
      </c>
      <c r="K388" s="105"/>
      <c r="L388" s="140"/>
      <c r="M388" s="48">
        <v>381</v>
      </c>
      <c r="N3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8" s="49" t="str">
        <f>IF(Tabela2[[#This Row],[DATA DA RECARGA]]="","",Tabela2[[#This Row],[DATA DA RECARGA]]+Tabela2[[#This Row],[val]])</f>
        <v/>
      </c>
      <c r="P388" s="48" t="str">
        <f>IF(Tabela2[[#This Row],[DATA VENC REC]]="","",VLOOKUP(MONTH(Tabela2[[#This Row],[DATA VENC REC]]),editar!$F$2:$G$13,2,0))</f>
        <v/>
      </c>
      <c r="Q388" s="48" t="str">
        <f>IF(Tabela2[[#This Row],[DATA VENC REC]]="","",YEAR(Tabela2[[#This Row],[DATA VENC REC]]))</f>
        <v/>
      </c>
      <c r="R3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8" s="54" t="str">
        <f>IF(Tabela2[[#This Row],[DATA DO PRÓXIMO TESTE HIDROSTÁTICO]]="","",VLOOKUP(MONTH(Tabela2[[#This Row],[DATA DO PRÓXIMO TESTE HIDROSTÁTICO]]),editar!$F$2:$G$13,2,0))</f>
        <v/>
      </c>
      <c r="T388" s="54" t="str">
        <f>IF(Tabela2[[#This Row],[DATA DO PRÓXIMO TESTE HIDROSTÁTICO]]="","",YEAR(Tabela2[[#This Row],[DATA DO PRÓXIMO TESTE HIDROSTÁTICO]]))</f>
        <v/>
      </c>
      <c r="U388" s="54" t="str">
        <f>IF(Tabela2[[#This Row],[DATA DA RECARGA]]="","",VLOOKUP(MONTH(Tabela2[[#This Row],[DATA DA RECARGA]]),editar!$F$2:$G$13,2,0))</f>
        <v/>
      </c>
      <c r="V388" s="54" t="str">
        <f>IF(Tabela2[[#This Row],[DATA DA RECARGA]]="","",YEAR(Tabela2[[#This Row],[DATA DA RECARGA]]))</f>
        <v/>
      </c>
      <c r="W388" s="54" t="str">
        <f>IF(Tabela2[[#This Row],[DATA DO ÚLTIMO TESTE HIDROSTÁTICO]]="","",VLOOKUP(MONTH(Tabela2[[#This Row],[DATA DO ÚLTIMO TESTE HIDROSTÁTICO]]),editar!$F$2:$G$13,2,0))</f>
        <v/>
      </c>
      <c r="X388" s="54" t="str">
        <f>IF(Tabela2[[#This Row],[DATA DO ÚLTIMO TESTE HIDROSTÁTICO]]="","",YEAR(Tabela2[[#This Row],[DATA DO ÚLTIMO TESTE HIDROSTÁTICO]]))</f>
        <v/>
      </c>
      <c r="Y388" s="101" t="str">
        <f>IFERROR(IF(Tabela2[[#This Row],[DATA DA RECARGA]]="","",Tabela2[[#This Row],[VALIDADE          (em meses)]]*30)+5,"")</f>
        <v/>
      </c>
      <c r="Z388" s="101" t="str">
        <f>IF(Tabela2[[#This Row],[DATA DA RECARGA]]="","","P")</f>
        <v/>
      </c>
      <c r="AA388" s="71"/>
      <c r="AB388" s="97" t="str">
        <f ca="1">IFERROR(G388-editar!$C$1,"")</f>
        <v/>
      </c>
      <c r="AC388" s="97" t="str">
        <f t="shared" ca="1" si="5"/>
        <v/>
      </c>
      <c r="AD388" s="74"/>
      <c r="AE388" s="74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</row>
    <row r="389" spans="1:57" ht="20.100000000000001" customHeight="1" x14ac:dyDescent="0.25">
      <c r="A389" s="29" t="str">
        <f>IF(Tabela2[[#This Row],[LOCAL DO EXTINTOR]]="","",Tabela2[[#This Row],[CONTROL1]])</f>
        <v/>
      </c>
      <c r="B389" s="133"/>
      <c r="C389" s="33"/>
      <c r="D389" s="34"/>
      <c r="E389" s="35"/>
      <c r="F3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89" s="81" t="str">
        <f ca="1">IFERROR(IF(Tabela2[[#This Row],[VALIDADE DA RECARGA]]="SELECIONE VALIDADE","",Tabela2[[#This Row],[DATA VENC REC]]),"")</f>
        <v/>
      </c>
      <c r="H389" s="76"/>
      <c r="I3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89" s="87" t="str">
        <f>IF(Tabela2[[#This Row],[DATA DO ÚLTIMO TESTE HIDROSTÁTICO]]="","",Tabela2[[#This Row],[DATA DO ÚLTIMO TESTE HIDROSTÁTICO]]+editar!$C$15)</f>
        <v/>
      </c>
      <c r="K389" s="105"/>
      <c r="L389" s="140"/>
      <c r="M389" s="48">
        <v>382</v>
      </c>
      <c r="N3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89" s="49" t="str">
        <f>IF(Tabela2[[#This Row],[DATA DA RECARGA]]="","",Tabela2[[#This Row],[DATA DA RECARGA]]+Tabela2[[#This Row],[val]])</f>
        <v/>
      </c>
      <c r="P389" s="48" t="str">
        <f>IF(Tabela2[[#This Row],[DATA VENC REC]]="","",VLOOKUP(MONTH(Tabela2[[#This Row],[DATA VENC REC]]),editar!$F$2:$G$13,2,0))</f>
        <v/>
      </c>
      <c r="Q389" s="48" t="str">
        <f>IF(Tabela2[[#This Row],[DATA VENC REC]]="","",YEAR(Tabela2[[#This Row],[DATA VENC REC]]))</f>
        <v/>
      </c>
      <c r="R3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89" s="54" t="str">
        <f>IF(Tabela2[[#This Row],[DATA DO PRÓXIMO TESTE HIDROSTÁTICO]]="","",VLOOKUP(MONTH(Tabela2[[#This Row],[DATA DO PRÓXIMO TESTE HIDROSTÁTICO]]),editar!$F$2:$G$13,2,0))</f>
        <v/>
      </c>
      <c r="T389" s="54" t="str">
        <f>IF(Tabela2[[#This Row],[DATA DO PRÓXIMO TESTE HIDROSTÁTICO]]="","",YEAR(Tabela2[[#This Row],[DATA DO PRÓXIMO TESTE HIDROSTÁTICO]]))</f>
        <v/>
      </c>
      <c r="U389" s="54" t="str">
        <f>IF(Tabela2[[#This Row],[DATA DA RECARGA]]="","",VLOOKUP(MONTH(Tabela2[[#This Row],[DATA DA RECARGA]]),editar!$F$2:$G$13,2,0))</f>
        <v/>
      </c>
      <c r="V389" s="54" t="str">
        <f>IF(Tabela2[[#This Row],[DATA DA RECARGA]]="","",YEAR(Tabela2[[#This Row],[DATA DA RECARGA]]))</f>
        <v/>
      </c>
      <c r="W389" s="54" t="str">
        <f>IF(Tabela2[[#This Row],[DATA DO ÚLTIMO TESTE HIDROSTÁTICO]]="","",VLOOKUP(MONTH(Tabela2[[#This Row],[DATA DO ÚLTIMO TESTE HIDROSTÁTICO]]),editar!$F$2:$G$13,2,0))</f>
        <v/>
      </c>
      <c r="X389" s="54" t="str">
        <f>IF(Tabela2[[#This Row],[DATA DO ÚLTIMO TESTE HIDROSTÁTICO]]="","",YEAR(Tabela2[[#This Row],[DATA DO ÚLTIMO TESTE HIDROSTÁTICO]]))</f>
        <v/>
      </c>
      <c r="Y389" s="101" t="str">
        <f>IFERROR(IF(Tabela2[[#This Row],[DATA DA RECARGA]]="","",Tabela2[[#This Row],[VALIDADE          (em meses)]]*30)+5,"")</f>
        <v/>
      </c>
      <c r="Z389" s="101" t="str">
        <f>IF(Tabela2[[#This Row],[DATA DA RECARGA]]="","","P")</f>
        <v/>
      </c>
      <c r="AA389" s="71"/>
      <c r="AB389" s="97" t="str">
        <f ca="1">IFERROR(G389-editar!$C$1,"")</f>
        <v/>
      </c>
      <c r="AC389" s="97" t="str">
        <f t="shared" ca="1" si="5"/>
        <v/>
      </c>
      <c r="AD389" s="74"/>
      <c r="AE389" s="74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</row>
    <row r="390" spans="1:57" ht="20.100000000000001" customHeight="1" x14ac:dyDescent="0.25">
      <c r="A390" s="29" t="str">
        <f>IF(Tabela2[[#This Row],[LOCAL DO EXTINTOR]]="","",Tabela2[[#This Row],[CONTROL1]])</f>
        <v/>
      </c>
      <c r="B390" s="133"/>
      <c r="C390" s="33"/>
      <c r="D390" s="34"/>
      <c r="E390" s="35"/>
      <c r="F3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0" s="81" t="str">
        <f ca="1">IFERROR(IF(Tabela2[[#This Row],[VALIDADE DA RECARGA]]="SELECIONE VALIDADE","",Tabela2[[#This Row],[DATA VENC REC]]),"")</f>
        <v/>
      </c>
      <c r="H390" s="76"/>
      <c r="I3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0" s="87" t="str">
        <f>IF(Tabela2[[#This Row],[DATA DO ÚLTIMO TESTE HIDROSTÁTICO]]="","",Tabela2[[#This Row],[DATA DO ÚLTIMO TESTE HIDROSTÁTICO]]+editar!$C$15)</f>
        <v/>
      </c>
      <c r="K390" s="105"/>
      <c r="L390" s="140"/>
      <c r="M390" s="48">
        <v>383</v>
      </c>
      <c r="N3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0" s="49" t="str">
        <f>IF(Tabela2[[#This Row],[DATA DA RECARGA]]="","",Tabela2[[#This Row],[DATA DA RECARGA]]+Tabela2[[#This Row],[val]])</f>
        <v/>
      </c>
      <c r="P390" s="48" t="str">
        <f>IF(Tabela2[[#This Row],[DATA VENC REC]]="","",VLOOKUP(MONTH(Tabela2[[#This Row],[DATA VENC REC]]),editar!$F$2:$G$13,2,0))</f>
        <v/>
      </c>
      <c r="Q390" s="48" t="str">
        <f>IF(Tabela2[[#This Row],[DATA VENC REC]]="","",YEAR(Tabela2[[#This Row],[DATA VENC REC]]))</f>
        <v/>
      </c>
      <c r="R3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0" s="54" t="str">
        <f>IF(Tabela2[[#This Row],[DATA DO PRÓXIMO TESTE HIDROSTÁTICO]]="","",VLOOKUP(MONTH(Tabela2[[#This Row],[DATA DO PRÓXIMO TESTE HIDROSTÁTICO]]),editar!$F$2:$G$13,2,0))</f>
        <v/>
      </c>
      <c r="T390" s="54" t="str">
        <f>IF(Tabela2[[#This Row],[DATA DO PRÓXIMO TESTE HIDROSTÁTICO]]="","",YEAR(Tabela2[[#This Row],[DATA DO PRÓXIMO TESTE HIDROSTÁTICO]]))</f>
        <v/>
      </c>
      <c r="U390" s="54" t="str">
        <f>IF(Tabela2[[#This Row],[DATA DA RECARGA]]="","",VLOOKUP(MONTH(Tabela2[[#This Row],[DATA DA RECARGA]]),editar!$F$2:$G$13,2,0))</f>
        <v/>
      </c>
      <c r="V390" s="54" t="str">
        <f>IF(Tabela2[[#This Row],[DATA DA RECARGA]]="","",YEAR(Tabela2[[#This Row],[DATA DA RECARGA]]))</f>
        <v/>
      </c>
      <c r="W390" s="54" t="str">
        <f>IF(Tabela2[[#This Row],[DATA DO ÚLTIMO TESTE HIDROSTÁTICO]]="","",VLOOKUP(MONTH(Tabela2[[#This Row],[DATA DO ÚLTIMO TESTE HIDROSTÁTICO]]),editar!$F$2:$G$13,2,0))</f>
        <v/>
      </c>
      <c r="X390" s="54" t="str">
        <f>IF(Tabela2[[#This Row],[DATA DO ÚLTIMO TESTE HIDROSTÁTICO]]="","",YEAR(Tabela2[[#This Row],[DATA DO ÚLTIMO TESTE HIDROSTÁTICO]]))</f>
        <v/>
      </c>
      <c r="Y390" s="101" t="str">
        <f>IFERROR(IF(Tabela2[[#This Row],[DATA DA RECARGA]]="","",Tabela2[[#This Row],[VALIDADE          (em meses)]]*30)+5,"")</f>
        <v/>
      </c>
      <c r="Z390" s="101" t="str">
        <f>IF(Tabela2[[#This Row],[DATA DA RECARGA]]="","","P")</f>
        <v/>
      </c>
      <c r="AA390" s="71"/>
      <c r="AB390" s="97" t="str">
        <f ca="1">IFERROR(G390-editar!$C$1,"")</f>
        <v/>
      </c>
      <c r="AC390" s="97" t="str">
        <f t="shared" ca="1" si="5"/>
        <v/>
      </c>
      <c r="AD390" s="74"/>
      <c r="AE390" s="74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</row>
    <row r="391" spans="1:57" ht="20.100000000000001" customHeight="1" x14ac:dyDescent="0.25">
      <c r="A391" s="29" t="str">
        <f>IF(Tabela2[[#This Row],[LOCAL DO EXTINTOR]]="","",Tabela2[[#This Row],[CONTROL1]])</f>
        <v/>
      </c>
      <c r="B391" s="133"/>
      <c r="C391" s="33"/>
      <c r="D391" s="34"/>
      <c r="E391" s="35"/>
      <c r="F3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1" s="81" t="str">
        <f ca="1">IFERROR(IF(Tabela2[[#This Row],[VALIDADE DA RECARGA]]="SELECIONE VALIDADE","",Tabela2[[#This Row],[DATA VENC REC]]),"")</f>
        <v/>
      </c>
      <c r="H391" s="76"/>
      <c r="I3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1" s="87" t="str">
        <f>IF(Tabela2[[#This Row],[DATA DO ÚLTIMO TESTE HIDROSTÁTICO]]="","",Tabela2[[#This Row],[DATA DO ÚLTIMO TESTE HIDROSTÁTICO]]+editar!$C$15)</f>
        <v/>
      </c>
      <c r="K391" s="105"/>
      <c r="L391" s="140"/>
      <c r="M391" s="48">
        <v>384</v>
      </c>
      <c r="N3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1" s="49" t="str">
        <f>IF(Tabela2[[#This Row],[DATA DA RECARGA]]="","",Tabela2[[#This Row],[DATA DA RECARGA]]+Tabela2[[#This Row],[val]])</f>
        <v/>
      </c>
      <c r="P391" s="48" t="str">
        <f>IF(Tabela2[[#This Row],[DATA VENC REC]]="","",VLOOKUP(MONTH(Tabela2[[#This Row],[DATA VENC REC]]),editar!$F$2:$G$13,2,0))</f>
        <v/>
      </c>
      <c r="Q391" s="48" t="str">
        <f>IF(Tabela2[[#This Row],[DATA VENC REC]]="","",YEAR(Tabela2[[#This Row],[DATA VENC REC]]))</f>
        <v/>
      </c>
      <c r="R3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1" s="54" t="str">
        <f>IF(Tabela2[[#This Row],[DATA DO PRÓXIMO TESTE HIDROSTÁTICO]]="","",VLOOKUP(MONTH(Tabela2[[#This Row],[DATA DO PRÓXIMO TESTE HIDROSTÁTICO]]),editar!$F$2:$G$13,2,0))</f>
        <v/>
      </c>
      <c r="T391" s="54" t="str">
        <f>IF(Tabela2[[#This Row],[DATA DO PRÓXIMO TESTE HIDROSTÁTICO]]="","",YEAR(Tabela2[[#This Row],[DATA DO PRÓXIMO TESTE HIDROSTÁTICO]]))</f>
        <v/>
      </c>
      <c r="U391" s="54" t="str">
        <f>IF(Tabela2[[#This Row],[DATA DA RECARGA]]="","",VLOOKUP(MONTH(Tabela2[[#This Row],[DATA DA RECARGA]]),editar!$F$2:$G$13,2,0))</f>
        <v/>
      </c>
      <c r="V391" s="54" t="str">
        <f>IF(Tabela2[[#This Row],[DATA DA RECARGA]]="","",YEAR(Tabela2[[#This Row],[DATA DA RECARGA]]))</f>
        <v/>
      </c>
      <c r="W391" s="54" t="str">
        <f>IF(Tabela2[[#This Row],[DATA DO ÚLTIMO TESTE HIDROSTÁTICO]]="","",VLOOKUP(MONTH(Tabela2[[#This Row],[DATA DO ÚLTIMO TESTE HIDROSTÁTICO]]),editar!$F$2:$G$13,2,0))</f>
        <v/>
      </c>
      <c r="X391" s="54" t="str">
        <f>IF(Tabela2[[#This Row],[DATA DO ÚLTIMO TESTE HIDROSTÁTICO]]="","",YEAR(Tabela2[[#This Row],[DATA DO ÚLTIMO TESTE HIDROSTÁTICO]]))</f>
        <v/>
      </c>
      <c r="Y391" s="101" t="str">
        <f>IFERROR(IF(Tabela2[[#This Row],[DATA DA RECARGA]]="","",Tabela2[[#This Row],[VALIDADE          (em meses)]]*30)+5,"")</f>
        <v/>
      </c>
      <c r="Z391" s="101" t="str">
        <f>IF(Tabela2[[#This Row],[DATA DA RECARGA]]="","","P")</f>
        <v/>
      </c>
      <c r="AA391" s="71"/>
      <c r="AB391" s="97" t="str">
        <f ca="1">IFERROR(G391-editar!$C$1,"")</f>
        <v/>
      </c>
      <c r="AC391" s="97" t="str">
        <f t="shared" ca="1" si="5"/>
        <v/>
      </c>
      <c r="AD391" s="74"/>
      <c r="AE391" s="74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</row>
    <row r="392" spans="1:57" ht="20.100000000000001" customHeight="1" x14ac:dyDescent="0.25">
      <c r="A392" s="29" t="str">
        <f>IF(Tabela2[[#This Row],[LOCAL DO EXTINTOR]]="","",Tabela2[[#This Row],[CONTROL1]])</f>
        <v/>
      </c>
      <c r="B392" s="133"/>
      <c r="C392" s="33"/>
      <c r="D392" s="34"/>
      <c r="E392" s="35"/>
      <c r="F3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2" s="81" t="str">
        <f ca="1">IFERROR(IF(Tabela2[[#This Row],[VALIDADE DA RECARGA]]="SELECIONE VALIDADE","",Tabela2[[#This Row],[DATA VENC REC]]),"")</f>
        <v/>
      </c>
      <c r="H392" s="76"/>
      <c r="I3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2" s="87" t="str">
        <f>IF(Tabela2[[#This Row],[DATA DO ÚLTIMO TESTE HIDROSTÁTICO]]="","",Tabela2[[#This Row],[DATA DO ÚLTIMO TESTE HIDROSTÁTICO]]+editar!$C$15)</f>
        <v/>
      </c>
      <c r="K392" s="105"/>
      <c r="L392" s="140"/>
      <c r="M392" s="48">
        <v>385</v>
      </c>
      <c r="N3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2" s="49" t="str">
        <f>IF(Tabela2[[#This Row],[DATA DA RECARGA]]="","",Tabela2[[#This Row],[DATA DA RECARGA]]+Tabela2[[#This Row],[val]])</f>
        <v/>
      </c>
      <c r="P392" s="48" t="str">
        <f>IF(Tabela2[[#This Row],[DATA VENC REC]]="","",VLOOKUP(MONTH(Tabela2[[#This Row],[DATA VENC REC]]),editar!$F$2:$G$13,2,0))</f>
        <v/>
      </c>
      <c r="Q392" s="48" t="str">
        <f>IF(Tabela2[[#This Row],[DATA VENC REC]]="","",YEAR(Tabela2[[#This Row],[DATA VENC REC]]))</f>
        <v/>
      </c>
      <c r="R3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2" s="54" t="str">
        <f>IF(Tabela2[[#This Row],[DATA DO PRÓXIMO TESTE HIDROSTÁTICO]]="","",VLOOKUP(MONTH(Tabela2[[#This Row],[DATA DO PRÓXIMO TESTE HIDROSTÁTICO]]),editar!$F$2:$G$13,2,0))</f>
        <v/>
      </c>
      <c r="T392" s="54" t="str">
        <f>IF(Tabela2[[#This Row],[DATA DO PRÓXIMO TESTE HIDROSTÁTICO]]="","",YEAR(Tabela2[[#This Row],[DATA DO PRÓXIMO TESTE HIDROSTÁTICO]]))</f>
        <v/>
      </c>
      <c r="U392" s="54" t="str">
        <f>IF(Tabela2[[#This Row],[DATA DA RECARGA]]="","",VLOOKUP(MONTH(Tabela2[[#This Row],[DATA DA RECARGA]]),editar!$F$2:$G$13,2,0))</f>
        <v/>
      </c>
      <c r="V392" s="54" t="str">
        <f>IF(Tabela2[[#This Row],[DATA DA RECARGA]]="","",YEAR(Tabela2[[#This Row],[DATA DA RECARGA]]))</f>
        <v/>
      </c>
      <c r="W392" s="54" t="str">
        <f>IF(Tabela2[[#This Row],[DATA DO ÚLTIMO TESTE HIDROSTÁTICO]]="","",VLOOKUP(MONTH(Tabela2[[#This Row],[DATA DO ÚLTIMO TESTE HIDROSTÁTICO]]),editar!$F$2:$G$13,2,0))</f>
        <v/>
      </c>
      <c r="X392" s="54" t="str">
        <f>IF(Tabela2[[#This Row],[DATA DO ÚLTIMO TESTE HIDROSTÁTICO]]="","",YEAR(Tabela2[[#This Row],[DATA DO ÚLTIMO TESTE HIDROSTÁTICO]]))</f>
        <v/>
      </c>
      <c r="Y392" s="101" t="str">
        <f>IFERROR(IF(Tabela2[[#This Row],[DATA DA RECARGA]]="","",Tabela2[[#This Row],[VALIDADE          (em meses)]]*30)+5,"")</f>
        <v/>
      </c>
      <c r="Z392" s="101" t="str">
        <f>IF(Tabela2[[#This Row],[DATA DA RECARGA]]="","","P")</f>
        <v/>
      </c>
      <c r="AA392" s="71"/>
      <c r="AB392" s="97" t="str">
        <f ca="1">IFERROR(G392-editar!$C$1,"")</f>
        <v/>
      </c>
      <c r="AC392" s="97" t="str">
        <f t="shared" ca="1" si="5"/>
        <v/>
      </c>
      <c r="AD392" s="74"/>
      <c r="AE392" s="74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</row>
    <row r="393" spans="1:57" ht="20.100000000000001" customHeight="1" x14ac:dyDescent="0.25">
      <c r="A393" s="29" t="str">
        <f>IF(Tabela2[[#This Row],[LOCAL DO EXTINTOR]]="","",Tabela2[[#This Row],[CONTROL1]])</f>
        <v/>
      </c>
      <c r="B393" s="133"/>
      <c r="C393" s="33"/>
      <c r="D393" s="34"/>
      <c r="E393" s="35"/>
      <c r="F3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3" s="81" t="str">
        <f ca="1">IFERROR(IF(Tabela2[[#This Row],[VALIDADE DA RECARGA]]="SELECIONE VALIDADE","",Tabela2[[#This Row],[DATA VENC REC]]),"")</f>
        <v/>
      </c>
      <c r="H393" s="76"/>
      <c r="I3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3" s="87" t="str">
        <f>IF(Tabela2[[#This Row],[DATA DO ÚLTIMO TESTE HIDROSTÁTICO]]="","",Tabela2[[#This Row],[DATA DO ÚLTIMO TESTE HIDROSTÁTICO]]+editar!$C$15)</f>
        <v/>
      </c>
      <c r="K393" s="105"/>
      <c r="L393" s="140"/>
      <c r="M393" s="48">
        <v>386</v>
      </c>
      <c r="N3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3" s="49" t="str">
        <f>IF(Tabela2[[#This Row],[DATA DA RECARGA]]="","",Tabela2[[#This Row],[DATA DA RECARGA]]+Tabela2[[#This Row],[val]])</f>
        <v/>
      </c>
      <c r="P393" s="48" t="str">
        <f>IF(Tabela2[[#This Row],[DATA VENC REC]]="","",VLOOKUP(MONTH(Tabela2[[#This Row],[DATA VENC REC]]),editar!$F$2:$G$13,2,0))</f>
        <v/>
      </c>
      <c r="Q393" s="48" t="str">
        <f>IF(Tabela2[[#This Row],[DATA VENC REC]]="","",YEAR(Tabela2[[#This Row],[DATA VENC REC]]))</f>
        <v/>
      </c>
      <c r="R3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3" s="54" t="str">
        <f>IF(Tabela2[[#This Row],[DATA DO PRÓXIMO TESTE HIDROSTÁTICO]]="","",VLOOKUP(MONTH(Tabela2[[#This Row],[DATA DO PRÓXIMO TESTE HIDROSTÁTICO]]),editar!$F$2:$G$13,2,0))</f>
        <v/>
      </c>
      <c r="T393" s="54" t="str">
        <f>IF(Tabela2[[#This Row],[DATA DO PRÓXIMO TESTE HIDROSTÁTICO]]="","",YEAR(Tabela2[[#This Row],[DATA DO PRÓXIMO TESTE HIDROSTÁTICO]]))</f>
        <v/>
      </c>
      <c r="U393" s="54" t="str">
        <f>IF(Tabela2[[#This Row],[DATA DA RECARGA]]="","",VLOOKUP(MONTH(Tabela2[[#This Row],[DATA DA RECARGA]]),editar!$F$2:$G$13,2,0))</f>
        <v/>
      </c>
      <c r="V393" s="54" t="str">
        <f>IF(Tabela2[[#This Row],[DATA DA RECARGA]]="","",YEAR(Tabela2[[#This Row],[DATA DA RECARGA]]))</f>
        <v/>
      </c>
      <c r="W393" s="54" t="str">
        <f>IF(Tabela2[[#This Row],[DATA DO ÚLTIMO TESTE HIDROSTÁTICO]]="","",VLOOKUP(MONTH(Tabela2[[#This Row],[DATA DO ÚLTIMO TESTE HIDROSTÁTICO]]),editar!$F$2:$G$13,2,0))</f>
        <v/>
      </c>
      <c r="X393" s="54" t="str">
        <f>IF(Tabela2[[#This Row],[DATA DO ÚLTIMO TESTE HIDROSTÁTICO]]="","",YEAR(Tabela2[[#This Row],[DATA DO ÚLTIMO TESTE HIDROSTÁTICO]]))</f>
        <v/>
      </c>
      <c r="Y393" s="101" t="str">
        <f>IFERROR(IF(Tabela2[[#This Row],[DATA DA RECARGA]]="","",Tabela2[[#This Row],[VALIDADE          (em meses)]]*30)+5,"")</f>
        <v/>
      </c>
      <c r="Z393" s="101" t="str">
        <f>IF(Tabela2[[#This Row],[DATA DA RECARGA]]="","","P")</f>
        <v/>
      </c>
      <c r="AA393" s="71"/>
      <c r="AB393" s="97" t="str">
        <f ca="1">IFERROR(G393-editar!$C$1,"")</f>
        <v/>
      </c>
      <c r="AC393" s="97" t="str">
        <f t="shared" ref="AC393:AC456" ca="1" si="6">IF(AB393="","",IF(AB393&lt;0,AB393+10000000000,AB393*1))</f>
        <v/>
      </c>
      <c r="AD393" s="74"/>
      <c r="AE393" s="74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</row>
    <row r="394" spans="1:57" ht="20.100000000000001" customHeight="1" x14ac:dyDescent="0.25">
      <c r="A394" s="29" t="str">
        <f>IF(Tabela2[[#This Row],[LOCAL DO EXTINTOR]]="","",Tabela2[[#This Row],[CONTROL1]])</f>
        <v/>
      </c>
      <c r="B394" s="133"/>
      <c r="C394" s="33"/>
      <c r="D394" s="34"/>
      <c r="E394" s="35"/>
      <c r="F3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4" s="81" t="str">
        <f ca="1">IFERROR(IF(Tabela2[[#This Row],[VALIDADE DA RECARGA]]="SELECIONE VALIDADE","",Tabela2[[#This Row],[DATA VENC REC]]),"")</f>
        <v/>
      </c>
      <c r="H394" s="76"/>
      <c r="I3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4" s="87" t="str">
        <f>IF(Tabela2[[#This Row],[DATA DO ÚLTIMO TESTE HIDROSTÁTICO]]="","",Tabela2[[#This Row],[DATA DO ÚLTIMO TESTE HIDROSTÁTICO]]+editar!$C$15)</f>
        <v/>
      </c>
      <c r="K394" s="105"/>
      <c r="L394" s="140"/>
      <c r="M394" s="48">
        <v>387</v>
      </c>
      <c r="N3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4" s="49" t="str">
        <f>IF(Tabela2[[#This Row],[DATA DA RECARGA]]="","",Tabela2[[#This Row],[DATA DA RECARGA]]+Tabela2[[#This Row],[val]])</f>
        <v/>
      </c>
      <c r="P394" s="48" t="str">
        <f>IF(Tabela2[[#This Row],[DATA VENC REC]]="","",VLOOKUP(MONTH(Tabela2[[#This Row],[DATA VENC REC]]),editar!$F$2:$G$13,2,0))</f>
        <v/>
      </c>
      <c r="Q394" s="48" t="str">
        <f>IF(Tabela2[[#This Row],[DATA VENC REC]]="","",YEAR(Tabela2[[#This Row],[DATA VENC REC]]))</f>
        <v/>
      </c>
      <c r="R3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4" s="54" t="str">
        <f>IF(Tabela2[[#This Row],[DATA DO PRÓXIMO TESTE HIDROSTÁTICO]]="","",VLOOKUP(MONTH(Tabela2[[#This Row],[DATA DO PRÓXIMO TESTE HIDROSTÁTICO]]),editar!$F$2:$G$13,2,0))</f>
        <v/>
      </c>
      <c r="T394" s="54" t="str">
        <f>IF(Tabela2[[#This Row],[DATA DO PRÓXIMO TESTE HIDROSTÁTICO]]="","",YEAR(Tabela2[[#This Row],[DATA DO PRÓXIMO TESTE HIDROSTÁTICO]]))</f>
        <v/>
      </c>
      <c r="U394" s="54" t="str">
        <f>IF(Tabela2[[#This Row],[DATA DA RECARGA]]="","",VLOOKUP(MONTH(Tabela2[[#This Row],[DATA DA RECARGA]]),editar!$F$2:$G$13,2,0))</f>
        <v/>
      </c>
      <c r="V394" s="54" t="str">
        <f>IF(Tabela2[[#This Row],[DATA DA RECARGA]]="","",YEAR(Tabela2[[#This Row],[DATA DA RECARGA]]))</f>
        <v/>
      </c>
      <c r="W394" s="54" t="str">
        <f>IF(Tabela2[[#This Row],[DATA DO ÚLTIMO TESTE HIDROSTÁTICO]]="","",VLOOKUP(MONTH(Tabela2[[#This Row],[DATA DO ÚLTIMO TESTE HIDROSTÁTICO]]),editar!$F$2:$G$13,2,0))</f>
        <v/>
      </c>
      <c r="X394" s="54" t="str">
        <f>IF(Tabela2[[#This Row],[DATA DO ÚLTIMO TESTE HIDROSTÁTICO]]="","",YEAR(Tabela2[[#This Row],[DATA DO ÚLTIMO TESTE HIDROSTÁTICO]]))</f>
        <v/>
      </c>
      <c r="Y394" s="101" t="str">
        <f>IFERROR(IF(Tabela2[[#This Row],[DATA DA RECARGA]]="","",Tabela2[[#This Row],[VALIDADE          (em meses)]]*30)+5,"")</f>
        <v/>
      </c>
      <c r="Z394" s="101" t="str">
        <f>IF(Tabela2[[#This Row],[DATA DA RECARGA]]="","","P")</f>
        <v/>
      </c>
      <c r="AA394" s="71"/>
      <c r="AB394" s="97" t="str">
        <f ca="1">IFERROR(G394-editar!$C$1,"")</f>
        <v/>
      </c>
      <c r="AC394" s="97" t="str">
        <f t="shared" ca="1" si="6"/>
        <v/>
      </c>
      <c r="AD394" s="74"/>
      <c r="AE394" s="74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</row>
    <row r="395" spans="1:57" ht="20.100000000000001" customHeight="1" x14ac:dyDescent="0.25">
      <c r="A395" s="29" t="str">
        <f>IF(Tabela2[[#This Row],[LOCAL DO EXTINTOR]]="","",Tabela2[[#This Row],[CONTROL1]])</f>
        <v/>
      </c>
      <c r="B395" s="133"/>
      <c r="C395" s="33"/>
      <c r="D395" s="34"/>
      <c r="E395" s="35"/>
      <c r="F3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5" s="81" t="str">
        <f ca="1">IFERROR(IF(Tabela2[[#This Row],[VALIDADE DA RECARGA]]="SELECIONE VALIDADE","",Tabela2[[#This Row],[DATA VENC REC]]),"")</f>
        <v/>
      </c>
      <c r="H395" s="76"/>
      <c r="I3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5" s="87" t="str">
        <f>IF(Tabela2[[#This Row],[DATA DO ÚLTIMO TESTE HIDROSTÁTICO]]="","",Tabela2[[#This Row],[DATA DO ÚLTIMO TESTE HIDROSTÁTICO]]+editar!$C$15)</f>
        <v/>
      </c>
      <c r="K395" s="105"/>
      <c r="L395" s="140"/>
      <c r="M395" s="48">
        <v>388</v>
      </c>
      <c r="N3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5" s="49" t="str">
        <f>IF(Tabela2[[#This Row],[DATA DA RECARGA]]="","",Tabela2[[#This Row],[DATA DA RECARGA]]+Tabela2[[#This Row],[val]])</f>
        <v/>
      </c>
      <c r="P395" s="48" t="str">
        <f>IF(Tabela2[[#This Row],[DATA VENC REC]]="","",VLOOKUP(MONTH(Tabela2[[#This Row],[DATA VENC REC]]),editar!$F$2:$G$13,2,0))</f>
        <v/>
      </c>
      <c r="Q395" s="48" t="str">
        <f>IF(Tabela2[[#This Row],[DATA VENC REC]]="","",YEAR(Tabela2[[#This Row],[DATA VENC REC]]))</f>
        <v/>
      </c>
      <c r="R3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5" s="54" t="str">
        <f>IF(Tabela2[[#This Row],[DATA DO PRÓXIMO TESTE HIDROSTÁTICO]]="","",VLOOKUP(MONTH(Tabela2[[#This Row],[DATA DO PRÓXIMO TESTE HIDROSTÁTICO]]),editar!$F$2:$G$13,2,0))</f>
        <v/>
      </c>
      <c r="T395" s="54" t="str">
        <f>IF(Tabela2[[#This Row],[DATA DO PRÓXIMO TESTE HIDROSTÁTICO]]="","",YEAR(Tabela2[[#This Row],[DATA DO PRÓXIMO TESTE HIDROSTÁTICO]]))</f>
        <v/>
      </c>
      <c r="U395" s="54" t="str">
        <f>IF(Tabela2[[#This Row],[DATA DA RECARGA]]="","",VLOOKUP(MONTH(Tabela2[[#This Row],[DATA DA RECARGA]]),editar!$F$2:$G$13,2,0))</f>
        <v/>
      </c>
      <c r="V395" s="54" t="str">
        <f>IF(Tabela2[[#This Row],[DATA DA RECARGA]]="","",YEAR(Tabela2[[#This Row],[DATA DA RECARGA]]))</f>
        <v/>
      </c>
      <c r="W395" s="54" t="str">
        <f>IF(Tabela2[[#This Row],[DATA DO ÚLTIMO TESTE HIDROSTÁTICO]]="","",VLOOKUP(MONTH(Tabela2[[#This Row],[DATA DO ÚLTIMO TESTE HIDROSTÁTICO]]),editar!$F$2:$G$13,2,0))</f>
        <v/>
      </c>
      <c r="X395" s="54" t="str">
        <f>IF(Tabela2[[#This Row],[DATA DO ÚLTIMO TESTE HIDROSTÁTICO]]="","",YEAR(Tabela2[[#This Row],[DATA DO ÚLTIMO TESTE HIDROSTÁTICO]]))</f>
        <v/>
      </c>
      <c r="Y395" s="101" t="str">
        <f>IFERROR(IF(Tabela2[[#This Row],[DATA DA RECARGA]]="","",Tabela2[[#This Row],[VALIDADE          (em meses)]]*30)+5,"")</f>
        <v/>
      </c>
      <c r="Z395" s="101" t="str">
        <f>IF(Tabela2[[#This Row],[DATA DA RECARGA]]="","","P")</f>
        <v/>
      </c>
      <c r="AA395" s="71"/>
      <c r="AB395" s="97" t="str">
        <f ca="1">IFERROR(G395-editar!$C$1,"")</f>
        <v/>
      </c>
      <c r="AC395" s="97" t="str">
        <f t="shared" ca="1" si="6"/>
        <v/>
      </c>
      <c r="AD395" s="74"/>
      <c r="AE395" s="74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</row>
    <row r="396" spans="1:57" ht="20.100000000000001" customHeight="1" x14ac:dyDescent="0.25">
      <c r="A396" s="29" t="str">
        <f>IF(Tabela2[[#This Row],[LOCAL DO EXTINTOR]]="","",Tabela2[[#This Row],[CONTROL1]])</f>
        <v/>
      </c>
      <c r="B396" s="133"/>
      <c r="C396" s="33"/>
      <c r="D396" s="34"/>
      <c r="E396" s="35"/>
      <c r="F3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6" s="81" t="str">
        <f ca="1">IFERROR(IF(Tabela2[[#This Row],[VALIDADE DA RECARGA]]="SELECIONE VALIDADE","",Tabela2[[#This Row],[DATA VENC REC]]),"")</f>
        <v/>
      </c>
      <c r="H396" s="76"/>
      <c r="I3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6" s="87" t="str">
        <f>IF(Tabela2[[#This Row],[DATA DO ÚLTIMO TESTE HIDROSTÁTICO]]="","",Tabela2[[#This Row],[DATA DO ÚLTIMO TESTE HIDROSTÁTICO]]+editar!$C$15)</f>
        <v/>
      </c>
      <c r="K396" s="105"/>
      <c r="L396" s="140"/>
      <c r="M396" s="48">
        <v>389</v>
      </c>
      <c r="N3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6" s="49" t="str">
        <f>IF(Tabela2[[#This Row],[DATA DA RECARGA]]="","",Tabela2[[#This Row],[DATA DA RECARGA]]+Tabela2[[#This Row],[val]])</f>
        <v/>
      </c>
      <c r="P396" s="48" t="str">
        <f>IF(Tabela2[[#This Row],[DATA VENC REC]]="","",VLOOKUP(MONTH(Tabela2[[#This Row],[DATA VENC REC]]),editar!$F$2:$G$13,2,0))</f>
        <v/>
      </c>
      <c r="Q396" s="48" t="str">
        <f>IF(Tabela2[[#This Row],[DATA VENC REC]]="","",YEAR(Tabela2[[#This Row],[DATA VENC REC]]))</f>
        <v/>
      </c>
      <c r="R3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6" s="54" t="str">
        <f>IF(Tabela2[[#This Row],[DATA DO PRÓXIMO TESTE HIDROSTÁTICO]]="","",VLOOKUP(MONTH(Tabela2[[#This Row],[DATA DO PRÓXIMO TESTE HIDROSTÁTICO]]),editar!$F$2:$G$13,2,0))</f>
        <v/>
      </c>
      <c r="T396" s="54" t="str">
        <f>IF(Tabela2[[#This Row],[DATA DO PRÓXIMO TESTE HIDROSTÁTICO]]="","",YEAR(Tabela2[[#This Row],[DATA DO PRÓXIMO TESTE HIDROSTÁTICO]]))</f>
        <v/>
      </c>
      <c r="U396" s="54" t="str">
        <f>IF(Tabela2[[#This Row],[DATA DA RECARGA]]="","",VLOOKUP(MONTH(Tabela2[[#This Row],[DATA DA RECARGA]]),editar!$F$2:$G$13,2,0))</f>
        <v/>
      </c>
      <c r="V396" s="54" t="str">
        <f>IF(Tabela2[[#This Row],[DATA DA RECARGA]]="","",YEAR(Tabela2[[#This Row],[DATA DA RECARGA]]))</f>
        <v/>
      </c>
      <c r="W396" s="54" t="str">
        <f>IF(Tabela2[[#This Row],[DATA DO ÚLTIMO TESTE HIDROSTÁTICO]]="","",VLOOKUP(MONTH(Tabela2[[#This Row],[DATA DO ÚLTIMO TESTE HIDROSTÁTICO]]),editar!$F$2:$G$13,2,0))</f>
        <v/>
      </c>
      <c r="X396" s="54" t="str">
        <f>IF(Tabela2[[#This Row],[DATA DO ÚLTIMO TESTE HIDROSTÁTICO]]="","",YEAR(Tabela2[[#This Row],[DATA DO ÚLTIMO TESTE HIDROSTÁTICO]]))</f>
        <v/>
      </c>
      <c r="Y396" s="101" t="str">
        <f>IFERROR(IF(Tabela2[[#This Row],[DATA DA RECARGA]]="","",Tabela2[[#This Row],[VALIDADE          (em meses)]]*30)+5,"")</f>
        <v/>
      </c>
      <c r="Z396" s="101" t="str">
        <f>IF(Tabela2[[#This Row],[DATA DA RECARGA]]="","","P")</f>
        <v/>
      </c>
      <c r="AA396" s="71"/>
      <c r="AB396" s="97" t="str">
        <f ca="1">IFERROR(G396-editar!$C$1,"")</f>
        <v/>
      </c>
      <c r="AC396" s="97" t="str">
        <f t="shared" ca="1" si="6"/>
        <v/>
      </c>
      <c r="AD396" s="74"/>
      <c r="AE396" s="74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</row>
    <row r="397" spans="1:57" ht="20.100000000000001" customHeight="1" x14ac:dyDescent="0.25">
      <c r="A397" s="29" t="str">
        <f>IF(Tabela2[[#This Row],[LOCAL DO EXTINTOR]]="","",Tabela2[[#This Row],[CONTROL1]])</f>
        <v/>
      </c>
      <c r="B397" s="133"/>
      <c r="C397" s="33"/>
      <c r="D397" s="34"/>
      <c r="E397" s="35"/>
      <c r="F3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7" s="81" t="str">
        <f ca="1">IFERROR(IF(Tabela2[[#This Row],[VALIDADE DA RECARGA]]="SELECIONE VALIDADE","",Tabela2[[#This Row],[DATA VENC REC]]),"")</f>
        <v/>
      </c>
      <c r="H397" s="76"/>
      <c r="I3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7" s="87" t="str">
        <f>IF(Tabela2[[#This Row],[DATA DO ÚLTIMO TESTE HIDROSTÁTICO]]="","",Tabela2[[#This Row],[DATA DO ÚLTIMO TESTE HIDROSTÁTICO]]+editar!$C$15)</f>
        <v/>
      </c>
      <c r="K397" s="105"/>
      <c r="L397" s="140"/>
      <c r="M397" s="48">
        <v>390</v>
      </c>
      <c r="N3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7" s="49" t="str">
        <f>IF(Tabela2[[#This Row],[DATA DA RECARGA]]="","",Tabela2[[#This Row],[DATA DA RECARGA]]+Tabela2[[#This Row],[val]])</f>
        <v/>
      </c>
      <c r="P397" s="48" t="str">
        <f>IF(Tabela2[[#This Row],[DATA VENC REC]]="","",VLOOKUP(MONTH(Tabela2[[#This Row],[DATA VENC REC]]),editar!$F$2:$G$13,2,0))</f>
        <v/>
      </c>
      <c r="Q397" s="48" t="str">
        <f>IF(Tabela2[[#This Row],[DATA VENC REC]]="","",YEAR(Tabela2[[#This Row],[DATA VENC REC]]))</f>
        <v/>
      </c>
      <c r="R3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7" s="54" t="str">
        <f>IF(Tabela2[[#This Row],[DATA DO PRÓXIMO TESTE HIDROSTÁTICO]]="","",VLOOKUP(MONTH(Tabela2[[#This Row],[DATA DO PRÓXIMO TESTE HIDROSTÁTICO]]),editar!$F$2:$G$13,2,0))</f>
        <v/>
      </c>
      <c r="T397" s="54" t="str">
        <f>IF(Tabela2[[#This Row],[DATA DO PRÓXIMO TESTE HIDROSTÁTICO]]="","",YEAR(Tabela2[[#This Row],[DATA DO PRÓXIMO TESTE HIDROSTÁTICO]]))</f>
        <v/>
      </c>
      <c r="U397" s="54" t="str">
        <f>IF(Tabela2[[#This Row],[DATA DA RECARGA]]="","",VLOOKUP(MONTH(Tabela2[[#This Row],[DATA DA RECARGA]]),editar!$F$2:$G$13,2,0))</f>
        <v/>
      </c>
      <c r="V397" s="54" t="str">
        <f>IF(Tabela2[[#This Row],[DATA DA RECARGA]]="","",YEAR(Tabela2[[#This Row],[DATA DA RECARGA]]))</f>
        <v/>
      </c>
      <c r="W397" s="54" t="str">
        <f>IF(Tabela2[[#This Row],[DATA DO ÚLTIMO TESTE HIDROSTÁTICO]]="","",VLOOKUP(MONTH(Tabela2[[#This Row],[DATA DO ÚLTIMO TESTE HIDROSTÁTICO]]),editar!$F$2:$G$13,2,0))</f>
        <v/>
      </c>
      <c r="X397" s="54" t="str">
        <f>IF(Tabela2[[#This Row],[DATA DO ÚLTIMO TESTE HIDROSTÁTICO]]="","",YEAR(Tabela2[[#This Row],[DATA DO ÚLTIMO TESTE HIDROSTÁTICO]]))</f>
        <v/>
      </c>
      <c r="Y397" s="101" t="str">
        <f>IFERROR(IF(Tabela2[[#This Row],[DATA DA RECARGA]]="","",Tabela2[[#This Row],[VALIDADE          (em meses)]]*30)+5,"")</f>
        <v/>
      </c>
      <c r="Z397" s="101" t="str">
        <f>IF(Tabela2[[#This Row],[DATA DA RECARGA]]="","","P")</f>
        <v/>
      </c>
      <c r="AA397" s="71"/>
      <c r="AB397" s="97" t="str">
        <f ca="1">IFERROR(G397-editar!$C$1,"")</f>
        <v/>
      </c>
      <c r="AC397" s="97" t="str">
        <f t="shared" ca="1" si="6"/>
        <v/>
      </c>
      <c r="AD397" s="74"/>
      <c r="AE397" s="74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</row>
    <row r="398" spans="1:57" ht="20.100000000000001" customHeight="1" x14ac:dyDescent="0.25">
      <c r="A398" s="29" t="str">
        <f>IF(Tabela2[[#This Row],[LOCAL DO EXTINTOR]]="","",Tabela2[[#This Row],[CONTROL1]])</f>
        <v/>
      </c>
      <c r="B398" s="133"/>
      <c r="C398" s="33"/>
      <c r="D398" s="34"/>
      <c r="E398" s="35"/>
      <c r="F3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8" s="81" t="str">
        <f ca="1">IFERROR(IF(Tabela2[[#This Row],[VALIDADE DA RECARGA]]="SELECIONE VALIDADE","",Tabela2[[#This Row],[DATA VENC REC]]),"")</f>
        <v/>
      </c>
      <c r="H398" s="76"/>
      <c r="I3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8" s="87" t="str">
        <f>IF(Tabela2[[#This Row],[DATA DO ÚLTIMO TESTE HIDROSTÁTICO]]="","",Tabela2[[#This Row],[DATA DO ÚLTIMO TESTE HIDROSTÁTICO]]+editar!$C$15)</f>
        <v/>
      </c>
      <c r="K398" s="105"/>
      <c r="L398" s="140"/>
      <c r="M398" s="48">
        <v>391</v>
      </c>
      <c r="N3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8" s="49" t="str">
        <f>IF(Tabela2[[#This Row],[DATA DA RECARGA]]="","",Tabela2[[#This Row],[DATA DA RECARGA]]+Tabela2[[#This Row],[val]])</f>
        <v/>
      </c>
      <c r="P398" s="48" t="str">
        <f>IF(Tabela2[[#This Row],[DATA VENC REC]]="","",VLOOKUP(MONTH(Tabela2[[#This Row],[DATA VENC REC]]),editar!$F$2:$G$13,2,0))</f>
        <v/>
      </c>
      <c r="Q398" s="48" t="str">
        <f>IF(Tabela2[[#This Row],[DATA VENC REC]]="","",YEAR(Tabela2[[#This Row],[DATA VENC REC]]))</f>
        <v/>
      </c>
      <c r="R3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8" s="54" t="str">
        <f>IF(Tabela2[[#This Row],[DATA DO PRÓXIMO TESTE HIDROSTÁTICO]]="","",VLOOKUP(MONTH(Tabela2[[#This Row],[DATA DO PRÓXIMO TESTE HIDROSTÁTICO]]),editar!$F$2:$G$13,2,0))</f>
        <v/>
      </c>
      <c r="T398" s="54" t="str">
        <f>IF(Tabela2[[#This Row],[DATA DO PRÓXIMO TESTE HIDROSTÁTICO]]="","",YEAR(Tabela2[[#This Row],[DATA DO PRÓXIMO TESTE HIDROSTÁTICO]]))</f>
        <v/>
      </c>
      <c r="U398" s="54" t="str">
        <f>IF(Tabela2[[#This Row],[DATA DA RECARGA]]="","",VLOOKUP(MONTH(Tabela2[[#This Row],[DATA DA RECARGA]]),editar!$F$2:$G$13,2,0))</f>
        <v/>
      </c>
      <c r="V398" s="54" t="str">
        <f>IF(Tabela2[[#This Row],[DATA DA RECARGA]]="","",YEAR(Tabela2[[#This Row],[DATA DA RECARGA]]))</f>
        <v/>
      </c>
      <c r="W398" s="54" t="str">
        <f>IF(Tabela2[[#This Row],[DATA DO ÚLTIMO TESTE HIDROSTÁTICO]]="","",VLOOKUP(MONTH(Tabela2[[#This Row],[DATA DO ÚLTIMO TESTE HIDROSTÁTICO]]),editar!$F$2:$G$13,2,0))</f>
        <v/>
      </c>
      <c r="X398" s="54" t="str">
        <f>IF(Tabela2[[#This Row],[DATA DO ÚLTIMO TESTE HIDROSTÁTICO]]="","",YEAR(Tabela2[[#This Row],[DATA DO ÚLTIMO TESTE HIDROSTÁTICO]]))</f>
        <v/>
      </c>
      <c r="Y398" s="101" t="str">
        <f>IFERROR(IF(Tabela2[[#This Row],[DATA DA RECARGA]]="","",Tabela2[[#This Row],[VALIDADE          (em meses)]]*30)+5,"")</f>
        <v/>
      </c>
      <c r="Z398" s="101" t="str">
        <f>IF(Tabela2[[#This Row],[DATA DA RECARGA]]="","","P")</f>
        <v/>
      </c>
      <c r="AA398" s="71"/>
      <c r="AB398" s="97" t="str">
        <f ca="1">IFERROR(G398-editar!$C$1,"")</f>
        <v/>
      </c>
      <c r="AC398" s="97" t="str">
        <f t="shared" ca="1" si="6"/>
        <v/>
      </c>
      <c r="AD398" s="74"/>
      <c r="AE398" s="74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</row>
    <row r="399" spans="1:57" ht="20.100000000000001" customHeight="1" x14ac:dyDescent="0.25">
      <c r="A399" s="29" t="str">
        <f>IF(Tabela2[[#This Row],[LOCAL DO EXTINTOR]]="","",Tabela2[[#This Row],[CONTROL1]])</f>
        <v/>
      </c>
      <c r="B399" s="133"/>
      <c r="C399" s="33"/>
      <c r="D399" s="34"/>
      <c r="E399" s="35"/>
      <c r="F3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399" s="81" t="str">
        <f ca="1">IFERROR(IF(Tabela2[[#This Row],[VALIDADE DA RECARGA]]="SELECIONE VALIDADE","",Tabela2[[#This Row],[DATA VENC REC]]),"")</f>
        <v/>
      </c>
      <c r="H399" s="76"/>
      <c r="I3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399" s="87" t="str">
        <f>IF(Tabela2[[#This Row],[DATA DO ÚLTIMO TESTE HIDROSTÁTICO]]="","",Tabela2[[#This Row],[DATA DO ÚLTIMO TESTE HIDROSTÁTICO]]+editar!$C$15)</f>
        <v/>
      </c>
      <c r="K399" s="105"/>
      <c r="L399" s="140"/>
      <c r="M399" s="48">
        <v>392</v>
      </c>
      <c r="N3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399" s="49" t="str">
        <f>IF(Tabela2[[#This Row],[DATA DA RECARGA]]="","",Tabela2[[#This Row],[DATA DA RECARGA]]+Tabela2[[#This Row],[val]])</f>
        <v/>
      </c>
      <c r="P399" s="48" t="str">
        <f>IF(Tabela2[[#This Row],[DATA VENC REC]]="","",VLOOKUP(MONTH(Tabela2[[#This Row],[DATA VENC REC]]),editar!$F$2:$G$13,2,0))</f>
        <v/>
      </c>
      <c r="Q399" s="48" t="str">
        <f>IF(Tabela2[[#This Row],[DATA VENC REC]]="","",YEAR(Tabela2[[#This Row],[DATA VENC REC]]))</f>
        <v/>
      </c>
      <c r="R3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399" s="54" t="str">
        <f>IF(Tabela2[[#This Row],[DATA DO PRÓXIMO TESTE HIDROSTÁTICO]]="","",VLOOKUP(MONTH(Tabela2[[#This Row],[DATA DO PRÓXIMO TESTE HIDROSTÁTICO]]),editar!$F$2:$G$13,2,0))</f>
        <v/>
      </c>
      <c r="T399" s="54" t="str">
        <f>IF(Tabela2[[#This Row],[DATA DO PRÓXIMO TESTE HIDROSTÁTICO]]="","",YEAR(Tabela2[[#This Row],[DATA DO PRÓXIMO TESTE HIDROSTÁTICO]]))</f>
        <v/>
      </c>
      <c r="U399" s="54" t="str">
        <f>IF(Tabela2[[#This Row],[DATA DA RECARGA]]="","",VLOOKUP(MONTH(Tabela2[[#This Row],[DATA DA RECARGA]]),editar!$F$2:$G$13,2,0))</f>
        <v/>
      </c>
      <c r="V399" s="54" t="str">
        <f>IF(Tabela2[[#This Row],[DATA DA RECARGA]]="","",YEAR(Tabela2[[#This Row],[DATA DA RECARGA]]))</f>
        <v/>
      </c>
      <c r="W399" s="54" t="str">
        <f>IF(Tabela2[[#This Row],[DATA DO ÚLTIMO TESTE HIDROSTÁTICO]]="","",VLOOKUP(MONTH(Tabela2[[#This Row],[DATA DO ÚLTIMO TESTE HIDROSTÁTICO]]),editar!$F$2:$G$13,2,0))</f>
        <v/>
      </c>
      <c r="X399" s="54" t="str">
        <f>IF(Tabela2[[#This Row],[DATA DO ÚLTIMO TESTE HIDROSTÁTICO]]="","",YEAR(Tabela2[[#This Row],[DATA DO ÚLTIMO TESTE HIDROSTÁTICO]]))</f>
        <v/>
      </c>
      <c r="Y399" s="101" t="str">
        <f>IFERROR(IF(Tabela2[[#This Row],[DATA DA RECARGA]]="","",Tabela2[[#This Row],[VALIDADE          (em meses)]]*30)+5,"")</f>
        <v/>
      </c>
      <c r="Z399" s="101" t="str">
        <f>IF(Tabela2[[#This Row],[DATA DA RECARGA]]="","","P")</f>
        <v/>
      </c>
      <c r="AA399" s="71"/>
      <c r="AB399" s="97" t="str">
        <f ca="1">IFERROR(G399-editar!$C$1,"")</f>
        <v/>
      </c>
      <c r="AC399" s="97" t="str">
        <f t="shared" ca="1" si="6"/>
        <v/>
      </c>
      <c r="AD399" s="74"/>
      <c r="AE399" s="74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</row>
    <row r="400" spans="1:57" ht="20.100000000000001" customHeight="1" x14ac:dyDescent="0.25">
      <c r="A400" s="29" t="str">
        <f>IF(Tabela2[[#This Row],[LOCAL DO EXTINTOR]]="","",Tabela2[[#This Row],[CONTROL1]])</f>
        <v/>
      </c>
      <c r="B400" s="133"/>
      <c r="C400" s="33"/>
      <c r="D400" s="34"/>
      <c r="E400" s="35"/>
      <c r="F4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0" s="81" t="str">
        <f ca="1">IFERROR(IF(Tabela2[[#This Row],[VALIDADE DA RECARGA]]="SELECIONE VALIDADE","",Tabela2[[#This Row],[DATA VENC REC]]),"")</f>
        <v/>
      </c>
      <c r="H400" s="76"/>
      <c r="I4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0" s="87" t="str">
        <f>IF(Tabela2[[#This Row],[DATA DO ÚLTIMO TESTE HIDROSTÁTICO]]="","",Tabela2[[#This Row],[DATA DO ÚLTIMO TESTE HIDROSTÁTICO]]+editar!$C$15)</f>
        <v/>
      </c>
      <c r="K400" s="105"/>
      <c r="L400" s="140"/>
      <c r="M400" s="48">
        <v>393</v>
      </c>
      <c r="N4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0" s="49" t="str">
        <f>IF(Tabela2[[#This Row],[DATA DA RECARGA]]="","",Tabela2[[#This Row],[DATA DA RECARGA]]+Tabela2[[#This Row],[val]])</f>
        <v/>
      </c>
      <c r="P400" s="48" t="str">
        <f>IF(Tabela2[[#This Row],[DATA VENC REC]]="","",VLOOKUP(MONTH(Tabela2[[#This Row],[DATA VENC REC]]),editar!$F$2:$G$13,2,0))</f>
        <v/>
      </c>
      <c r="Q400" s="48" t="str">
        <f>IF(Tabela2[[#This Row],[DATA VENC REC]]="","",YEAR(Tabela2[[#This Row],[DATA VENC REC]]))</f>
        <v/>
      </c>
      <c r="R4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0" s="54" t="str">
        <f>IF(Tabela2[[#This Row],[DATA DO PRÓXIMO TESTE HIDROSTÁTICO]]="","",VLOOKUP(MONTH(Tabela2[[#This Row],[DATA DO PRÓXIMO TESTE HIDROSTÁTICO]]),editar!$F$2:$G$13,2,0))</f>
        <v/>
      </c>
      <c r="T400" s="54" t="str">
        <f>IF(Tabela2[[#This Row],[DATA DO PRÓXIMO TESTE HIDROSTÁTICO]]="","",YEAR(Tabela2[[#This Row],[DATA DO PRÓXIMO TESTE HIDROSTÁTICO]]))</f>
        <v/>
      </c>
      <c r="U400" s="54" t="str">
        <f>IF(Tabela2[[#This Row],[DATA DA RECARGA]]="","",VLOOKUP(MONTH(Tabela2[[#This Row],[DATA DA RECARGA]]),editar!$F$2:$G$13,2,0))</f>
        <v/>
      </c>
      <c r="V400" s="54" t="str">
        <f>IF(Tabela2[[#This Row],[DATA DA RECARGA]]="","",YEAR(Tabela2[[#This Row],[DATA DA RECARGA]]))</f>
        <v/>
      </c>
      <c r="W400" s="54" t="str">
        <f>IF(Tabela2[[#This Row],[DATA DO ÚLTIMO TESTE HIDROSTÁTICO]]="","",VLOOKUP(MONTH(Tabela2[[#This Row],[DATA DO ÚLTIMO TESTE HIDROSTÁTICO]]),editar!$F$2:$G$13,2,0))</f>
        <v/>
      </c>
      <c r="X400" s="54" t="str">
        <f>IF(Tabela2[[#This Row],[DATA DO ÚLTIMO TESTE HIDROSTÁTICO]]="","",YEAR(Tabela2[[#This Row],[DATA DO ÚLTIMO TESTE HIDROSTÁTICO]]))</f>
        <v/>
      </c>
      <c r="Y400" s="101" t="str">
        <f>IFERROR(IF(Tabela2[[#This Row],[DATA DA RECARGA]]="","",Tabela2[[#This Row],[VALIDADE          (em meses)]]*30)+5,"")</f>
        <v/>
      </c>
      <c r="Z400" s="101" t="str">
        <f>IF(Tabela2[[#This Row],[DATA DA RECARGA]]="","","P")</f>
        <v/>
      </c>
      <c r="AA400" s="71"/>
      <c r="AB400" s="97" t="str">
        <f ca="1">IFERROR(G400-editar!$C$1,"")</f>
        <v/>
      </c>
      <c r="AC400" s="97" t="str">
        <f t="shared" ca="1" si="6"/>
        <v/>
      </c>
      <c r="AD400" s="74"/>
      <c r="AE400" s="74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</row>
    <row r="401" spans="1:57" ht="20.100000000000001" customHeight="1" x14ac:dyDescent="0.25">
      <c r="A401" s="29" t="str">
        <f>IF(Tabela2[[#This Row],[LOCAL DO EXTINTOR]]="","",Tabela2[[#This Row],[CONTROL1]])</f>
        <v/>
      </c>
      <c r="B401" s="133"/>
      <c r="C401" s="33"/>
      <c r="D401" s="34"/>
      <c r="E401" s="35"/>
      <c r="F4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1" s="81" t="str">
        <f ca="1">IFERROR(IF(Tabela2[[#This Row],[VALIDADE DA RECARGA]]="SELECIONE VALIDADE","",Tabela2[[#This Row],[DATA VENC REC]]),"")</f>
        <v/>
      </c>
      <c r="H401" s="76"/>
      <c r="I4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1" s="87" t="str">
        <f>IF(Tabela2[[#This Row],[DATA DO ÚLTIMO TESTE HIDROSTÁTICO]]="","",Tabela2[[#This Row],[DATA DO ÚLTIMO TESTE HIDROSTÁTICO]]+editar!$C$15)</f>
        <v/>
      </c>
      <c r="K401" s="105"/>
      <c r="L401" s="140"/>
      <c r="M401" s="48">
        <v>394</v>
      </c>
      <c r="N4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1" s="49" t="str">
        <f>IF(Tabela2[[#This Row],[DATA DA RECARGA]]="","",Tabela2[[#This Row],[DATA DA RECARGA]]+Tabela2[[#This Row],[val]])</f>
        <v/>
      </c>
      <c r="P401" s="48" t="str">
        <f>IF(Tabela2[[#This Row],[DATA VENC REC]]="","",VLOOKUP(MONTH(Tabela2[[#This Row],[DATA VENC REC]]),editar!$F$2:$G$13,2,0))</f>
        <v/>
      </c>
      <c r="Q401" s="48" t="str">
        <f>IF(Tabela2[[#This Row],[DATA VENC REC]]="","",YEAR(Tabela2[[#This Row],[DATA VENC REC]]))</f>
        <v/>
      </c>
      <c r="R4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1" s="54" t="str">
        <f>IF(Tabela2[[#This Row],[DATA DO PRÓXIMO TESTE HIDROSTÁTICO]]="","",VLOOKUP(MONTH(Tabela2[[#This Row],[DATA DO PRÓXIMO TESTE HIDROSTÁTICO]]),editar!$F$2:$G$13,2,0))</f>
        <v/>
      </c>
      <c r="T401" s="54" t="str">
        <f>IF(Tabela2[[#This Row],[DATA DO PRÓXIMO TESTE HIDROSTÁTICO]]="","",YEAR(Tabela2[[#This Row],[DATA DO PRÓXIMO TESTE HIDROSTÁTICO]]))</f>
        <v/>
      </c>
      <c r="U401" s="54" t="str">
        <f>IF(Tabela2[[#This Row],[DATA DA RECARGA]]="","",VLOOKUP(MONTH(Tabela2[[#This Row],[DATA DA RECARGA]]),editar!$F$2:$G$13,2,0))</f>
        <v/>
      </c>
      <c r="V401" s="54" t="str">
        <f>IF(Tabela2[[#This Row],[DATA DA RECARGA]]="","",YEAR(Tabela2[[#This Row],[DATA DA RECARGA]]))</f>
        <v/>
      </c>
      <c r="W401" s="54" t="str">
        <f>IF(Tabela2[[#This Row],[DATA DO ÚLTIMO TESTE HIDROSTÁTICO]]="","",VLOOKUP(MONTH(Tabela2[[#This Row],[DATA DO ÚLTIMO TESTE HIDROSTÁTICO]]),editar!$F$2:$G$13,2,0))</f>
        <v/>
      </c>
      <c r="X401" s="54" t="str">
        <f>IF(Tabela2[[#This Row],[DATA DO ÚLTIMO TESTE HIDROSTÁTICO]]="","",YEAR(Tabela2[[#This Row],[DATA DO ÚLTIMO TESTE HIDROSTÁTICO]]))</f>
        <v/>
      </c>
      <c r="Y401" s="101" t="str">
        <f>IFERROR(IF(Tabela2[[#This Row],[DATA DA RECARGA]]="","",Tabela2[[#This Row],[VALIDADE          (em meses)]]*30)+5,"")</f>
        <v/>
      </c>
      <c r="Z401" s="101" t="str">
        <f>IF(Tabela2[[#This Row],[DATA DA RECARGA]]="","","P")</f>
        <v/>
      </c>
      <c r="AA401" s="71"/>
      <c r="AB401" s="97" t="str">
        <f ca="1">IFERROR(G401-editar!$C$1,"")</f>
        <v/>
      </c>
      <c r="AC401" s="97" t="str">
        <f t="shared" ca="1" si="6"/>
        <v/>
      </c>
      <c r="AD401" s="74"/>
      <c r="AE401" s="74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</row>
    <row r="402" spans="1:57" ht="20.100000000000001" customHeight="1" x14ac:dyDescent="0.25">
      <c r="A402" s="29" t="str">
        <f>IF(Tabela2[[#This Row],[LOCAL DO EXTINTOR]]="","",Tabela2[[#This Row],[CONTROL1]])</f>
        <v/>
      </c>
      <c r="B402" s="133"/>
      <c r="C402" s="33"/>
      <c r="D402" s="34"/>
      <c r="E402" s="35"/>
      <c r="F4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2" s="81" t="str">
        <f ca="1">IFERROR(IF(Tabela2[[#This Row],[VALIDADE DA RECARGA]]="SELECIONE VALIDADE","",Tabela2[[#This Row],[DATA VENC REC]]),"")</f>
        <v/>
      </c>
      <c r="H402" s="76"/>
      <c r="I4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2" s="87" t="str">
        <f>IF(Tabela2[[#This Row],[DATA DO ÚLTIMO TESTE HIDROSTÁTICO]]="","",Tabela2[[#This Row],[DATA DO ÚLTIMO TESTE HIDROSTÁTICO]]+editar!$C$15)</f>
        <v/>
      </c>
      <c r="K402" s="105"/>
      <c r="L402" s="140"/>
      <c r="M402" s="48">
        <v>395</v>
      </c>
      <c r="N4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2" s="49" t="str">
        <f>IF(Tabela2[[#This Row],[DATA DA RECARGA]]="","",Tabela2[[#This Row],[DATA DA RECARGA]]+Tabela2[[#This Row],[val]])</f>
        <v/>
      </c>
      <c r="P402" s="48" t="str">
        <f>IF(Tabela2[[#This Row],[DATA VENC REC]]="","",VLOOKUP(MONTH(Tabela2[[#This Row],[DATA VENC REC]]),editar!$F$2:$G$13,2,0))</f>
        <v/>
      </c>
      <c r="Q402" s="48" t="str">
        <f>IF(Tabela2[[#This Row],[DATA VENC REC]]="","",YEAR(Tabela2[[#This Row],[DATA VENC REC]]))</f>
        <v/>
      </c>
      <c r="R4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2" s="54" t="str">
        <f>IF(Tabela2[[#This Row],[DATA DO PRÓXIMO TESTE HIDROSTÁTICO]]="","",VLOOKUP(MONTH(Tabela2[[#This Row],[DATA DO PRÓXIMO TESTE HIDROSTÁTICO]]),editar!$F$2:$G$13,2,0))</f>
        <v/>
      </c>
      <c r="T402" s="54" t="str">
        <f>IF(Tabela2[[#This Row],[DATA DO PRÓXIMO TESTE HIDROSTÁTICO]]="","",YEAR(Tabela2[[#This Row],[DATA DO PRÓXIMO TESTE HIDROSTÁTICO]]))</f>
        <v/>
      </c>
      <c r="U402" s="54" t="str">
        <f>IF(Tabela2[[#This Row],[DATA DA RECARGA]]="","",VLOOKUP(MONTH(Tabela2[[#This Row],[DATA DA RECARGA]]),editar!$F$2:$G$13,2,0))</f>
        <v/>
      </c>
      <c r="V402" s="54" t="str">
        <f>IF(Tabela2[[#This Row],[DATA DA RECARGA]]="","",YEAR(Tabela2[[#This Row],[DATA DA RECARGA]]))</f>
        <v/>
      </c>
      <c r="W402" s="54" t="str">
        <f>IF(Tabela2[[#This Row],[DATA DO ÚLTIMO TESTE HIDROSTÁTICO]]="","",VLOOKUP(MONTH(Tabela2[[#This Row],[DATA DO ÚLTIMO TESTE HIDROSTÁTICO]]),editar!$F$2:$G$13,2,0))</f>
        <v/>
      </c>
      <c r="X402" s="54" t="str">
        <f>IF(Tabela2[[#This Row],[DATA DO ÚLTIMO TESTE HIDROSTÁTICO]]="","",YEAR(Tabela2[[#This Row],[DATA DO ÚLTIMO TESTE HIDROSTÁTICO]]))</f>
        <v/>
      </c>
      <c r="Y402" s="101" t="str">
        <f>IFERROR(IF(Tabela2[[#This Row],[DATA DA RECARGA]]="","",Tabela2[[#This Row],[VALIDADE          (em meses)]]*30)+5,"")</f>
        <v/>
      </c>
      <c r="Z402" s="101" t="str">
        <f>IF(Tabela2[[#This Row],[DATA DA RECARGA]]="","","P")</f>
        <v/>
      </c>
      <c r="AA402" s="71"/>
      <c r="AB402" s="97" t="str">
        <f ca="1">IFERROR(G402-editar!$C$1,"")</f>
        <v/>
      </c>
      <c r="AC402" s="97" t="str">
        <f t="shared" ca="1" si="6"/>
        <v/>
      </c>
      <c r="AD402" s="74"/>
      <c r="AE402" s="74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</row>
    <row r="403" spans="1:57" ht="20.100000000000001" customHeight="1" x14ac:dyDescent="0.25">
      <c r="A403" s="29" t="str">
        <f>IF(Tabela2[[#This Row],[LOCAL DO EXTINTOR]]="","",Tabela2[[#This Row],[CONTROL1]])</f>
        <v/>
      </c>
      <c r="B403" s="133"/>
      <c r="C403" s="33"/>
      <c r="D403" s="34"/>
      <c r="E403" s="35"/>
      <c r="F4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3" s="81" t="str">
        <f ca="1">IFERROR(IF(Tabela2[[#This Row],[VALIDADE DA RECARGA]]="SELECIONE VALIDADE","",Tabela2[[#This Row],[DATA VENC REC]]),"")</f>
        <v/>
      </c>
      <c r="H403" s="76"/>
      <c r="I4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3" s="87" t="str">
        <f>IF(Tabela2[[#This Row],[DATA DO ÚLTIMO TESTE HIDROSTÁTICO]]="","",Tabela2[[#This Row],[DATA DO ÚLTIMO TESTE HIDROSTÁTICO]]+editar!$C$15)</f>
        <v/>
      </c>
      <c r="K403" s="105"/>
      <c r="L403" s="140"/>
      <c r="M403" s="48">
        <v>396</v>
      </c>
      <c r="N4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3" s="49" t="str">
        <f>IF(Tabela2[[#This Row],[DATA DA RECARGA]]="","",Tabela2[[#This Row],[DATA DA RECARGA]]+Tabela2[[#This Row],[val]])</f>
        <v/>
      </c>
      <c r="P403" s="48" t="str">
        <f>IF(Tabela2[[#This Row],[DATA VENC REC]]="","",VLOOKUP(MONTH(Tabela2[[#This Row],[DATA VENC REC]]),editar!$F$2:$G$13,2,0))</f>
        <v/>
      </c>
      <c r="Q403" s="48" t="str">
        <f>IF(Tabela2[[#This Row],[DATA VENC REC]]="","",YEAR(Tabela2[[#This Row],[DATA VENC REC]]))</f>
        <v/>
      </c>
      <c r="R4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3" s="54" t="str">
        <f>IF(Tabela2[[#This Row],[DATA DO PRÓXIMO TESTE HIDROSTÁTICO]]="","",VLOOKUP(MONTH(Tabela2[[#This Row],[DATA DO PRÓXIMO TESTE HIDROSTÁTICO]]),editar!$F$2:$G$13,2,0))</f>
        <v/>
      </c>
      <c r="T403" s="54" t="str">
        <f>IF(Tabela2[[#This Row],[DATA DO PRÓXIMO TESTE HIDROSTÁTICO]]="","",YEAR(Tabela2[[#This Row],[DATA DO PRÓXIMO TESTE HIDROSTÁTICO]]))</f>
        <v/>
      </c>
      <c r="U403" s="54" t="str">
        <f>IF(Tabela2[[#This Row],[DATA DA RECARGA]]="","",VLOOKUP(MONTH(Tabela2[[#This Row],[DATA DA RECARGA]]),editar!$F$2:$G$13,2,0))</f>
        <v/>
      </c>
      <c r="V403" s="54" t="str">
        <f>IF(Tabela2[[#This Row],[DATA DA RECARGA]]="","",YEAR(Tabela2[[#This Row],[DATA DA RECARGA]]))</f>
        <v/>
      </c>
      <c r="W403" s="54" t="str">
        <f>IF(Tabela2[[#This Row],[DATA DO ÚLTIMO TESTE HIDROSTÁTICO]]="","",VLOOKUP(MONTH(Tabela2[[#This Row],[DATA DO ÚLTIMO TESTE HIDROSTÁTICO]]),editar!$F$2:$G$13,2,0))</f>
        <v/>
      </c>
      <c r="X403" s="54" t="str">
        <f>IF(Tabela2[[#This Row],[DATA DO ÚLTIMO TESTE HIDROSTÁTICO]]="","",YEAR(Tabela2[[#This Row],[DATA DO ÚLTIMO TESTE HIDROSTÁTICO]]))</f>
        <v/>
      </c>
      <c r="Y403" s="101" t="str">
        <f>IFERROR(IF(Tabela2[[#This Row],[DATA DA RECARGA]]="","",Tabela2[[#This Row],[VALIDADE          (em meses)]]*30)+5,"")</f>
        <v/>
      </c>
      <c r="Z403" s="101" t="str">
        <f>IF(Tabela2[[#This Row],[DATA DA RECARGA]]="","","P")</f>
        <v/>
      </c>
      <c r="AA403" s="71"/>
      <c r="AB403" s="97" t="str">
        <f ca="1">IFERROR(G403-editar!$C$1,"")</f>
        <v/>
      </c>
      <c r="AC403" s="97" t="str">
        <f t="shared" ca="1" si="6"/>
        <v/>
      </c>
      <c r="AD403" s="74"/>
      <c r="AE403" s="74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</row>
    <row r="404" spans="1:57" ht="20.100000000000001" customHeight="1" x14ac:dyDescent="0.25">
      <c r="A404" s="29" t="str">
        <f>IF(Tabela2[[#This Row],[LOCAL DO EXTINTOR]]="","",Tabela2[[#This Row],[CONTROL1]])</f>
        <v/>
      </c>
      <c r="B404" s="133"/>
      <c r="C404" s="33"/>
      <c r="D404" s="34"/>
      <c r="E404" s="35"/>
      <c r="F4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4" s="81" t="str">
        <f ca="1">IFERROR(IF(Tabela2[[#This Row],[VALIDADE DA RECARGA]]="SELECIONE VALIDADE","",Tabela2[[#This Row],[DATA VENC REC]]),"")</f>
        <v/>
      </c>
      <c r="H404" s="76"/>
      <c r="I4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4" s="87" t="str">
        <f>IF(Tabela2[[#This Row],[DATA DO ÚLTIMO TESTE HIDROSTÁTICO]]="","",Tabela2[[#This Row],[DATA DO ÚLTIMO TESTE HIDROSTÁTICO]]+editar!$C$15)</f>
        <v/>
      </c>
      <c r="K404" s="105"/>
      <c r="L404" s="140"/>
      <c r="M404" s="48">
        <v>397</v>
      </c>
      <c r="N4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4" s="49" t="str">
        <f>IF(Tabela2[[#This Row],[DATA DA RECARGA]]="","",Tabela2[[#This Row],[DATA DA RECARGA]]+Tabela2[[#This Row],[val]])</f>
        <v/>
      </c>
      <c r="P404" s="48" t="str">
        <f>IF(Tabela2[[#This Row],[DATA VENC REC]]="","",VLOOKUP(MONTH(Tabela2[[#This Row],[DATA VENC REC]]),editar!$F$2:$G$13,2,0))</f>
        <v/>
      </c>
      <c r="Q404" s="48" t="str">
        <f>IF(Tabela2[[#This Row],[DATA VENC REC]]="","",YEAR(Tabela2[[#This Row],[DATA VENC REC]]))</f>
        <v/>
      </c>
      <c r="R4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4" s="54" t="str">
        <f>IF(Tabela2[[#This Row],[DATA DO PRÓXIMO TESTE HIDROSTÁTICO]]="","",VLOOKUP(MONTH(Tabela2[[#This Row],[DATA DO PRÓXIMO TESTE HIDROSTÁTICO]]),editar!$F$2:$G$13,2,0))</f>
        <v/>
      </c>
      <c r="T404" s="54" t="str">
        <f>IF(Tabela2[[#This Row],[DATA DO PRÓXIMO TESTE HIDROSTÁTICO]]="","",YEAR(Tabela2[[#This Row],[DATA DO PRÓXIMO TESTE HIDROSTÁTICO]]))</f>
        <v/>
      </c>
      <c r="U404" s="54" t="str">
        <f>IF(Tabela2[[#This Row],[DATA DA RECARGA]]="","",VLOOKUP(MONTH(Tabela2[[#This Row],[DATA DA RECARGA]]),editar!$F$2:$G$13,2,0))</f>
        <v/>
      </c>
      <c r="V404" s="54" t="str">
        <f>IF(Tabela2[[#This Row],[DATA DA RECARGA]]="","",YEAR(Tabela2[[#This Row],[DATA DA RECARGA]]))</f>
        <v/>
      </c>
      <c r="W404" s="54" t="str">
        <f>IF(Tabela2[[#This Row],[DATA DO ÚLTIMO TESTE HIDROSTÁTICO]]="","",VLOOKUP(MONTH(Tabela2[[#This Row],[DATA DO ÚLTIMO TESTE HIDROSTÁTICO]]),editar!$F$2:$G$13,2,0))</f>
        <v/>
      </c>
      <c r="X404" s="54" t="str">
        <f>IF(Tabela2[[#This Row],[DATA DO ÚLTIMO TESTE HIDROSTÁTICO]]="","",YEAR(Tabela2[[#This Row],[DATA DO ÚLTIMO TESTE HIDROSTÁTICO]]))</f>
        <v/>
      </c>
      <c r="Y404" s="101" t="str">
        <f>IFERROR(IF(Tabela2[[#This Row],[DATA DA RECARGA]]="","",Tabela2[[#This Row],[VALIDADE          (em meses)]]*30)+5,"")</f>
        <v/>
      </c>
      <c r="Z404" s="101" t="str">
        <f>IF(Tabela2[[#This Row],[DATA DA RECARGA]]="","","P")</f>
        <v/>
      </c>
      <c r="AA404" s="71"/>
      <c r="AB404" s="97" t="str">
        <f ca="1">IFERROR(G404-editar!$C$1,"")</f>
        <v/>
      </c>
      <c r="AC404" s="97" t="str">
        <f t="shared" ca="1" si="6"/>
        <v/>
      </c>
      <c r="AD404" s="74"/>
      <c r="AE404" s="74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</row>
    <row r="405" spans="1:57" ht="20.100000000000001" customHeight="1" x14ac:dyDescent="0.25">
      <c r="A405" s="29" t="str">
        <f>IF(Tabela2[[#This Row],[LOCAL DO EXTINTOR]]="","",Tabela2[[#This Row],[CONTROL1]])</f>
        <v/>
      </c>
      <c r="B405" s="133"/>
      <c r="C405" s="33"/>
      <c r="D405" s="34"/>
      <c r="E405" s="35"/>
      <c r="F4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5" s="81" t="str">
        <f ca="1">IFERROR(IF(Tabela2[[#This Row],[VALIDADE DA RECARGA]]="SELECIONE VALIDADE","",Tabela2[[#This Row],[DATA VENC REC]]),"")</f>
        <v/>
      </c>
      <c r="H405" s="76"/>
      <c r="I4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5" s="87" t="str">
        <f>IF(Tabela2[[#This Row],[DATA DO ÚLTIMO TESTE HIDROSTÁTICO]]="","",Tabela2[[#This Row],[DATA DO ÚLTIMO TESTE HIDROSTÁTICO]]+editar!$C$15)</f>
        <v/>
      </c>
      <c r="K405" s="105"/>
      <c r="L405" s="140"/>
      <c r="M405" s="48">
        <v>398</v>
      </c>
      <c r="N4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5" s="49" t="str">
        <f>IF(Tabela2[[#This Row],[DATA DA RECARGA]]="","",Tabela2[[#This Row],[DATA DA RECARGA]]+Tabela2[[#This Row],[val]])</f>
        <v/>
      </c>
      <c r="P405" s="48" t="str">
        <f>IF(Tabela2[[#This Row],[DATA VENC REC]]="","",VLOOKUP(MONTH(Tabela2[[#This Row],[DATA VENC REC]]),editar!$F$2:$G$13,2,0))</f>
        <v/>
      </c>
      <c r="Q405" s="48" t="str">
        <f>IF(Tabela2[[#This Row],[DATA VENC REC]]="","",YEAR(Tabela2[[#This Row],[DATA VENC REC]]))</f>
        <v/>
      </c>
      <c r="R4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5" s="54" t="str">
        <f>IF(Tabela2[[#This Row],[DATA DO PRÓXIMO TESTE HIDROSTÁTICO]]="","",VLOOKUP(MONTH(Tabela2[[#This Row],[DATA DO PRÓXIMO TESTE HIDROSTÁTICO]]),editar!$F$2:$G$13,2,0))</f>
        <v/>
      </c>
      <c r="T405" s="54" t="str">
        <f>IF(Tabela2[[#This Row],[DATA DO PRÓXIMO TESTE HIDROSTÁTICO]]="","",YEAR(Tabela2[[#This Row],[DATA DO PRÓXIMO TESTE HIDROSTÁTICO]]))</f>
        <v/>
      </c>
      <c r="U405" s="54" t="str">
        <f>IF(Tabela2[[#This Row],[DATA DA RECARGA]]="","",VLOOKUP(MONTH(Tabela2[[#This Row],[DATA DA RECARGA]]),editar!$F$2:$G$13,2,0))</f>
        <v/>
      </c>
      <c r="V405" s="54" t="str">
        <f>IF(Tabela2[[#This Row],[DATA DA RECARGA]]="","",YEAR(Tabela2[[#This Row],[DATA DA RECARGA]]))</f>
        <v/>
      </c>
      <c r="W405" s="54" t="str">
        <f>IF(Tabela2[[#This Row],[DATA DO ÚLTIMO TESTE HIDROSTÁTICO]]="","",VLOOKUP(MONTH(Tabela2[[#This Row],[DATA DO ÚLTIMO TESTE HIDROSTÁTICO]]),editar!$F$2:$G$13,2,0))</f>
        <v/>
      </c>
      <c r="X405" s="54" t="str">
        <f>IF(Tabela2[[#This Row],[DATA DO ÚLTIMO TESTE HIDROSTÁTICO]]="","",YEAR(Tabela2[[#This Row],[DATA DO ÚLTIMO TESTE HIDROSTÁTICO]]))</f>
        <v/>
      </c>
      <c r="Y405" s="101" t="str">
        <f>IFERROR(IF(Tabela2[[#This Row],[DATA DA RECARGA]]="","",Tabela2[[#This Row],[VALIDADE          (em meses)]]*30)+5,"")</f>
        <v/>
      </c>
      <c r="Z405" s="101" t="str">
        <f>IF(Tabela2[[#This Row],[DATA DA RECARGA]]="","","P")</f>
        <v/>
      </c>
      <c r="AA405" s="71"/>
      <c r="AB405" s="97" t="str">
        <f ca="1">IFERROR(G405-editar!$C$1,"")</f>
        <v/>
      </c>
      <c r="AC405" s="97" t="str">
        <f t="shared" ca="1" si="6"/>
        <v/>
      </c>
      <c r="AD405" s="74"/>
      <c r="AE405" s="74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</row>
    <row r="406" spans="1:57" ht="20.100000000000001" customHeight="1" x14ac:dyDescent="0.25">
      <c r="A406" s="29" t="str">
        <f>IF(Tabela2[[#This Row],[LOCAL DO EXTINTOR]]="","",Tabela2[[#This Row],[CONTROL1]])</f>
        <v/>
      </c>
      <c r="B406" s="133"/>
      <c r="C406" s="33"/>
      <c r="D406" s="34"/>
      <c r="E406" s="35"/>
      <c r="F4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6" s="81" t="str">
        <f ca="1">IFERROR(IF(Tabela2[[#This Row],[VALIDADE DA RECARGA]]="SELECIONE VALIDADE","",Tabela2[[#This Row],[DATA VENC REC]]),"")</f>
        <v/>
      </c>
      <c r="H406" s="76"/>
      <c r="I4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6" s="87" t="str">
        <f>IF(Tabela2[[#This Row],[DATA DO ÚLTIMO TESTE HIDROSTÁTICO]]="","",Tabela2[[#This Row],[DATA DO ÚLTIMO TESTE HIDROSTÁTICO]]+editar!$C$15)</f>
        <v/>
      </c>
      <c r="K406" s="105"/>
      <c r="L406" s="140"/>
      <c r="M406" s="48">
        <v>399</v>
      </c>
      <c r="N4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6" s="49" t="str">
        <f>IF(Tabela2[[#This Row],[DATA DA RECARGA]]="","",Tabela2[[#This Row],[DATA DA RECARGA]]+Tabela2[[#This Row],[val]])</f>
        <v/>
      </c>
      <c r="P406" s="48" t="str">
        <f>IF(Tabela2[[#This Row],[DATA VENC REC]]="","",VLOOKUP(MONTH(Tabela2[[#This Row],[DATA VENC REC]]),editar!$F$2:$G$13,2,0))</f>
        <v/>
      </c>
      <c r="Q406" s="48" t="str">
        <f>IF(Tabela2[[#This Row],[DATA VENC REC]]="","",YEAR(Tabela2[[#This Row],[DATA VENC REC]]))</f>
        <v/>
      </c>
      <c r="R4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6" s="54" t="str">
        <f>IF(Tabela2[[#This Row],[DATA DO PRÓXIMO TESTE HIDROSTÁTICO]]="","",VLOOKUP(MONTH(Tabela2[[#This Row],[DATA DO PRÓXIMO TESTE HIDROSTÁTICO]]),editar!$F$2:$G$13,2,0))</f>
        <v/>
      </c>
      <c r="T406" s="54" t="str">
        <f>IF(Tabela2[[#This Row],[DATA DO PRÓXIMO TESTE HIDROSTÁTICO]]="","",YEAR(Tabela2[[#This Row],[DATA DO PRÓXIMO TESTE HIDROSTÁTICO]]))</f>
        <v/>
      </c>
      <c r="U406" s="54" t="str">
        <f>IF(Tabela2[[#This Row],[DATA DA RECARGA]]="","",VLOOKUP(MONTH(Tabela2[[#This Row],[DATA DA RECARGA]]),editar!$F$2:$G$13,2,0))</f>
        <v/>
      </c>
      <c r="V406" s="54" t="str">
        <f>IF(Tabela2[[#This Row],[DATA DA RECARGA]]="","",YEAR(Tabela2[[#This Row],[DATA DA RECARGA]]))</f>
        <v/>
      </c>
      <c r="W406" s="54" t="str">
        <f>IF(Tabela2[[#This Row],[DATA DO ÚLTIMO TESTE HIDROSTÁTICO]]="","",VLOOKUP(MONTH(Tabela2[[#This Row],[DATA DO ÚLTIMO TESTE HIDROSTÁTICO]]),editar!$F$2:$G$13,2,0))</f>
        <v/>
      </c>
      <c r="X406" s="54" t="str">
        <f>IF(Tabela2[[#This Row],[DATA DO ÚLTIMO TESTE HIDROSTÁTICO]]="","",YEAR(Tabela2[[#This Row],[DATA DO ÚLTIMO TESTE HIDROSTÁTICO]]))</f>
        <v/>
      </c>
      <c r="Y406" s="101" t="str">
        <f>IFERROR(IF(Tabela2[[#This Row],[DATA DA RECARGA]]="","",Tabela2[[#This Row],[VALIDADE          (em meses)]]*30)+5,"")</f>
        <v/>
      </c>
      <c r="Z406" s="101" t="str">
        <f>IF(Tabela2[[#This Row],[DATA DA RECARGA]]="","","P")</f>
        <v/>
      </c>
      <c r="AA406" s="71"/>
      <c r="AB406" s="97" t="str">
        <f ca="1">IFERROR(G406-editar!$C$1,"")</f>
        <v/>
      </c>
      <c r="AC406" s="97" t="str">
        <f t="shared" ca="1" si="6"/>
        <v/>
      </c>
      <c r="AD406" s="74"/>
      <c r="AE406" s="74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</row>
    <row r="407" spans="1:57" ht="20.100000000000001" customHeight="1" x14ac:dyDescent="0.25">
      <c r="A407" s="29" t="str">
        <f>IF(Tabela2[[#This Row],[LOCAL DO EXTINTOR]]="","",Tabela2[[#This Row],[CONTROL1]])</f>
        <v/>
      </c>
      <c r="B407" s="133"/>
      <c r="C407" s="33"/>
      <c r="D407" s="34"/>
      <c r="E407" s="35"/>
      <c r="F4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7" s="81" t="str">
        <f ca="1">IFERROR(IF(Tabela2[[#This Row],[VALIDADE DA RECARGA]]="SELECIONE VALIDADE","",Tabela2[[#This Row],[DATA VENC REC]]),"")</f>
        <v/>
      </c>
      <c r="H407" s="76"/>
      <c r="I4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7" s="87" t="str">
        <f>IF(Tabela2[[#This Row],[DATA DO ÚLTIMO TESTE HIDROSTÁTICO]]="","",Tabela2[[#This Row],[DATA DO ÚLTIMO TESTE HIDROSTÁTICO]]+editar!$C$15)</f>
        <v/>
      </c>
      <c r="K407" s="105"/>
      <c r="L407" s="140"/>
      <c r="M407" s="48">
        <v>400</v>
      </c>
      <c r="N4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7" s="49" t="str">
        <f>IF(Tabela2[[#This Row],[DATA DA RECARGA]]="","",Tabela2[[#This Row],[DATA DA RECARGA]]+Tabela2[[#This Row],[val]])</f>
        <v/>
      </c>
      <c r="P407" s="48" t="str">
        <f>IF(Tabela2[[#This Row],[DATA VENC REC]]="","",VLOOKUP(MONTH(Tabela2[[#This Row],[DATA VENC REC]]),editar!$F$2:$G$13,2,0))</f>
        <v/>
      </c>
      <c r="Q407" s="48" t="str">
        <f>IF(Tabela2[[#This Row],[DATA VENC REC]]="","",YEAR(Tabela2[[#This Row],[DATA VENC REC]]))</f>
        <v/>
      </c>
      <c r="R4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7" s="54" t="str">
        <f>IF(Tabela2[[#This Row],[DATA DO PRÓXIMO TESTE HIDROSTÁTICO]]="","",VLOOKUP(MONTH(Tabela2[[#This Row],[DATA DO PRÓXIMO TESTE HIDROSTÁTICO]]),editar!$F$2:$G$13,2,0))</f>
        <v/>
      </c>
      <c r="T407" s="54" t="str">
        <f>IF(Tabela2[[#This Row],[DATA DO PRÓXIMO TESTE HIDROSTÁTICO]]="","",YEAR(Tabela2[[#This Row],[DATA DO PRÓXIMO TESTE HIDROSTÁTICO]]))</f>
        <v/>
      </c>
      <c r="U407" s="54" t="str">
        <f>IF(Tabela2[[#This Row],[DATA DA RECARGA]]="","",VLOOKUP(MONTH(Tabela2[[#This Row],[DATA DA RECARGA]]),editar!$F$2:$G$13,2,0))</f>
        <v/>
      </c>
      <c r="V407" s="54" t="str">
        <f>IF(Tabela2[[#This Row],[DATA DA RECARGA]]="","",YEAR(Tabela2[[#This Row],[DATA DA RECARGA]]))</f>
        <v/>
      </c>
      <c r="W407" s="54" t="str">
        <f>IF(Tabela2[[#This Row],[DATA DO ÚLTIMO TESTE HIDROSTÁTICO]]="","",VLOOKUP(MONTH(Tabela2[[#This Row],[DATA DO ÚLTIMO TESTE HIDROSTÁTICO]]),editar!$F$2:$G$13,2,0))</f>
        <v/>
      </c>
      <c r="X407" s="54" t="str">
        <f>IF(Tabela2[[#This Row],[DATA DO ÚLTIMO TESTE HIDROSTÁTICO]]="","",YEAR(Tabela2[[#This Row],[DATA DO ÚLTIMO TESTE HIDROSTÁTICO]]))</f>
        <v/>
      </c>
      <c r="Y407" s="101" t="str">
        <f>IFERROR(IF(Tabela2[[#This Row],[DATA DA RECARGA]]="","",Tabela2[[#This Row],[VALIDADE          (em meses)]]*30)+5,"")</f>
        <v/>
      </c>
      <c r="Z407" s="101" t="str">
        <f>IF(Tabela2[[#This Row],[DATA DA RECARGA]]="","","P")</f>
        <v/>
      </c>
      <c r="AA407" s="71"/>
      <c r="AB407" s="97" t="str">
        <f ca="1">IFERROR(G407-editar!$C$1,"")</f>
        <v/>
      </c>
      <c r="AC407" s="97" t="str">
        <f t="shared" ca="1" si="6"/>
        <v/>
      </c>
      <c r="AD407" s="74"/>
      <c r="AE407" s="74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</row>
    <row r="408" spans="1:57" ht="20.100000000000001" customHeight="1" x14ac:dyDescent="0.25">
      <c r="A408" s="29" t="str">
        <f>IF(Tabela2[[#This Row],[LOCAL DO EXTINTOR]]="","",Tabela2[[#This Row],[CONTROL1]])</f>
        <v/>
      </c>
      <c r="B408" s="133"/>
      <c r="C408" s="33"/>
      <c r="D408" s="34"/>
      <c r="E408" s="35"/>
      <c r="F4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8" s="81" t="str">
        <f ca="1">IFERROR(IF(Tabela2[[#This Row],[VALIDADE DA RECARGA]]="SELECIONE VALIDADE","",Tabela2[[#This Row],[DATA VENC REC]]),"")</f>
        <v/>
      </c>
      <c r="H408" s="76"/>
      <c r="I4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8" s="87" t="str">
        <f>IF(Tabela2[[#This Row],[DATA DO ÚLTIMO TESTE HIDROSTÁTICO]]="","",Tabela2[[#This Row],[DATA DO ÚLTIMO TESTE HIDROSTÁTICO]]+editar!$C$15)</f>
        <v/>
      </c>
      <c r="K408" s="105"/>
      <c r="L408" s="140"/>
      <c r="M408" s="48">
        <v>401</v>
      </c>
      <c r="N4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8" s="49" t="str">
        <f>IF(Tabela2[[#This Row],[DATA DA RECARGA]]="","",Tabela2[[#This Row],[DATA DA RECARGA]]+Tabela2[[#This Row],[val]])</f>
        <v/>
      </c>
      <c r="P408" s="48" t="str">
        <f>IF(Tabela2[[#This Row],[DATA VENC REC]]="","",VLOOKUP(MONTH(Tabela2[[#This Row],[DATA VENC REC]]),editar!$F$2:$G$13,2,0))</f>
        <v/>
      </c>
      <c r="Q408" s="48" t="str">
        <f>IF(Tabela2[[#This Row],[DATA VENC REC]]="","",YEAR(Tabela2[[#This Row],[DATA VENC REC]]))</f>
        <v/>
      </c>
      <c r="R4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8" s="54" t="str">
        <f>IF(Tabela2[[#This Row],[DATA DO PRÓXIMO TESTE HIDROSTÁTICO]]="","",VLOOKUP(MONTH(Tabela2[[#This Row],[DATA DO PRÓXIMO TESTE HIDROSTÁTICO]]),editar!$F$2:$G$13,2,0))</f>
        <v/>
      </c>
      <c r="T408" s="54" t="str">
        <f>IF(Tabela2[[#This Row],[DATA DO PRÓXIMO TESTE HIDROSTÁTICO]]="","",YEAR(Tabela2[[#This Row],[DATA DO PRÓXIMO TESTE HIDROSTÁTICO]]))</f>
        <v/>
      </c>
      <c r="U408" s="54" t="str">
        <f>IF(Tabela2[[#This Row],[DATA DA RECARGA]]="","",VLOOKUP(MONTH(Tabela2[[#This Row],[DATA DA RECARGA]]),editar!$F$2:$G$13,2,0))</f>
        <v/>
      </c>
      <c r="V408" s="54" t="str">
        <f>IF(Tabela2[[#This Row],[DATA DA RECARGA]]="","",YEAR(Tabela2[[#This Row],[DATA DA RECARGA]]))</f>
        <v/>
      </c>
      <c r="W408" s="54" t="str">
        <f>IF(Tabela2[[#This Row],[DATA DO ÚLTIMO TESTE HIDROSTÁTICO]]="","",VLOOKUP(MONTH(Tabela2[[#This Row],[DATA DO ÚLTIMO TESTE HIDROSTÁTICO]]),editar!$F$2:$G$13,2,0))</f>
        <v/>
      </c>
      <c r="X408" s="54" t="str">
        <f>IF(Tabela2[[#This Row],[DATA DO ÚLTIMO TESTE HIDROSTÁTICO]]="","",YEAR(Tabela2[[#This Row],[DATA DO ÚLTIMO TESTE HIDROSTÁTICO]]))</f>
        <v/>
      </c>
      <c r="Y408" s="101" t="str">
        <f>IFERROR(IF(Tabela2[[#This Row],[DATA DA RECARGA]]="","",Tabela2[[#This Row],[VALIDADE          (em meses)]]*30)+5,"")</f>
        <v/>
      </c>
      <c r="Z408" s="101" t="str">
        <f>IF(Tabela2[[#This Row],[DATA DA RECARGA]]="","","P")</f>
        <v/>
      </c>
      <c r="AA408" s="71"/>
      <c r="AB408" s="97" t="str">
        <f ca="1">IFERROR(G408-editar!$C$1,"")</f>
        <v/>
      </c>
      <c r="AC408" s="97" t="str">
        <f t="shared" ca="1" si="6"/>
        <v/>
      </c>
      <c r="AD408" s="74"/>
      <c r="AE408" s="74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</row>
    <row r="409" spans="1:57" ht="20.100000000000001" customHeight="1" x14ac:dyDescent="0.25">
      <c r="A409" s="29" t="str">
        <f>IF(Tabela2[[#This Row],[LOCAL DO EXTINTOR]]="","",Tabela2[[#This Row],[CONTROL1]])</f>
        <v/>
      </c>
      <c r="B409" s="133"/>
      <c r="C409" s="33"/>
      <c r="D409" s="34"/>
      <c r="E409" s="35"/>
      <c r="F4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09" s="81" t="str">
        <f ca="1">IFERROR(IF(Tabela2[[#This Row],[VALIDADE DA RECARGA]]="SELECIONE VALIDADE","",Tabela2[[#This Row],[DATA VENC REC]]),"")</f>
        <v/>
      </c>
      <c r="H409" s="76"/>
      <c r="I4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09" s="87" t="str">
        <f>IF(Tabela2[[#This Row],[DATA DO ÚLTIMO TESTE HIDROSTÁTICO]]="","",Tabela2[[#This Row],[DATA DO ÚLTIMO TESTE HIDROSTÁTICO]]+editar!$C$15)</f>
        <v/>
      </c>
      <c r="K409" s="105"/>
      <c r="L409" s="140"/>
      <c r="M409" s="48">
        <v>402</v>
      </c>
      <c r="N4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09" s="49" t="str">
        <f>IF(Tabela2[[#This Row],[DATA DA RECARGA]]="","",Tabela2[[#This Row],[DATA DA RECARGA]]+Tabela2[[#This Row],[val]])</f>
        <v/>
      </c>
      <c r="P409" s="48" t="str">
        <f>IF(Tabela2[[#This Row],[DATA VENC REC]]="","",VLOOKUP(MONTH(Tabela2[[#This Row],[DATA VENC REC]]),editar!$F$2:$G$13,2,0))</f>
        <v/>
      </c>
      <c r="Q409" s="48" t="str">
        <f>IF(Tabela2[[#This Row],[DATA VENC REC]]="","",YEAR(Tabela2[[#This Row],[DATA VENC REC]]))</f>
        <v/>
      </c>
      <c r="R4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09" s="54" t="str">
        <f>IF(Tabela2[[#This Row],[DATA DO PRÓXIMO TESTE HIDROSTÁTICO]]="","",VLOOKUP(MONTH(Tabela2[[#This Row],[DATA DO PRÓXIMO TESTE HIDROSTÁTICO]]),editar!$F$2:$G$13,2,0))</f>
        <v/>
      </c>
      <c r="T409" s="54" t="str">
        <f>IF(Tabela2[[#This Row],[DATA DO PRÓXIMO TESTE HIDROSTÁTICO]]="","",YEAR(Tabela2[[#This Row],[DATA DO PRÓXIMO TESTE HIDROSTÁTICO]]))</f>
        <v/>
      </c>
      <c r="U409" s="54" t="str">
        <f>IF(Tabela2[[#This Row],[DATA DA RECARGA]]="","",VLOOKUP(MONTH(Tabela2[[#This Row],[DATA DA RECARGA]]),editar!$F$2:$G$13,2,0))</f>
        <v/>
      </c>
      <c r="V409" s="54" t="str">
        <f>IF(Tabela2[[#This Row],[DATA DA RECARGA]]="","",YEAR(Tabela2[[#This Row],[DATA DA RECARGA]]))</f>
        <v/>
      </c>
      <c r="W409" s="54" t="str">
        <f>IF(Tabela2[[#This Row],[DATA DO ÚLTIMO TESTE HIDROSTÁTICO]]="","",VLOOKUP(MONTH(Tabela2[[#This Row],[DATA DO ÚLTIMO TESTE HIDROSTÁTICO]]),editar!$F$2:$G$13,2,0))</f>
        <v/>
      </c>
      <c r="X409" s="54" t="str">
        <f>IF(Tabela2[[#This Row],[DATA DO ÚLTIMO TESTE HIDROSTÁTICO]]="","",YEAR(Tabela2[[#This Row],[DATA DO ÚLTIMO TESTE HIDROSTÁTICO]]))</f>
        <v/>
      </c>
      <c r="Y409" s="101" t="str">
        <f>IFERROR(IF(Tabela2[[#This Row],[DATA DA RECARGA]]="","",Tabela2[[#This Row],[VALIDADE          (em meses)]]*30)+5,"")</f>
        <v/>
      </c>
      <c r="Z409" s="101" t="str">
        <f>IF(Tabela2[[#This Row],[DATA DA RECARGA]]="","","P")</f>
        <v/>
      </c>
      <c r="AA409" s="71"/>
      <c r="AB409" s="97" t="str">
        <f ca="1">IFERROR(G409-editar!$C$1,"")</f>
        <v/>
      </c>
      <c r="AC409" s="97" t="str">
        <f t="shared" ca="1" si="6"/>
        <v/>
      </c>
      <c r="AD409" s="74"/>
      <c r="AE409" s="74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</row>
    <row r="410" spans="1:57" ht="20.100000000000001" customHeight="1" x14ac:dyDescent="0.25">
      <c r="A410" s="29" t="str">
        <f>IF(Tabela2[[#This Row],[LOCAL DO EXTINTOR]]="","",Tabela2[[#This Row],[CONTROL1]])</f>
        <v/>
      </c>
      <c r="B410" s="133"/>
      <c r="C410" s="33"/>
      <c r="D410" s="34"/>
      <c r="E410" s="35"/>
      <c r="F4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0" s="81" t="str">
        <f ca="1">IFERROR(IF(Tabela2[[#This Row],[VALIDADE DA RECARGA]]="SELECIONE VALIDADE","",Tabela2[[#This Row],[DATA VENC REC]]),"")</f>
        <v/>
      </c>
      <c r="H410" s="76"/>
      <c r="I4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0" s="87" t="str">
        <f>IF(Tabela2[[#This Row],[DATA DO ÚLTIMO TESTE HIDROSTÁTICO]]="","",Tabela2[[#This Row],[DATA DO ÚLTIMO TESTE HIDROSTÁTICO]]+editar!$C$15)</f>
        <v/>
      </c>
      <c r="K410" s="105"/>
      <c r="L410" s="140"/>
      <c r="M410" s="48">
        <v>403</v>
      </c>
      <c r="N4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0" s="49" t="str">
        <f>IF(Tabela2[[#This Row],[DATA DA RECARGA]]="","",Tabela2[[#This Row],[DATA DA RECARGA]]+Tabela2[[#This Row],[val]])</f>
        <v/>
      </c>
      <c r="P410" s="48" t="str">
        <f>IF(Tabela2[[#This Row],[DATA VENC REC]]="","",VLOOKUP(MONTH(Tabela2[[#This Row],[DATA VENC REC]]),editar!$F$2:$G$13,2,0))</f>
        <v/>
      </c>
      <c r="Q410" s="48" t="str">
        <f>IF(Tabela2[[#This Row],[DATA VENC REC]]="","",YEAR(Tabela2[[#This Row],[DATA VENC REC]]))</f>
        <v/>
      </c>
      <c r="R4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0" s="54" t="str">
        <f>IF(Tabela2[[#This Row],[DATA DO PRÓXIMO TESTE HIDROSTÁTICO]]="","",VLOOKUP(MONTH(Tabela2[[#This Row],[DATA DO PRÓXIMO TESTE HIDROSTÁTICO]]),editar!$F$2:$G$13,2,0))</f>
        <v/>
      </c>
      <c r="T410" s="54" t="str">
        <f>IF(Tabela2[[#This Row],[DATA DO PRÓXIMO TESTE HIDROSTÁTICO]]="","",YEAR(Tabela2[[#This Row],[DATA DO PRÓXIMO TESTE HIDROSTÁTICO]]))</f>
        <v/>
      </c>
      <c r="U410" s="54" t="str">
        <f>IF(Tabela2[[#This Row],[DATA DA RECARGA]]="","",VLOOKUP(MONTH(Tabela2[[#This Row],[DATA DA RECARGA]]),editar!$F$2:$G$13,2,0))</f>
        <v/>
      </c>
      <c r="V410" s="54" t="str">
        <f>IF(Tabela2[[#This Row],[DATA DA RECARGA]]="","",YEAR(Tabela2[[#This Row],[DATA DA RECARGA]]))</f>
        <v/>
      </c>
      <c r="W410" s="54" t="str">
        <f>IF(Tabela2[[#This Row],[DATA DO ÚLTIMO TESTE HIDROSTÁTICO]]="","",VLOOKUP(MONTH(Tabela2[[#This Row],[DATA DO ÚLTIMO TESTE HIDROSTÁTICO]]),editar!$F$2:$G$13,2,0))</f>
        <v/>
      </c>
      <c r="X410" s="54" t="str">
        <f>IF(Tabela2[[#This Row],[DATA DO ÚLTIMO TESTE HIDROSTÁTICO]]="","",YEAR(Tabela2[[#This Row],[DATA DO ÚLTIMO TESTE HIDROSTÁTICO]]))</f>
        <v/>
      </c>
      <c r="Y410" s="101" t="str">
        <f>IFERROR(IF(Tabela2[[#This Row],[DATA DA RECARGA]]="","",Tabela2[[#This Row],[VALIDADE          (em meses)]]*30)+5,"")</f>
        <v/>
      </c>
      <c r="Z410" s="101" t="str">
        <f>IF(Tabela2[[#This Row],[DATA DA RECARGA]]="","","P")</f>
        <v/>
      </c>
      <c r="AA410" s="71"/>
      <c r="AB410" s="97" t="str">
        <f ca="1">IFERROR(G410-editar!$C$1,"")</f>
        <v/>
      </c>
      <c r="AC410" s="97" t="str">
        <f t="shared" ca="1" si="6"/>
        <v/>
      </c>
      <c r="AD410" s="74"/>
      <c r="AE410" s="74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</row>
    <row r="411" spans="1:57" ht="20.100000000000001" customHeight="1" x14ac:dyDescent="0.25">
      <c r="A411" s="29" t="str">
        <f>IF(Tabela2[[#This Row],[LOCAL DO EXTINTOR]]="","",Tabela2[[#This Row],[CONTROL1]])</f>
        <v/>
      </c>
      <c r="B411" s="133"/>
      <c r="C411" s="33"/>
      <c r="D411" s="34"/>
      <c r="E411" s="35"/>
      <c r="F4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1" s="81" t="str">
        <f ca="1">IFERROR(IF(Tabela2[[#This Row],[VALIDADE DA RECARGA]]="SELECIONE VALIDADE","",Tabela2[[#This Row],[DATA VENC REC]]),"")</f>
        <v/>
      </c>
      <c r="H411" s="76"/>
      <c r="I4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1" s="87" t="str">
        <f>IF(Tabela2[[#This Row],[DATA DO ÚLTIMO TESTE HIDROSTÁTICO]]="","",Tabela2[[#This Row],[DATA DO ÚLTIMO TESTE HIDROSTÁTICO]]+editar!$C$15)</f>
        <v/>
      </c>
      <c r="K411" s="105"/>
      <c r="L411" s="140"/>
      <c r="M411" s="48">
        <v>404</v>
      </c>
      <c r="N4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1" s="49" t="str">
        <f>IF(Tabela2[[#This Row],[DATA DA RECARGA]]="","",Tabela2[[#This Row],[DATA DA RECARGA]]+Tabela2[[#This Row],[val]])</f>
        <v/>
      </c>
      <c r="P411" s="48" t="str">
        <f>IF(Tabela2[[#This Row],[DATA VENC REC]]="","",VLOOKUP(MONTH(Tabela2[[#This Row],[DATA VENC REC]]),editar!$F$2:$G$13,2,0))</f>
        <v/>
      </c>
      <c r="Q411" s="48" t="str">
        <f>IF(Tabela2[[#This Row],[DATA VENC REC]]="","",YEAR(Tabela2[[#This Row],[DATA VENC REC]]))</f>
        <v/>
      </c>
      <c r="R4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1" s="54" t="str">
        <f>IF(Tabela2[[#This Row],[DATA DO PRÓXIMO TESTE HIDROSTÁTICO]]="","",VLOOKUP(MONTH(Tabela2[[#This Row],[DATA DO PRÓXIMO TESTE HIDROSTÁTICO]]),editar!$F$2:$G$13,2,0))</f>
        <v/>
      </c>
      <c r="T411" s="54" t="str">
        <f>IF(Tabela2[[#This Row],[DATA DO PRÓXIMO TESTE HIDROSTÁTICO]]="","",YEAR(Tabela2[[#This Row],[DATA DO PRÓXIMO TESTE HIDROSTÁTICO]]))</f>
        <v/>
      </c>
      <c r="U411" s="54" t="str">
        <f>IF(Tabela2[[#This Row],[DATA DA RECARGA]]="","",VLOOKUP(MONTH(Tabela2[[#This Row],[DATA DA RECARGA]]),editar!$F$2:$G$13,2,0))</f>
        <v/>
      </c>
      <c r="V411" s="54" t="str">
        <f>IF(Tabela2[[#This Row],[DATA DA RECARGA]]="","",YEAR(Tabela2[[#This Row],[DATA DA RECARGA]]))</f>
        <v/>
      </c>
      <c r="W411" s="54" t="str">
        <f>IF(Tabela2[[#This Row],[DATA DO ÚLTIMO TESTE HIDROSTÁTICO]]="","",VLOOKUP(MONTH(Tabela2[[#This Row],[DATA DO ÚLTIMO TESTE HIDROSTÁTICO]]),editar!$F$2:$G$13,2,0))</f>
        <v/>
      </c>
      <c r="X411" s="54" t="str">
        <f>IF(Tabela2[[#This Row],[DATA DO ÚLTIMO TESTE HIDROSTÁTICO]]="","",YEAR(Tabela2[[#This Row],[DATA DO ÚLTIMO TESTE HIDROSTÁTICO]]))</f>
        <v/>
      </c>
      <c r="Y411" s="101" t="str">
        <f>IFERROR(IF(Tabela2[[#This Row],[DATA DA RECARGA]]="","",Tabela2[[#This Row],[VALIDADE          (em meses)]]*30)+5,"")</f>
        <v/>
      </c>
      <c r="Z411" s="101" t="str">
        <f>IF(Tabela2[[#This Row],[DATA DA RECARGA]]="","","P")</f>
        <v/>
      </c>
      <c r="AA411" s="71"/>
      <c r="AB411" s="97" t="str">
        <f ca="1">IFERROR(G411-editar!$C$1,"")</f>
        <v/>
      </c>
      <c r="AC411" s="97" t="str">
        <f t="shared" ca="1" si="6"/>
        <v/>
      </c>
      <c r="AD411" s="74"/>
      <c r="AE411" s="74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</row>
    <row r="412" spans="1:57" ht="20.100000000000001" customHeight="1" x14ac:dyDescent="0.25">
      <c r="A412" s="29" t="str">
        <f>IF(Tabela2[[#This Row],[LOCAL DO EXTINTOR]]="","",Tabela2[[#This Row],[CONTROL1]])</f>
        <v/>
      </c>
      <c r="B412" s="133"/>
      <c r="C412" s="33"/>
      <c r="D412" s="34"/>
      <c r="E412" s="35"/>
      <c r="F4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2" s="81" t="str">
        <f ca="1">IFERROR(IF(Tabela2[[#This Row],[VALIDADE DA RECARGA]]="SELECIONE VALIDADE","",Tabela2[[#This Row],[DATA VENC REC]]),"")</f>
        <v/>
      </c>
      <c r="H412" s="76"/>
      <c r="I4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2" s="87" t="str">
        <f>IF(Tabela2[[#This Row],[DATA DO ÚLTIMO TESTE HIDROSTÁTICO]]="","",Tabela2[[#This Row],[DATA DO ÚLTIMO TESTE HIDROSTÁTICO]]+editar!$C$15)</f>
        <v/>
      </c>
      <c r="K412" s="105"/>
      <c r="L412" s="140"/>
      <c r="M412" s="48">
        <v>405</v>
      </c>
      <c r="N4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2" s="49" t="str">
        <f>IF(Tabela2[[#This Row],[DATA DA RECARGA]]="","",Tabela2[[#This Row],[DATA DA RECARGA]]+Tabela2[[#This Row],[val]])</f>
        <v/>
      </c>
      <c r="P412" s="48" t="str">
        <f>IF(Tabela2[[#This Row],[DATA VENC REC]]="","",VLOOKUP(MONTH(Tabela2[[#This Row],[DATA VENC REC]]),editar!$F$2:$G$13,2,0))</f>
        <v/>
      </c>
      <c r="Q412" s="48" t="str">
        <f>IF(Tabela2[[#This Row],[DATA VENC REC]]="","",YEAR(Tabela2[[#This Row],[DATA VENC REC]]))</f>
        <v/>
      </c>
      <c r="R4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2" s="54" t="str">
        <f>IF(Tabela2[[#This Row],[DATA DO PRÓXIMO TESTE HIDROSTÁTICO]]="","",VLOOKUP(MONTH(Tabela2[[#This Row],[DATA DO PRÓXIMO TESTE HIDROSTÁTICO]]),editar!$F$2:$G$13,2,0))</f>
        <v/>
      </c>
      <c r="T412" s="54" t="str">
        <f>IF(Tabela2[[#This Row],[DATA DO PRÓXIMO TESTE HIDROSTÁTICO]]="","",YEAR(Tabela2[[#This Row],[DATA DO PRÓXIMO TESTE HIDROSTÁTICO]]))</f>
        <v/>
      </c>
      <c r="U412" s="54" t="str">
        <f>IF(Tabela2[[#This Row],[DATA DA RECARGA]]="","",VLOOKUP(MONTH(Tabela2[[#This Row],[DATA DA RECARGA]]),editar!$F$2:$G$13,2,0))</f>
        <v/>
      </c>
      <c r="V412" s="54" t="str">
        <f>IF(Tabela2[[#This Row],[DATA DA RECARGA]]="","",YEAR(Tabela2[[#This Row],[DATA DA RECARGA]]))</f>
        <v/>
      </c>
      <c r="W412" s="54" t="str">
        <f>IF(Tabela2[[#This Row],[DATA DO ÚLTIMO TESTE HIDROSTÁTICO]]="","",VLOOKUP(MONTH(Tabela2[[#This Row],[DATA DO ÚLTIMO TESTE HIDROSTÁTICO]]),editar!$F$2:$G$13,2,0))</f>
        <v/>
      </c>
      <c r="X412" s="54" t="str">
        <f>IF(Tabela2[[#This Row],[DATA DO ÚLTIMO TESTE HIDROSTÁTICO]]="","",YEAR(Tabela2[[#This Row],[DATA DO ÚLTIMO TESTE HIDROSTÁTICO]]))</f>
        <v/>
      </c>
      <c r="Y412" s="101" t="str">
        <f>IFERROR(IF(Tabela2[[#This Row],[DATA DA RECARGA]]="","",Tabela2[[#This Row],[VALIDADE          (em meses)]]*30)+5,"")</f>
        <v/>
      </c>
      <c r="Z412" s="101" t="str">
        <f>IF(Tabela2[[#This Row],[DATA DA RECARGA]]="","","P")</f>
        <v/>
      </c>
      <c r="AA412" s="71"/>
      <c r="AB412" s="97" t="str">
        <f ca="1">IFERROR(G412-editar!$C$1,"")</f>
        <v/>
      </c>
      <c r="AC412" s="97" t="str">
        <f t="shared" ca="1" si="6"/>
        <v/>
      </c>
      <c r="AD412" s="74"/>
      <c r="AE412" s="74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</row>
    <row r="413" spans="1:57" ht="20.100000000000001" customHeight="1" x14ac:dyDescent="0.25">
      <c r="A413" s="29" t="str">
        <f>IF(Tabela2[[#This Row],[LOCAL DO EXTINTOR]]="","",Tabela2[[#This Row],[CONTROL1]])</f>
        <v/>
      </c>
      <c r="B413" s="133"/>
      <c r="C413" s="33"/>
      <c r="D413" s="34"/>
      <c r="E413" s="35"/>
      <c r="F4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3" s="81" t="str">
        <f ca="1">IFERROR(IF(Tabela2[[#This Row],[VALIDADE DA RECARGA]]="SELECIONE VALIDADE","",Tabela2[[#This Row],[DATA VENC REC]]),"")</f>
        <v/>
      </c>
      <c r="H413" s="76"/>
      <c r="I4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3" s="87" t="str">
        <f>IF(Tabela2[[#This Row],[DATA DO ÚLTIMO TESTE HIDROSTÁTICO]]="","",Tabela2[[#This Row],[DATA DO ÚLTIMO TESTE HIDROSTÁTICO]]+editar!$C$15)</f>
        <v/>
      </c>
      <c r="K413" s="105"/>
      <c r="L413" s="140"/>
      <c r="M413" s="48">
        <v>406</v>
      </c>
      <c r="N4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3" s="49" t="str">
        <f>IF(Tabela2[[#This Row],[DATA DA RECARGA]]="","",Tabela2[[#This Row],[DATA DA RECARGA]]+Tabela2[[#This Row],[val]])</f>
        <v/>
      </c>
      <c r="P413" s="48" t="str">
        <f>IF(Tabela2[[#This Row],[DATA VENC REC]]="","",VLOOKUP(MONTH(Tabela2[[#This Row],[DATA VENC REC]]),editar!$F$2:$G$13,2,0))</f>
        <v/>
      </c>
      <c r="Q413" s="48" t="str">
        <f>IF(Tabela2[[#This Row],[DATA VENC REC]]="","",YEAR(Tabela2[[#This Row],[DATA VENC REC]]))</f>
        <v/>
      </c>
      <c r="R4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3" s="54" t="str">
        <f>IF(Tabela2[[#This Row],[DATA DO PRÓXIMO TESTE HIDROSTÁTICO]]="","",VLOOKUP(MONTH(Tabela2[[#This Row],[DATA DO PRÓXIMO TESTE HIDROSTÁTICO]]),editar!$F$2:$G$13,2,0))</f>
        <v/>
      </c>
      <c r="T413" s="54" t="str">
        <f>IF(Tabela2[[#This Row],[DATA DO PRÓXIMO TESTE HIDROSTÁTICO]]="","",YEAR(Tabela2[[#This Row],[DATA DO PRÓXIMO TESTE HIDROSTÁTICO]]))</f>
        <v/>
      </c>
      <c r="U413" s="54" t="str">
        <f>IF(Tabela2[[#This Row],[DATA DA RECARGA]]="","",VLOOKUP(MONTH(Tabela2[[#This Row],[DATA DA RECARGA]]),editar!$F$2:$G$13,2,0))</f>
        <v/>
      </c>
      <c r="V413" s="54" t="str">
        <f>IF(Tabela2[[#This Row],[DATA DA RECARGA]]="","",YEAR(Tabela2[[#This Row],[DATA DA RECARGA]]))</f>
        <v/>
      </c>
      <c r="W413" s="54" t="str">
        <f>IF(Tabela2[[#This Row],[DATA DO ÚLTIMO TESTE HIDROSTÁTICO]]="","",VLOOKUP(MONTH(Tabela2[[#This Row],[DATA DO ÚLTIMO TESTE HIDROSTÁTICO]]),editar!$F$2:$G$13,2,0))</f>
        <v/>
      </c>
      <c r="X413" s="54" t="str">
        <f>IF(Tabela2[[#This Row],[DATA DO ÚLTIMO TESTE HIDROSTÁTICO]]="","",YEAR(Tabela2[[#This Row],[DATA DO ÚLTIMO TESTE HIDROSTÁTICO]]))</f>
        <v/>
      </c>
      <c r="Y413" s="101" t="str">
        <f>IFERROR(IF(Tabela2[[#This Row],[DATA DA RECARGA]]="","",Tabela2[[#This Row],[VALIDADE          (em meses)]]*30)+5,"")</f>
        <v/>
      </c>
      <c r="Z413" s="101" t="str">
        <f>IF(Tabela2[[#This Row],[DATA DA RECARGA]]="","","P")</f>
        <v/>
      </c>
      <c r="AA413" s="71"/>
      <c r="AB413" s="97" t="str">
        <f ca="1">IFERROR(G413-editar!$C$1,"")</f>
        <v/>
      </c>
      <c r="AC413" s="97" t="str">
        <f t="shared" ca="1" si="6"/>
        <v/>
      </c>
      <c r="AD413" s="74"/>
      <c r="AE413" s="74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</row>
    <row r="414" spans="1:57" ht="20.100000000000001" customHeight="1" x14ac:dyDescent="0.25">
      <c r="A414" s="29" t="str">
        <f>IF(Tabela2[[#This Row],[LOCAL DO EXTINTOR]]="","",Tabela2[[#This Row],[CONTROL1]])</f>
        <v/>
      </c>
      <c r="B414" s="133"/>
      <c r="C414" s="33"/>
      <c r="D414" s="34"/>
      <c r="E414" s="35"/>
      <c r="F4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4" s="81" t="str">
        <f ca="1">IFERROR(IF(Tabela2[[#This Row],[VALIDADE DA RECARGA]]="SELECIONE VALIDADE","",Tabela2[[#This Row],[DATA VENC REC]]),"")</f>
        <v/>
      </c>
      <c r="H414" s="76"/>
      <c r="I4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4" s="87" t="str">
        <f>IF(Tabela2[[#This Row],[DATA DO ÚLTIMO TESTE HIDROSTÁTICO]]="","",Tabela2[[#This Row],[DATA DO ÚLTIMO TESTE HIDROSTÁTICO]]+editar!$C$15)</f>
        <v/>
      </c>
      <c r="K414" s="105"/>
      <c r="L414" s="140"/>
      <c r="M414" s="48">
        <v>407</v>
      </c>
      <c r="N4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4" s="49" t="str">
        <f>IF(Tabela2[[#This Row],[DATA DA RECARGA]]="","",Tabela2[[#This Row],[DATA DA RECARGA]]+Tabela2[[#This Row],[val]])</f>
        <v/>
      </c>
      <c r="P414" s="48" t="str">
        <f>IF(Tabela2[[#This Row],[DATA VENC REC]]="","",VLOOKUP(MONTH(Tabela2[[#This Row],[DATA VENC REC]]),editar!$F$2:$G$13,2,0))</f>
        <v/>
      </c>
      <c r="Q414" s="48" t="str">
        <f>IF(Tabela2[[#This Row],[DATA VENC REC]]="","",YEAR(Tabela2[[#This Row],[DATA VENC REC]]))</f>
        <v/>
      </c>
      <c r="R4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4" s="54" t="str">
        <f>IF(Tabela2[[#This Row],[DATA DO PRÓXIMO TESTE HIDROSTÁTICO]]="","",VLOOKUP(MONTH(Tabela2[[#This Row],[DATA DO PRÓXIMO TESTE HIDROSTÁTICO]]),editar!$F$2:$G$13,2,0))</f>
        <v/>
      </c>
      <c r="T414" s="54" t="str">
        <f>IF(Tabela2[[#This Row],[DATA DO PRÓXIMO TESTE HIDROSTÁTICO]]="","",YEAR(Tabela2[[#This Row],[DATA DO PRÓXIMO TESTE HIDROSTÁTICO]]))</f>
        <v/>
      </c>
      <c r="U414" s="54" t="str">
        <f>IF(Tabela2[[#This Row],[DATA DA RECARGA]]="","",VLOOKUP(MONTH(Tabela2[[#This Row],[DATA DA RECARGA]]),editar!$F$2:$G$13,2,0))</f>
        <v/>
      </c>
      <c r="V414" s="54" t="str">
        <f>IF(Tabela2[[#This Row],[DATA DA RECARGA]]="","",YEAR(Tabela2[[#This Row],[DATA DA RECARGA]]))</f>
        <v/>
      </c>
      <c r="W414" s="54" t="str">
        <f>IF(Tabela2[[#This Row],[DATA DO ÚLTIMO TESTE HIDROSTÁTICO]]="","",VLOOKUP(MONTH(Tabela2[[#This Row],[DATA DO ÚLTIMO TESTE HIDROSTÁTICO]]),editar!$F$2:$G$13,2,0))</f>
        <v/>
      </c>
      <c r="X414" s="54" t="str">
        <f>IF(Tabela2[[#This Row],[DATA DO ÚLTIMO TESTE HIDROSTÁTICO]]="","",YEAR(Tabela2[[#This Row],[DATA DO ÚLTIMO TESTE HIDROSTÁTICO]]))</f>
        <v/>
      </c>
      <c r="Y414" s="101" t="str">
        <f>IFERROR(IF(Tabela2[[#This Row],[DATA DA RECARGA]]="","",Tabela2[[#This Row],[VALIDADE          (em meses)]]*30)+5,"")</f>
        <v/>
      </c>
      <c r="Z414" s="101" t="str">
        <f>IF(Tabela2[[#This Row],[DATA DA RECARGA]]="","","P")</f>
        <v/>
      </c>
      <c r="AA414" s="71"/>
      <c r="AB414" s="97" t="str">
        <f ca="1">IFERROR(G414-editar!$C$1,"")</f>
        <v/>
      </c>
      <c r="AC414" s="97" t="str">
        <f t="shared" ca="1" si="6"/>
        <v/>
      </c>
      <c r="AD414" s="74"/>
      <c r="AE414" s="74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</row>
    <row r="415" spans="1:57" ht="20.100000000000001" customHeight="1" x14ac:dyDescent="0.25">
      <c r="A415" s="29" t="str">
        <f>IF(Tabela2[[#This Row],[LOCAL DO EXTINTOR]]="","",Tabela2[[#This Row],[CONTROL1]])</f>
        <v/>
      </c>
      <c r="B415" s="133"/>
      <c r="C415" s="33"/>
      <c r="D415" s="34"/>
      <c r="E415" s="35"/>
      <c r="F4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5" s="81" t="str">
        <f ca="1">IFERROR(IF(Tabela2[[#This Row],[VALIDADE DA RECARGA]]="SELECIONE VALIDADE","",Tabela2[[#This Row],[DATA VENC REC]]),"")</f>
        <v/>
      </c>
      <c r="H415" s="76"/>
      <c r="I4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5" s="87" t="str">
        <f>IF(Tabela2[[#This Row],[DATA DO ÚLTIMO TESTE HIDROSTÁTICO]]="","",Tabela2[[#This Row],[DATA DO ÚLTIMO TESTE HIDROSTÁTICO]]+editar!$C$15)</f>
        <v/>
      </c>
      <c r="K415" s="105"/>
      <c r="L415" s="140"/>
      <c r="M415" s="48">
        <v>408</v>
      </c>
      <c r="N4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5" s="49" t="str">
        <f>IF(Tabela2[[#This Row],[DATA DA RECARGA]]="","",Tabela2[[#This Row],[DATA DA RECARGA]]+Tabela2[[#This Row],[val]])</f>
        <v/>
      </c>
      <c r="P415" s="48" t="str">
        <f>IF(Tabela2[[#This Row],[DATA VENC REC]]="","",VLOOKUP(MONTH(Tabela2[[#This Row],[DATA VENC REC]]),editar!$F$2:$G$13,2,0))</f>
        <v/>
      </c>
      <c r="Q415" s="48" t="str">
        <f>IF(Tabela2[[#This Row],[DATA VENC REC]]="","",YEAR(Tabela2[[#This Row],[DATA VENC REC]]))</f>
        <v/>
      </c>
      <c r="R4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5" s="54" t="str">
        <f>IF(Tabela2[[#This Row],[DATA DO PRÓXIMO TESTE HIDROSTÁTICO]]="","",VLOOKUP(MONTH(Tabela2[[#This Row],[DATA DO PRÓXIMO TESTE HIDROSTÁTICO]]),editar!$F$2:$G$13,2,0))</f>
        <v/>
      </c>
      <c r="T415" s="54" t="str">
        <f>IF(Tabela2[[#This Row],[DATA DO PRÓXIMO TESTE HIDROSTÁTICO]]="","",YEAR(Tabela2[[#This Row],[DATA DO PRÓXIMO TESTE HIDROSTÁTICO]]))</f>
        <v/>
      </c>
      <c r="U415" s="54" t="str">
        <f>IF(Tabela2[[#This Row],[DATA DA RECARGA]]="","",VLOOKUP(MONTH(Tabela2[[#This Row],[DATA DA RECARGA]]),editar!$F$2:$G$13,2,0))</f>
        <v/>
      </c>
      <c r="V415" s="54" t="str">
        <f>IF(Tabela2[[#This Row],[DATA DA RECARGA]]="","",YEAR(Tabela2[[#This Row],[DATA DA RECARGA]]))</f>
        <v/>
      </c>
      <c r="W415" s="54" t="str">
        <f>IF(Tabela2[[#This Row],[DATA DO ÚLTIMO TESTE HIDROSTÁTICO]]="","",VLOOKUP(MONTH(Tabela2[[#This Row],[DATA DO ÚLTIMO TESTE HIDROSTÁTICO]]),editar!$F$2:$G$13,2,0))</f>
        <v/>
      </c>
      <c r="X415" s="54" t="str">
        <f>IF(Tabela2[[#This Row],[DATA DO ÚLTIMO TESTE HIDROSTÁTICO]]="","",YEAR(Tabela2[[#This Row],[DATA DO ÚLTIMO TESTE HIDROSTÁTICO]]))</f>
        <v/>
      </c>
      <c r="Y415" s="101" t="str">
        <f>IFERROR(IF(Tabela2[[#This Row],[DATA DA RECARGA]]="","",Tabela2[[#This Row],[VALIDADE          (em meses)]]*30)+5,"")</f>
        <v/>
      </c>
      <c r="Z415" s="101" t="str">
        <f>IF(Tabela2[[#This Row],[DATA DA RECARGA]]="","","P")</f>
        <v/>
      </c>
      <c r="AA415" s="71"/>
      <c r="AB415" s="97" t="str">
        <f ca="1">IFERROR(G415-editar!$C$1,"")</f>
        <v/>
      </c>
      <c r="AC415" s="97" t="str">
        <f t="shared" ca="1" si="6"/>
        <v/>
      </c>
      <c r="AD415" s="74"/>
      <c r="AE415" s="74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</row>
    <row r="416" spans="1:57" ht="20.100000000000001" customHeight="1" x14ac:dyDescent="0.25">
      <c r="A416" s="29" t="str">
        <f>IF(Tabela2[[#This Row],[LOCAL DO EXTINTOR]]="","",Tabela2[[#This Row],[CONTROL1]])</f>
        <v/>
      </c>
      <c r="B416" s="133"/>
      <c r="C416" s="33"/>
      <c r="D416" s="34"/>
      <c r="E416" s="35"/>
      <c r="F4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6" s="81" t="str">
        <f ca="1">IFERROR(IF(Tabela2[[#This Row],[VALIDADE DA RECARGA]]="SELECIONE VALIDADE","",Tabela2[[#This Row],[DATA VENC REC]]),"")</f>
        <v/>
      </c>
      <c r="H416" s="76"/>
      <c r="I4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6" s="87" t="str">
        <f>IF(Tabela2[[#This Row],[DATA DO ÚLTIMO TESTE HIDROSTÁTICO]]="","",Tabela2[[#This Row],[DATA DO ÚLTIMO TESTE HIDROSTÁTICO]]+editar!$C$15)</f>
        <v/>
      </c>
      <c r="K416" s="105"/>
      <c r="L416" s="140"/>
      <c r="M416" s="48">
        <v>409</v>
      </c>
      <c r="N4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6" s="49" t="str">
        <f>IF(Tabela2[[#This Row],[DATA DA RECARGA]]="","",Tabela2[[#This Row],[DATA DA RECARGA]]+Tabela2[[#This Row],[val]])</f>
        <v/>
      </c>
      <c r="P416" s="48" t="str">
        <f>IF(Tabela2[[#This Row],[DATA VENC REC]]="","",VLOOKUP(MONTH(Tabela2[[#This Row],[DATA VENC REC]]),editar!$F$2:$G$13,2,0))</f>
        <v/>
      </c>
      <c r="Q416" s="48" t="str">
        <f>IF(Tabela2[[#This Row],[DATA VENC REC]]="","",YEAR(Tabela2[[#This Row],[DATA VENC REC]]))</f>
        <v/>
      </c>
      <c r="R4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6" s="54" t="str">
        <f>IF(Tabela2[[#This Row],[DATA DO PRÓXIMO TESTE HIDROSTÁTICO]]="","",VLOOKUP(MONTH(Tabela2[[#This Row],[DATA DO PRÓXIMO TESTE HIDROSTÁTICO]]),editar!$F$2:$G$13,2,0))</f>
        <v/>
      </c>
      <c r="T416" s="54" t="str">
        <f>IF(Tabela2[[#This Row],[DATA DO PRÓXIMO TESTE HIDROSTÁTICO]]="","",YEAR(Tabela2[[#This Row],[DATA DO PRÓXIMO TESTE HIDROSTÁTICO]]))</f>
        <v/>
      </c>
      <c r="U416" s="54" t="str">
        <f>IF(Tabela2[[#This Row],[DATA DA RECARGA]]="","",VLOOKUP(MONTH(Tabela2[[#This Row],[DATA DA RECARGA]]),editar!$F$2:$G$13,2,0))</f>
        <v/>
      </c>
      <c r="V416" s="54" t="str">
        <f>IF(Tabela2[[#This Row],[DATA DA RECARGA]]="","",YEAR(Tabela2[[#This Row],[DATA DA RECARGA]]))</f>
        <v/>
      </c>
      <c r="W416" s="54" t="str">
        <f>IF(Tabela2[[#This Row],[DATA DO ÚLTIMO TESTE HIDROSTÁTICO]]="","",VLOOKUP(MONTH(Tabela2[[#This Row],[DATA DO ÚLTIMO TESTE HIDROSTÁTICO]]),editar!$F$2:$G$13,2,0))</f>
        <v/>
      </c>
      <c r="X416" s="54" t="str">
        <f>IF(Tabela2[[#This Row],[DATA DO ÚLTIMO TESTE HIDROSTÁTICO]]="","",YEAR(Tabela2[[#This Row],[DATA DO ÚLTIMO TESTE HIDROSTÁTICO]]))</f>
        <v/>
      </c>
      <c r="Y416" s="101" t="str">
        <f>IFERROR(IF(Tabela2[[#This Row],[DATA DA RECARGA]]="","",Tabela2[[#This Row],[VALIDADE          (em meses)]]*30)+5,"")</f>
        <v/>
      </c>
      <c r="Z416" s="101" t="str">
        <f>IF(Tabela2[[#This Row],[DATA DA RECARGA]]="","","P")</f>
        <v/>
      </c>
      <c r="AA416" s="71"/>
      <c r="AB416" s="97" t="str">
        <f ca="1">IFERROR(G416-editar!$C$1,"")</f>
        <v/>
      </c>
      <c r="AC416" s="97" t="str">
        <f t="shared" ca="1" si="6"/>
        <v/>
      </c>
      <c r="AD416" s="74"/>
      <c r="AE416" s="74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</row>
    <row r="417" spans="1:57" ht="20.100000000000001" customHeight="1" x14ac:dyDescent="0.25">
      <c r="A417" s="29" t="str">
        <f>IF(Tabela2[[#This Row],[LOCAL DO EXTINTOR]]="","",Tabela2[[#This Row],[CONTROL1]])</f>
        <v/>
      </c>
      <c r="B417" s="133"/>
      <c r="C417" s="33"/>
      <c r="D417" s="34"/>
      <c r="E417" s="35"/>
      <c r="F4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7" s="81" t="str">
        <f ca="1">IFERROR(IF(Tabela2[[#This Row],[VALIDADE DA RECARGA]]="SELECIONE VALIDADE","",Tabela2[[#This Row],[DATA VENC REC]]),"")</f>
        <v/>
      </c>
      <c r="H417" s="76"/>
      <c r="I4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7" s="87" t="str">
        <f>IF(Tabela2[[#This Row],[DATA DO ÚLTIMO TESTE HIDROSTÁTICO]]="","",Tabela2[[#This Row],[DATA DO ÚLTIMO TESTE HIDROSTÁTICO]]+editar!$C$15)</f>
        <v/>
      </c>
      <c r="K417" s="105"/>
      <c r="L417" s="140"/>
      <c r="M417" s="48">
        <v>410</v>
      </c>
      <c r="N4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7" s="49" t="str">
        <f>IF(Tabela2[[#This Row],[DATA DA RECARGA]]="","",Tabela2[[#This Row],[DATA DA RECARGA]]+Tabela2[[#This Row],[val]])</f>
        <v/>
      </c>
      <c r="P417" s="48" t="str">
        <f>IF(Tabela2[[#This Row],[DATA VENC REC]]="","",VLOOKUP(MONTH(Tabela2[[#This Row],[DATA VENC REC]]),editar!$F$2:$G$13,2,0))</f>
        <v/>
      </c>
      <c r="Q417" s="48" t="str">
        <f>IF(Tabela2[[#This Row],[DATA VENC REC]]="","",YEAR(Tabela2[[#This Row],[DATA VENC REC]]))</f>
        <v/>
      </c>
      <c r="R4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7" s="54" t="str">
        <f>IF(Tabela2[[#This Row],[DATA DO PRÓXIMO TESTE HIDROSTÁTICO]]="","",VLOOKUP(MONTH(Tabela2[[#This Row],[DATA DO PRÓXIMO TESTE HIDROSTÁTICO]]),editar!$F$2:$G$13,2,0))</f>
        <v/>
      </c>
      <c r="T417" s="54" t="str">
        <f>IF(Tabela2[[#This Row],[DATA DO PRÓXIMO TESTE HIDROSTÁTICO]]="","",YEAR(Tabela2[[#This Row],[DATA DO PRÓXIMO TESTE HIDROSTÁTICO]]))</f>
        <v/>
      </c>
      <c r="U417" s="54" t="str">
        <f>IF(Tabela2[[#This Row],[DATA DA RECARGA]]="","",VLOOKUP(MONTH(Tabela2[[#This Row],[DATA DA RECARGA]]),editar!$F$2:$G$13,2,0))</f>
        <v/>
      </c>
      <c r="V417" s="54" t="str">
        <f>IF(Tabela2[[#This Row],[DATA DA RECARGA]]="","",YEAR(Tabela2[[#This Row],[DATA DA RECARGA]]))</f>
        <v/>
      </c>
      <c r="W417" s="54" t="str">
        <f>IF(Tabela2[[#This Row],[DATA DO ÚLTIMO TESTE HIDROSTÁTICO]]="","",VLOOKUP(MONTH(Tabela2[[#This Row],[DATA DO ÚLTIMO TESTE HIDROSTÁTICO]]),editar!$F$2:$G$13,2,0))</f>
        <v/>
      </c>
      <c r="X417" s="54" t="str">
        <f>IF(Tabela2[[#This Row],[DATA DO ÚLTIMO TESTE HIDROSTÁTICO]]="","",YEAR(Tabela2[[#This Row],[DATA DO ÚLTIMO TESTE HIDROSTÁTICO]]))</f>
        <v/>
      </c>
      <c r="Y417" s="101" t="str">
        <f>IFERROR(IF(Tabela2[[#This Row],[DATA DA RECARGA]]="","",Tabela2[[#This Row],[VALIDADE          (em meses)]]*30)+5,"")</f>
        <v/>
      </c>
      <c r="Z417" s="101" t="str">
        <f>IF(Tabela2[[#This Row],[DATA DA RECARGA]]="","","P")</f>
        <v/>
      </c>
      <c r="AA417" s="71"/>
      <c r="AB417" s="97" t="str">
        <f ca="1">IFERROR(G417-editar!$C$1,"")</f>
        <v/>
      </c>
      <c r="AC417" s="97" t="str">
        <f t="shared" ca="1" si="6"/>
        <v/>
      </c>
      <c r="AD417" s="74"/>
      <c r="AE417" s="74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</row>
    <row r="418" spans="1:57" ht="20.100000000000001" customHeight="1" x14ac:dyDescent="0.25">
      <c r="A418" s="29" t="str">
        <f>IF(Tabela2[[#This Row],[LOCAL DO EXTINTOR]]="","",Tabela2[[#This Row],[CONTROL1]])</f>
        <v/>
      </c>
      <c r="B418" s="133"/>
      <c r="C418" s="33"/>
      <c r="D418" s="34"/>
      <c r="E418" s="35"/>
      <c r="F4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8" s="81" t="str">
        <f ca="1">IFERROR(IF(Tabela2[[#This Row],[VALIDADE DA RECARGA]]="SELECIONE VALIDADE","",Tabela2[[#This Row],[DATA VENC REC]]),"")</f>
        <v/>
      </c>
      <c r="H418" s="76"/>
      <c r="I4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8" s="87" t="str">
        <f>IF(Tabela2[[#This Row],[DATA DO ÚLTIMO TESTE HIDROSTÁTICO]]="","",Tabela2[[#This Row],[DATA DO ÚLTIMO TESTE HIDROSTÁTICO]]+editar!$C$15)</f>
        <v/>
      </c>
      <c r="K418" s="105"/>
      <c r="L418" s="140"/>
      <c r="M418" s="48">
        <v>411</v>
      </c>
      <c r="N4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8" s="49" t="str">
        <f>IF(Tabela2[[#This Row],[DATA DA RECARGA]]="","",Tabela2[[#This Row],[DATA DA RECARGA]]+Tabela2[[#This Row],[val]])</f>
        <v/>
      </c>
      <c r="P418" s="48" t="str">
        <f>IF(Tabela2[[#This Row],[DATA VENC REC]]="","",VLOOKUP(MONTH(Tabela2[[#This Row],[DATA VENC REC]]),editar!$F$2:$G$13,2,0))</f>
        <v/>
      </c>
      <c r="Q418" s="48" t="str">
        <f>IF(Tabela2[[#This Row],[DATA VENC REC]]="","",YEAR(Tabela2[[#This Row],[DATA VENC REC]]))</f>
        <v/>
      </c>
      <c r="R4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8" s="54" t="str">
        <f>IF(Tabela2[[#This Row],[DATA DO PRÓXIMO TESTE HIDROSTÁTICO]]="","",VLOOKUP(MONTH(Tabela2[[#This Row],[DATA DO PRÓXIMO TESTE HIDROSTÁTICO]]),editar!$F$2:$G$13,2,0))</f>
        <v/>
      </c>
      <c r="T418" s="54" t="str">
        <f>IF(Tabela2[[#This Row],[DATA DO PRÓXIMO TESTE HIDROSTÁTICO]]="","",YEAR(Tabela2[[#This Row],[DATA DO PRÓXIMO TESTE HIDROSTÁTICO]]))</f>
        <v/>
      </c>
      <c r="U418" s="54" t="str">
        <f>IF(Tabela2[[#This Row],[DATA DA RECARGA]]="","",VLOOKUP(MONTH(Tabela2[[#This Row],[DATA DA RECARGA]]),editar!$F$2:$G$13,2,0))</f>
        <v/>
      </c>
      <c r="V418" s="54" t="str">
        <f>IF(Tabela2[[#This Row],[DATA DA RECARGA]]="","",YEAR(Tabela2[[#This Row],[DATA DA RECARGA]]))</f>
        <v/>
      </c>
      <c r="W418" s="54" t="str">
        <f>IF(Tabela2[[#This Row],[DATA DO ÚLTIMO TESTE HIDROSTÁTICO]]="","",VLOOKUP(MONTH(Tabela2[[#This Row],[DATA DO ÚLTIMO TESTE HIDROSTÁTICO]]),editar!$F$2:$G$13,2,0))</f>
        <v/>
      </c>
      <c r="X418" s="54" t="str">
        <f>IF(Tabela2[[#This Row],[DATA DO ÚLTIMO TESTE HIDROSTÁTICO]]="","",YEAR(Tabela2[[#This Row],[DATA DO ÚLTIMO TESTE HIDROSTÁTICO]]))</f>
        <v/>
      </c>
      <c r="Y418" s="101" t="str">
        <f>IFERROR(IF(Tabela2[[#This Row],[DATA DA RECARGA]]="","",Tabela2[[#This Row],[VALIDADE          (em meses)]]*30)+5,"")</f>
        <v/>
      </c>
      <c r="Z418" s="101" t="str">
        <f>IF(Tabela2[[#This Row],[DATA DA RECARGA]]="","","P")</f>
        <v/>
      </c>
      <c r="AA418" s="71"/>
      <c r="AB418" s="97" t="str">
        <f ca="1">IFERROR(G418-editar!$C$1,"")</f>
        <v/>
      </c>
      <c r="AC418" s="97" t="str">
        <f t="shared" ca="1" si="6"/>
        <v/>
      </c>
      <c r="AD418" s="74"/>
      <c r="AE418" s="74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</row>
    <row r="419" spans="1:57" ht="20.100000000000001" customHeight="1" x14ac:dyDescent="0.25">
      <c r="A419" s="29" t="str">
        <f>IF(Tabela2[[#This Row],[LOCAL DO EXTINTOR]]="","",Tabela2[[#This Row],[CONTROL1]])</f>
        <v/>
      </c>
      <c r="B419" s="133"/>
      <c r="C419" s="33"/>
      <c r="D419" s="34"/>
      <c r="E419" s="35"/>
      <c r="F4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19" s="81" t="str">
        <f ca="1">IFERROR(IF(Tabela2[[#This Row],[VALIDADE DA RECARGA]]="SELECIONE VALIDADE","",Tabela2[[#This Row],[DATA VENC REC]]),"")</f>
        <v/>
      </c>
      <c r="H419" s="76"/>
      <c r="I4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19" s="87" t="str">
        <f>IF(Tabela2[[#This Row],[DATA DO ÚLTIMO TESTE HIDROSTÁTICO]]="","",Tabela2[[#This Row],[DATA DO ÚLTIMO TESTE HIDROSTÁTICO]]+editar!$C$15)</f>
        <v/>
      </c>
      <c r="K419" s="105"/>
      <c r="L419" s="140"/>
      <c r="M419" s="48">
        <v>412</v>
      </c>
      <c r="N4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19" s="49" t="str">
        <f>IF(Tabela2[[#This Row],[DATA DA RECARGA]]="","",Tabela2[[#This Row],[DATA DA RECARGA]]+Tabela2[[#This Row],[val]])</f>
        <v/>
      </c>
      <c r="P419" s="48" t="str">
        <f>IF(Tabela2[[#This Row],[DATA VENC REC]]="","",VLOOKUP(MONTH(Tabela2[[#This Row],[DATA VENC REC]]),editar!$F$2:$G$13,2,0))</f>
        <v/>
      </c>
      <c r="Q419" s="48" t="str">
        <f>IF(Tabela2[[#This Row],[DATA VENC REC]]="","",YEAR(Tabela2[[#This Row],[DATA VENC REC]]))</f>
        <v/>
      </c>
      <c r="R4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19" s="54" t="str">
        <f>IF(Tabela2[[#This Row],[DATA DO PRÓXIMO TESTE HIDROSTÁTICO]]="","",VLOOKUP(MONTH(Tabela2[[#This Row],[DATA DO PRÓXIMO TESTE HIDROSTÁTICO]]),editar!$F$2:$G$13,2,0))</f>
        <v/>
      </c>
      <c r="T419" s="54" t="str">
        <f>IF(Tabela2[[#This Row],[DATA DO PRÓXIMO TESTE HIDROSTÁTICO]]="","",YEAR(Tabela2[[#This Row],[DATA DO PRÓXIMO TESTE HIDROSTÁTICO]]))</f>
        <v/>
      </c>
      <c r="U419" s="54" t="str">
        <f>IF(Tabela2[[#This Row],[DATA DA RECARGA]]="","",VLOOKUP(MONTH(Tabela2[[#This Row],[DATA DA RECARGA]]),editar!$F$2:$G$13,2,0))</f>
        <v/>
      </c>
      <c r="V419" s="54" t="str">
        <f>IF(Tabela2[[#This Row],[DATA DA RECARGA]]="","",YEAR(Tabela2[[#This Row],[DATA DA RECARGA]]))</f>
        <v/>
      </c>
      <c r="W419" s="54" t="str">
        <f>IF(Tabela2[[#This Row],[DATA DO ÚLTIMO TESTE HIDROSTÁTICO]]="","",VLOOKUP(MONTH(Tabela2[[#This Row],[DATA DO ÚLTIMO TESTE HIDROSTÁTICO]]),editar!$F$2:$G$13,2,0))</f>
        <v/>
      </c>
      <c r="X419" s="54" t="str">
        <f>IF(Tabela2[[#This Row],[DATA DO ÚLTIMO TESTE HIDROSTÁTICO]]="","",YEAR(Tabela2[[#This Row],[DATA DO ÚLTIMO TESTE HIDROSTÁTICO]]))</f>
        <v/>
      </c>
      <c r="Y419" s="101" t="str">
        <f>IFERROR(IF(Tabela2[[#This Row],[DATA DA RECARGA]]="","",Tabela2[[#This Row],[VALIDADE          (em meses)]]*30)+5,"")</f>
        <v/>
      </c>
      <c r="Z419" s="101" t="str">
        <f>IF(Tabela2[[#This Row],[DATA DA RECARGA]]="","","P")</f>
        <v/>
      </c>
      <c r="AA419" s="71"/>
      <c r="AB419" s="97" t="str">
        <f ca="1">IFERROR(G419-editar!$C$1,"")</f>
        <v/>
      </c>
      <c r="AC419" s="97" t="str">
        <f t="shared" ca="1" si="6"/>
        <v/>
      </c>
      <c r="AD419" s="74"/>
      <c r="AE419" s="74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</row>
    <row r="420" spans="1:57" ht="20.100000000000001" customHeight="1" x14ac:dyDescent="0.25">
      <c r="A420" s="29" t="str">
        <f>IF(Tabela2[[#This Row],[LOCAL DO EXTINTOR]]="","",Tabela2[[#This Row],[CONTROL1]])</f>
        <v/>
      </c>
      <c r="B420" s="133"/>
      <c r="C420" s="33"/>
      <c r="D420" s="34"/>
      <c r="E420" s="35"/>
      <c r="F4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0" s="81" t="str">
        <f ca="1">IFERROR(IF(Tabela2[[#This Row],[VALIDADE DA RECARGA]]="SELECIONE VALIDADE","",Tabela2[[#This Row],[DATA VENC REC]]),"")</f>
        <v/>
      </c>
      <c r="H420" s="76"/>
      <c r="I4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0" s="87" t="str">
        <f>IF(Tabela2[[#This Row],[DATA DO ÚLTIMO TESTE HIDROSTÁTICO]]="","",Tabela2[[#This Row],[DATA DO ÚLTIMO TESTE HIDROSTÁTICO]]+editar!$C$15)</f>
        <v/>
      </c>
      <c r="K420" s="105"/>
      <c r="L420" s="140"/>
      <c r="M420" s="48">
        <v>413</v>
      </c>
      <c r="N4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0" s="49" t="str">
        <f>IF(Tabela2[[#This Row],[DATA DA RECARGA]]="","",Tabela2[[#This Row],[DATA DA RECARGA]]+Tabela2[[#This Row],[val]])</f>
        <v/>
      </c>
      <c r="P420" s="48" t="str">
        <f>IF(Tabela2[[#This Row],[DATA VENC REC]]="","",VLOOKUP(MONTH(Tabela2[[#This Row],[DATA VENC REC]]),editar!$F$2:$G$13,2,0))</f>
        <v/>
      </c>
      <c r="Q420" s="48" t="str">
        <f>IF(Tabela2[[#This Row],[DATA VENC REC]]="","",YEAR(Tabela2[[#This Row],[DATA VENC REC]]))</f>
        <v/>
      </c>
      <c r="R4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0" s="54" t="str">
        <f>IF(Tabela2[[#This Row],[DATA DO PRÓXIMO TESTE HIDROSTÁTICO]]="","",VLOOKUP(MONTH(Tabela2[[#This Row],[DATA DO PRÓXIMO TESTE HIDROSTÁTICO]]),editar!$F$2:$G$13,2,0))</f>
        <v/>
      </c>
      <c r="T420" s="54" t="str">
        <f>IF(Tabela2[[#This Row],[DATA DO PRÓXIMO TESTE HIDROSTÁTICO]]="","",YEAR(Tabela2[[#This Row],[DATA DO PRÓXIMO TESTE HIDROSTÁTICO]]))</f>
        <v/>
      </c>
      <c r="U420" s="54" t="str">
        <f>IF(Tabela2[[#This Row],[DATA DA RECARGA]]="","",VLOOKUP(MONTH(Tabela2[[#This Row],[DATA DA RECARGA]]),editar!$F$2:$G$13,2,0))</f>
        <v/>
      </c>
      <c r="V420" s="54" t="str">
        <f>IF(Tabela2[[#This Row],[DATA DA RECARGA]]="","",YEAR(Tabela2[[#This Row],[DATA DA RECARGA]]))</f>
        <v/>
      </c>
      <c r="W420" s="54" t="str">
        <f>IF(Tabela2[[#This Row],[DATA DO ÚLTIMO TESTE HIDROSTÁTICO]]="","",VLOOKUP(MONTH(Tabela2[[#This Row],[DATA DO ÚLTIMO TESTE HIDROSTÁTICO]]),editar!$F$2:$G$13,2,0))</f>
        <v/>
      </c>
      <c r="X420" s="54" t="str">
        <f>IF(Tabela2[[#This Row],[DATA DO ÚLTIMO TESTE HIDROSTÁTICO]]="","",YEAR(Tabela2[[#This Row],[DATA DO ÚLTIMO TESTE HIDROSTÁTICO]]))</f>
        <v/>
      </c>
      <c r="Y420" s="101" t="str">
        <f>IFERROR(IF(Tabela2[[#This Row],[DATA DA RECARGA]]="","",Tabela2[[#This Row],[VALIDADE          (em meses)]]*30)+5,"")</f>
        <v/>
      </c>
      <c r="Z420" s="101" t="str">
        <f>IF(Tabela2[[#This Row],[DATA DA RECARGA]]="","","P")</f>
        <v/>
      </c>
      <c r="AA420" s="71"/>
      <c r="AB420" s="97" t="str">
        <f ca="1">IFERROR(G420-editar!$C$1,"")</f>
        <v/>
      </c>
      <c r="AC420" s="97" t="str">
        <f t="shared" ca="1" si="6"/>
        <v/>
      </c>
      <c r="AD420" s="74"/>
      <c r="AE420" s="74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</row>
    <row r="421" spans="1:57" ht="20.100000000000001" customHeight="1" x14ac:dyDescent="0.25">
      <c r="A421" s="29" t="str">
        <f>IF(Tabela2[[#This Row],[LOCAL DO EXTINTOR]]="","",Tabela2[[#This Row],[CONTROL1]])</f>
        <v/>
      </c>
      <c r="B421" s="133"/>
      <c r="C421" s="33"/>
      <c r="D421" s="34"/>
      <c r="E421" s="35"/>
      <c r="F4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1" s="81" t="str">
        <f ca="1">IFERROR(IF(Tabela2[[#This Row],[VALIDADE DA RECARGA]]="SELECIONE VALIDADE","",Tabela2[[#This Row],[DATA VENC REC]]),"")</f>
        <v/>
      </c>
      <c r="H421" s="76"/>
      <c r="I4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1" s="87" t="str">
        <f>IF(Tabela2[[#This Row],[DATA DO ÚLTIMO TESTE HIDROSTÁTICO]]="","",Tabela2[[#This Row],[DATA DO ÚLTIMO TESTE HIDROSTÁTICO]]+editar!$C$15)</f>
        <v/>
      </c>
      <c r="K421" s="105"/>
      <c r="L421" s="140"/>
      <c r="M421" s="48">
        <v>414</v>
      </c>
      <c r="N4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1" s="49" t="str">
        <f>IF(Tabela2[[#This Row],[DATA DA RECARGA]]="","",Tabela2[[#This Row],[DATA DA RECARGA]]+Tabela2[[#This Row],[val]])</f>
        <v/>
      </c>
      <c r="P421" s="48" t="str">
        <f>IF(Tabela2[[#This Row],[DATA VENC REC]]="","",VLOOKUP(MONTH(Tabela2[[#This Row],[DATA VENC REC]]),editar!$F$2:$G$13,2,0))</f>
        <v/>
      </c>
      <c r="Q421" s="48" t="str">
        <f>IF(Tabela2[[#This Row],[DATA VENC REC]]="","",YEAR(Tabela2[[#This Row],[DATA VENC REC]]))</f>
        <v/>
      </c>
      <c r="R4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1" s="54" t="str">
        <f>IF(Tabela2[[#This Row],[DATA DO PRÓXIMO TESTE HIDROSTÁTICO]]="","",VLOOKUP(MONTH(Tabela2[[#This Row],[DATA DO PRÓXIMO TESTE HIDROSTÁTICO]]),editar!$F$2:$G$13,2,0))</f>
        <v/>
      </c>
      <c r="T421" s="54" t="str">
        <f>IF(Tabela2[[#This Row],[DATA DO PRÓXIMO TESTE HIDROSTÁTICO]]="","",YEAR(Tabela2[[#This Row],[DATA DO PRÓXIMO TESTE HIDROSTÁTICO]]))</f>
        <v/>
      </c>
      <c r="U421" s="54" t="str">
        <f>IF(Tabela2[[#This Row],[DATA DA RECARGA]]="","",VLOOKUP(MONTH(Tabela2[[#This Row],[DATA DA RECARGA]]),editar!$F$2:$G$13,2,0))</f>
        <v/>
      </c>
      <c r="V421" s="54" t="str">
        <f>IF(Tabela2[[#This Row],[DATA DA RECARGA]]="","",YEAR(Tabela2[[#This Row],[DATA DA RECARGA]]))</f>
        <v/>
      </c>
      <c r="W421" s="54" t="str">
        <f>IF(Tabela2[[#This Row],[DATA DO ÚLTIMO TESTE HIDROSTÁTICO]]="","",VLOOKUP(MONTH(Tabela2[[#This Row],[DATA DO ÚLTIMO TESTE HIDROSTÁTICO]]),editar!$F$2:$G$13,2,0))</f>
        <v/>
      </c>
      <c r="X421" s="54" t="str">
        <f>IF(Tabela2[[#This Row],[DATA DO ÚLTIMO TESTE HIDROSTÁTICO]]="","",YEAR(Tabela2[[#This Row],[DATA DO ÚLTIMO TESTE HIDROSTÁTICO]]))</f>
        <v/>
      </c>
      <c r="Y421" s="101" t="str">
        <f>IFERROR(IF(Tabela2[[#This Row],[DATA DA RECARGA]]="","",Tabela2[[#This Row],[VALIDADE          (em meses)]]*30)+5,"")</f>
        <v/>
      </c>
      <c r="Z421" s="101" t="str">
        <f>IF(Tabela2[[#This Row],[DATA DA RECARGA]]="","","P")</f>
        <v/>
      </c>
      <c r="AA421" s="71"/>
      <c r="AB421" s="97" t="str">
        <f ca="1">IFERROR(G421-editar!$C$1,"")</f>
        <v/>
      </c>
      <c r="AC421" s="97" t="str">
        <f t="shared" ca="1" si="6"/>
        <v/>
      </c>
      <c r="AD421" s="74"/>
      <c r="AE421" s="74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</row>
    <row r="422" spans="1:57" ht="20.100000000000001" customHeight="1" x14ac:dyDescent="0.25">
      <c r="A422" s="29" t="str">
        <f>IF(Tabela2[[#This Row],[LOCAL DO EXTINTOR]]="","",Tabela2[[#This Row],[CONTROL1]])</f>
        <v/>
      </c>
      <c r="B422" s="133"/>
      <c r="C422" s="33"/>
      <c r="D422" s="34"/>
      <c r="E422" s="35"/>
      <c r="F4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2" s="81" t="str">
        <f ca="1">IFERROR(IF(Tabela2[[#This Row],[VALIDADE DA RECARGA]]="SELECIONE VALIDADE","",Tabela2[[#This Row],[DATA VENC REC]]),"")</f>
        <v/>
      </c>
      <c r="H422" s="76"/>
      <c r="I4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2" s="87" t="str">
        <f>IF(Tabela2[[#This Row],[DATA DO ÚLTIMO TESTE HIDROSTÁTICO]]="","",Tabela2[[#This Row],[DATA DO ÚLTIMO TESTE HIDROSTÁTICO]]+editar!$C$15)</f>
        <v/>
      </c>
      <c r="K422" s="105"/>
      <c r="L422" s="140"/>
      <c r="M422" s="48">
        <v>415</v>
      </c>
      <c r="N4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2" s="49" t="str">
        <f>IF(Tabela2[[#This Row],[DATA DA RECARGA]]="","",Tabela2[[#This Row],[DATA DA RECARGA]]+Tabela2[[#This Row],[val]])</f>
        <v/>
      </c>
      <c r="P422" s="48" t="str">
        <f>IF(Tabela2[[#This Row],[DATA VENC REC]]="","",VLOOKUP(MONTH(Tabela2[[#This Row],[DATA VENC REC]]),editar!$F$2:$G$13,2,0))</f>
        <v/>
      </c>
      <c r="Q422" s="48" t="str">
        <f>IF(Tabela2[[#This Row],[DATA VENC REC]]="","",YEAR(Tabela2[[#This Row],[DATA VENC REC]]))</f>
        <v/>
      </c>
      <c r="R4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2" s="54" t="str">
        <f>IF(Tabela2[[#This Row],[DATA DO PRÓXIMO TESTE HIDROSTÁTICO]]="","",VLOOKUP(MONTH(Tabela2[[#This Row],[DATA DO PRÓXIMO TESTE HIDROSTÁTICO]]),editar!$F$2:$G$13,2,0))</f>
        <v/>
      </c>
      <c r="T422" s="54" t="str">
        <f>IF(Tabela2[[#This Row],[DATA DO PRÓXIMO TESTE HIDROSTÁTICO]]="","",YEAR(Tabela2[[#This Row],[DATA DO PRÓXIMO TESTE HIDROSTÁTICO]]))</f>
        <v/>
      </c>
      <c r="U422" s="54" t="str">
        <f>IF(Tabela2[[#This Row],[DATA DA RECARGA]]="","",VLOOKUP(MONTH(Tabela2[[#This Row],[DATA DA RECARGA]]),editar!$F$2:$G$13,2,0))</f>
        <v/>
      </c>
      <c r="V422" s="54" t="str">
        <f>IF(Tabela2[[#This Row],[DATA DA RECARGA]]="","",YEAR(Tabela2[[#This Row],[DATA DA RECARGA]]))</f>
        <v/>
      </c>
      <c r="W422" s="54" t="str">
        <f>IF(Tabela2[[#This Row],[DATA DO ÚLTIMO TESTE HIDROSTÁTICO]]="","",VLOOKUP(MONTH(Tabela2[[#This Row],[DATA DO ÚLTIMO TESTE HIDROSTÁTICO]]),editar!$F$2:$G$13,2,0))</f>
        <v/>
      </c>
      <c r="X422" s="54" t="str">
        <f>IF(Tabela2[[#This Row],[DATA DO ÚLTIMO TESTE HIDROSTÁTICO]]="","",YEAR(Tabela2[[#This Row],[DATA DO ÚLTIMO TESTE HIDROSTÁTICO]]))</f>
        <v/>
      </c>
      <c r="Y422" s="101" t="str">
        <f>IFERROR(IF(Tabela2[[#This Row],[DATA DA RECARGA]]="","",Tabela2[[#This Row],[VALIDADE          (em meses)]]*30)+5,"")</f>
        <v/>
      </c>
      <c r="Z422" s="101" t="str">
        <f>IF(Tabela2[[#This Row],[DATA DA RECARGA]]="","","P")</f>
        <v/>
      </c>
      <c r="AA422" s="71"/>
      <c r="AB422" s="97" t="str">
        <f ca="1">IFERROR(G422-editar!$C$1,"")</f>
        <v/>
      </c>
      <c r="AC422" s="97" t="str">
        <f t="shared" ca="1" si="6"/>
        <v/>
      </c>
      <c r="AD422" s="74"/>
      <c r="AE422" s="74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</row>
    <row r="423" spans="1:57" ht="20.100000000000001" customHeight="1" x14ac:dyDescent="0.25">
      <c r="A423" s="29" t="str">
        <f>IF(Tabela2[[#This Row],[LOCAL DO EXTINTOR]]="","",Tabela2[[#This Row],[CONTROL1]])</f>
        <v/>
      </c>
      <c r="B423" s="133"/>
      <c r="C423" s="33"/>
      <c r="D423" s="34"/>
      <c r="E423" s="35"/>
      <c r="F4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3" s="81" t="str">
        <f ca="1">IFERROR(IF(Tabela2[[#This Row],[VALIDADE DA RECARGA]]="SELECIONE VALIDADE","",Tabela2[[#This Row],[DATA VENC REC]]),"")</f>
        <v/>
      </c>
      <c r="H423" s="76"/>
      <c r="I4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3" s="87" t="str">
        <f>IF(Tabela2[[#This Row],[DATA DO ÚLTIMO TESTE HIDROSTÁTICO]]="","",Tabela2[[#This Row],[DATA DO ÚLTIMO TESTE HIDROSTÁTICO]]+editar!$C$15)</f>
        <v/>
      </c>
      <c r="K423" s="105"/>
      <c r="L423" s="140"/>
      <c r="M423" s="48">
        <v>416</v>
      </c>
      <c r="N4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3" s="49" t="str">
        <f>IF(Tabela2[[#This Row],[DATA DA RECARGA]]="","",Tabela2[[#This Row],[DATA DA RECARGA]]+Tabela2[[#This Row],[val]])</f>
        <v/>
      </c>
      <c r="P423" s="48" t="str">
        <f>IF(Tabela2[[#This Row],[DATA VENC REC]]="","",VLOOKUP(MONTH(Tabela2[[#This Row],[DATA VENC REC]]),editar!$F$2:$G$13,2,0))</f>
        <v/>
      </c>
      <c r="Q423" s="48" t="str">
        <f>IF(Tabela2[[#This Row],[DATA VENC REC]]="","",YEAR(Tabela2[[#This Row],[DATA VENC REC]]))</f>
        <v/>
      </c>
      <c r="R4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3" s="54" t="str">
        <f>IF(Tabela2[[#This Row],[DATA DO PRÓXIMO TESTE HIDROSTÁTICO]]="","",VLOOKUP(MONTH(Tabela2[[#This Row],[DATA DO PRÓXIMO TESTE HIDROSTÁTICO]]),editar!$F$2:$G$13,2,0))</f>
        <v/>
      </c>
      <c r="T423" s="54" t="str">
        <f>IF(Tabela2[[#This Row],[DATA DO PRÓXIMO TESTE HIDROSTÁTICO]]="","",YEAR(Tabela2[[#This Row],[DATA DO PRÓXIMO TESTE HIDROSTÁTICO]]))</f>
        <v/>
      </c>
      <c r="U423" s="54" t="str">
        <f>IF(Tabela2[[#This Row],[DATA DA RECARGA]]="","",VLOOKUP(MONTH(Tabela2[[#This Row],[DATA DA RECARGA]]),editar!$F$2:$G$13,2,0))</f>
        <v/>
      </c>
      <c r="V423" s="54" t="str">
        <f>IF(Tabela2[[#This Row],[DATA DA RECARGA]]="","",YEAR(Tabela2[[#This Row],[DATA DA RECARGA]]))</f>
        <v/>
      </c>
      <c r="W423" s="54" t="str">
        <f>IF(Tabela2[[#This Row],[DATA DO ÚLTIMO TESTE HIDROSTÁTICO]]="","",VLOOKUP(MONTH(Tabela2[[#This Row],[DATA DO ÚLTIMO TESTE HIDROSTÁTICO]]),editar!$F$2:$G$13,2,0))</f>
        <v/>
      </c>
      <c r="X423" s="54" t="str">
        <f>IF(Tabela2[[#This Row],[DATA DO ÚLTIMO TESTE HIDROSTÁTICO]]="","",YEAR(Tabela2[[#This Row],[DATA DO ÚLTIMO TESTE HIDROSTÁTICO]]))</f>
        <v/>
      </c>
      <c r="Y423" s="101" t="str">
        <f>IFERROR(IF(Tabela2[[#This Row],[DATA DA RECARGA]]="","",Tabela2[[#This Row],[VALIDADE          (em meses)]]*30)+5,"")</f>
        <v/>
      </c>
      <c r="Z423" s="101" t="str">
        <f>IF(Tabela2[[#This Row],[DATA DA RECARGA]]="","","P")</f>
        <v/>
      </c>
      <c r="AA423" s="71"/>
      <c r="AB423" s="97" t="str">
        <f ca="1">IFERROR(G423-editar!$C$1,"")</f>
        <v/>
      </c>
      <c r="AC423" s="97" t="str">
        <f t="shared" ca="1" si="6"/>
        <v/>
      </c>
      <c r="AD423" s="74"/>
      <c r="AE423" s="74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</row>
    <row r="424" spans="1:57" ht="20.100000000000001" customHeight="1" x14ac:dyDescent="0.25">
      <c r="A424" s="29" t="str">
        <f>IF(Tabela2[[#This Row],[LOCAL DO EXTINTOR]]="","",Tabela2[[#This Row],[CONTROL1]])</f>
        <v/>
      </c>
      <c r="B424" s="133"/>
      <c r="C424" s="33"/>
      <c r="D424" s="34"/>
      <c r="E424" s="35"/>
      <c r="F4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4" s="81" t="str">
        <f ca="1">IFERROR(IF(Tabela2[[#This Row],[VALIDADE DA RECARGA]]="SELECIONE VALIDADE","",Tabela2[[#This Row],[DATA VENC REC]]),"")</f>
        <v/>
      </c>
      <c r="H424" s="76"/>
      <c r="I4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4" s="87" t="str">
        <f>IF(Tabela2[[#This Row],[DATA DO ÚLTIMO TESTE HIDROSTÁTICO]]="","",Tabela2[[#This Row],[DATA DO ÚLTIMO TESTE HIDROSTÁTICO]]+editar!$C$15)</f>
        <v/>
      </c>
      <c r="K424" s="105"/>
      <c r="L424" s="140"/>
      <c r="M424" s="48">
        <v>417</v>
      </c>
      <c r="N4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4" s="49" t="str">
        <f>IF(Tabela2[[#This Row],[DATA DA RECARGA]]="","",Tabela2[[#This Row],[DATA DA RECARGA]]+Tabela2[[#This Row],[val]])</f>
        <v/>
      </c>
      <c r="P424" s="48" t="str">
        <f>IF(Tabela2[[#This Row],[DATA VENC REC]]="","",VLOOKUP(MONTH(Tabela2[[#This Row],[DATA VENC REC]]),editar!$F$2:$G$13,2,0))</f>
        <v/>
      </c>
      <c r="Q424" s="48" t="str">
        <f>IF(Tabela2[[#This Row],[DATA VENC REC]]="","",YEAR(Tabela2[[#This Row],[DATA VENC REC]]))</f>
        <v/>
      </c>
      <c r="R4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4" s="54" t="str">
        <f>IF(Tabela2[[#This Row],[DATA DO PRÓXIMO TESTE HIDROSTÁTICO]]="","",VLOOKUP(MONTH(Tabela2[[#This Row],[DATA DO PRÓXIMO TESTE HIDROSTÁTICO]]),editar!$F$2:$G$13,2,0))</f>
        <v/>
      </c>
      <c r="T424" s="54" t="str">
        <f>IF(Tabela2[[#This Row],[DATA DO PRÓXIMO TESTE HIDROSTÁTICO]]="","",YEAR(Tabela2[[#This Row],[DATA DO PRÓXIMO TESTE HIDROSTÁTICO]]))</f>
        <v/>
      </c>
      <c r="U424" s="54" t="str">
        <f>IF(Tabela2[[#This Row],[DATA DA RECARGA]]="","",VLOOKUP(MONTH(Tabela2[[#This Row],[DATA DA RECARGA]]),editar!$F$2:$G$13,2,0))</f>
        <v/>
      </c>
      <c r="V424" s="54" t="str">
        <f>IF(Tabela2[[#This Row],[DATA DA RECARGA]]="","",YEAR(Tabela2[[#This Row],[DATA DA RECARGA]]))</f>
        <v/>
      </c>
      <c r="W424" s="54" t="str">
        <f>IF(Tabela2[[#This Row],[DATA DO ÚLTIMO TESTE HIDROSTÁTICO]]="","",VLOOKUP(MONTH(Tabela2[[#This Row],[DATA DO ÚLTIMO TESTE HIDROSTÁTICO]]),editar!$F$2:$G$13,2,0))</f>
        <v/>
      </c>
      <c r="X424" s="54" t="str">
        <f>IF(Tabela2[[#This Row],[DATA DO ÚLTIMO TESTE HIDROSTÁTICO]]="","",YEAR(Tabela2[[#This Row],[DATA DO ÚLTIMO TESTE HIDROSTÁTICO]]))</f>
        <v/>
      </c>
      <c r="Y424" s="101" t="str">
        <f>IFERROR(IF(Tabela2[[#This Row],[DATA DA RECARGA]]="","",Tabela2[[#This Row],[VALIDADE          (em meses)]]*30)+5,"")</f>
        <v/>
      </c>
      <c r="Z424" s="101" t="str">
        <f>IF(Tabela2[[#This Row],[DATA DA RECARGA]]="","","P")</f>
        <v/>
      </c>
      <c r="AA424" s="71"/>
      <c r="AB424" s="97" t="str">
        <f ca="1">IFERROR(G424-editar!$C$1,"")</f>
        <v/>
      </c>
      <c r="AC424" s="97" t="str">
        <f t="shared" ca="1" si="6"/>
        <v/>
      </c>
      <c r="AD424" s="74"/>
      <c r="AE424" s="74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</row>
    <row r="425" spans="1:57" ht="20.100000000000001" customHeight="1" x14ac:dyDescent="0.25">
      <c r="A425" s="29" t="str">
        <f>IF(Tabela2[[#This Row],[LOCAL DO EXTINTOR]]="","",Tabela2[[#This Row],[CONTROL1]])</f>
        <v/>
      </c>
      <c r="B425" s="133"/>
      <c r="C425" s="33"/>
      <c r="D425" s="34"/>
      <c r="E425" s="35"/>
      <c r="F4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5" s="81" t="str">
        <f ca="1">IFERROR(IF(Tabela2[[#This Row],[VALIDADE DA RECARGA]]="SELECIONE VALIDADE","",Tabela2[[#This Row],[DATA VENC REC]]),"")</f>
        <v/>
      </c>
      <c r="H425" s="76"/>
      <c r="I4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5" s="87" t="str">
        <f>IF(Tabela2[[#This Row],[DATA DO ÚLTIMO TESTE HIDROSTÁTICO]]="","",Tabela2[[#This Row],[DATA DO ÚLTIMO TESTE HIDROSTÁTICO]]+editar!$C$15)</f>
        <v/>
      </c>
      <c r="K425" s="105"/>
      <c r="L425" s="140"/>
      <c r="M425" s="48">
        <v>418</v>
      </c>
      <c r="N4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5" s="49" t="str">
        <f>IF(Tabela2[[#This Row],[DATA DA RECARGA]]="","",Tabela2[[#This Row],[DATA DA RECARGA]]+Tabela2[[#This Row],[val]])</f>
        <v/>
      </c>
      <c r="P425" s="48" t="str">
        <f>IF(Tabela2[[#This Row],[DATA VENC REC]]="","",VLOOKUP(MONTH(Tabela2[[#This Row],[DATA VENC REC]]),editar!$F$2:$G$13,2,0))</f>
        <v/>
      </c>
      <c r="Q425" s="48" t="str">
        <f>IF(Tabela2[[#This Row],[DATA VENC REC]]="","",YEAR(Tabela2[[#This Row],[DATA VENC REC]]))</f>
        <v/>
      </c>
      <c r="R4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5" s="54" t="str">
        <f>IF(Tabela2[[#This Row],[DATA DO PRÓXIMO TESTE HIDROSTÁTICO]]="","",VLOOKUP(MONTH(Tabela2[[#This Row],[DATA DO PRÓXIMO TESTE HIDROSTÁTICO]]),editar!$F$2:$G$13,2,0))</f>
        <v/>
      </c>
      <c r="T425" s="54" t="str">
        <f>IF(Tabela2[[#This Row],[DATA DO PRÓXIMO TESTE HIDROSTÁTICO]]="","",YEAR(Tabela2[[#This Row],[DATA DO PRÓXIMO TESTE HIDROSTÁTICO]]))</f>
        <v/>
      </c>
      <c r="U425" s="54" t="str">
        <f>IF(Tabela2[[#This Row],[DATA DA RECARGA]]="","",VLOOKUP(MONTH(Tabela2[[#This Row],[DATA DA RECARGA]]),editar!$F$2:$G$13,2,0))</f>
        <v/>
      </c>
      <c r="V425" s="54" t="str">
        <f>IF(Tabela2[[#This Row],[DATA DA RECARGA]]="","",YEAR(Tabela2[[#This Row],[DATA DA RECARGA]]))</f>
        <v/>
      </c>
      <c r="W425" s="54" t="str">
        <f>IF(Tabela2[[#This Row],[DATA DO ÚLTIMO TESTE HIDROSTÁTICO]]="","",VLOOKUP(MONTH(Tabela2[[#This Row],[DATA DO ÚLTIMO TESTE HIDROSTÁTICO]]),editar!$F$2:$G$13,2,0))</f>
        <v/>
      </c>
      <c r="X425" s="54" t="str">
        <f>IF(Tabela2[[#This Row],[DATA DO ÚLTIMO TESTE HIDROSTÁTICO]]="","",YEAR(Tabela2[[#This Row],[DATA DO ÚLTIMO TESTE HIDROSTÁTICO]]))</f>
        <v/>
      </c>
      <c r="Y425" s="101" t="str">
        <f>IFERROR(IF(Tabela2[[#This Row],[DATA DA RECARGA]]="","",Tabela2[[#This Row],[VALIDADE          (em meses)]]*30)+5,"")</f>
        <v/>
      </c>
      <c r="Z425" s="101" t="str">
        <f>IF(Tabela2[[#This Row],[DATA DA RECARGA]]="","","P")</f>
        <v/>
      </c>
      <c r="AA425" s="71"/>
      <c r="AB425" s="97" t="str">
        <f ca="1">IFERROR(G425-editar!$C$1,"")</f>
        <v/>
      </c>
      <c r="AC425" s="97" t="str">
        <f t="shared" ca="1" si="6"/>
        <v/>
      </c>
      <c r="AD425" s="74"/>
      <c r="AE425" s="74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</row>
    <row r="426" spans="1:57" ht="20.100000000000001" customHeight="1" x14ac:dyDescent="0.25">
      <c r="A426" s="29" t="str">
        <f>IF(Tabela2[[#This Row],[LOCAL DO EXTINTOR]]="","",Tabela2[[#This Row],[CONTROL1]])</f>
        <v/>
      </c>
      <c r="B426" s="133"/>
      <c r="C426" s="33"/>
      <c r="D426" s="34"/>
      <c r="E426" s="35"/>
      <c r="F4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6" s="81" t="str">
        <f ca="1">IFERROR(IF(Tabela2[[#This Row],[VALIDADE DA RECARGA]]="SELECIONE VALIDADE","",Tabela2[[#This Row],[DATA VENC REC]]),"")</f>
        <v/>
      </c>
      <c r="H426" s="76"/>
      <c r="I4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6" s="87" t="str">
        <f>IF(Tabela2[[#This Row],[DATA DO ÚLTIMO TESTE HIDROSTÁTICO]]="","",Tabela2[[#This Row],[DATA DO ÚLTIMO TESTE HIDROSTÁTICO]]+editar!$C$15)</f>
        <v/>
      </c>
      <c r="K426" s="105"/>
      <c r="L426" s="140"/>
      <c r="M426" s="48">
        <v>419</v>
      </c>
      <c r="N4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6" s="49" t="str">
        <f>IF(Tabela2[[#This Row],[DATA DA RECARGA]]="","",Tabela2[[#This Row],[DATA DA RECARGA]]+Tabela2[[#This Row],[val]])</f>
        <v/>
      </c>
      <c r="P426" s="48" t="str">
        <f>IF(Tabela2[[#This Row],[DATA VENC REC]]="","",VLOOKUP(MONTH(Tabela2[[#This Row],[DATA VENC REC]]),editar!$F$2:$G$13,2,0))</f>
        <v/>
      </c>
      <c r="Q426" s="48" t="str">
        <f>IF(Tabela2[[#This Row],[DATA VENC REC]]="","",YEAR(Tabela2[[#This Row],[DATA VENC REC]]))</f>
        <v/>
      </c>
      <c r="R4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6" s="54" t="str">
        <f>IF(Tabela2[[#This Row],[DATA DO PRÓXIMO TESTE HIDROSTÁTICO]]="","",VLOOKUP(MONTH(Tabela2[[#This Row],[DATA DO PRÓXIMO TESTE HIDROSTÁTICO]]),editar!$F$2:$G$13,2,0))</f>
        <v/>
      </c>
      <c r="T426" s="54" t="str">
        <f>IF(Tabela2[[#This Row],[DATA DO PRÓXIMO TESTE HIDROSTÁTICO]]="","",YEAR(Tabela2[[#This Row],[DATA DO PRÓXIMO TESTE HIDROSTÁTICO]]))</f>
        <v/>
      </c>
      <c r="U426" s="54" t="str">
        <f>IF(Tabela2[[#This Row],[DATA DA RECARGA]]="","",VLOOKUP(MONTH(Tabela2[[#This Row],[DATA DA RECARGA]]),editar!$F$2:$G$13,2,0))</f>
        <v/>
      </c>
      <c r="V426" s="54" t="str">
        <f>IF(Tabela2[[#This Row],[DATA DA RECARGA]]="","",YEAR(Tabela2[[#This Row],[DATA DA RECARGA]]))</f>
        <v/>
      </c>
      <c r="W426" s="54" t="str">
        <f>IF(Tabela2[[#This Row],[DATA DO ÚLTIMO TESTE HIDROSTÁTICO]]="","",VLOOKUP(MONTH(Tabela2[[#This Row],[DATA DO ÚLTIMO TESTE HIDROSTÁTICO]]),editar!$F$2:$G$13,2,0))</f>
        <v/>
      </c>
      <c r="X426" s="54" t="str">
        <f>IF(Tabela2[[#This Row],[DATA DO ÚLTIMO TESTE HIDROSTÁTICO]]="","",YEAR(Tabela2[[#This Row],[DATA DO ÚLTIMO TESTE HIDROSTÁTICO]]))</f>
        <v/>
      </c>
      <c r="Y426" s="101" t="str">
        <f>IFERROR(IF(Tabela2[[#This Row],[DATA DA RECARGA]]="","",Tabela2[[#This Row],[VALIDADE          (em meses)]]*30)+5,"")</f>
        <v/>
      </c>
      <c r="Z426" s="101" t="str">
        <f>IF(Tabela2[[#This Row],[DATA DA RECARGA]]="","","P")</f>
        <v/>
      </c>
      <c r="AA426" s="71"/>
      <c r="AB426" s="97" t="str">
        <f ca="1">IFERROR(G426-editar!$C$1,"")</f>
        <v/>
      </c>
      <c r="AC426" s="97" t="str">
        <f t="shared" ca="1" si="6"/>
        <v/>
      </c>
      <c r="AD426" s="74"/>
      <c r="AE426" s="74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</row>
    <row r="427" spans="1:57" ht="20.100000000000001" customHeight="1" x14ac:dyDescent="0.25">
      <c r="A427" s="29" t="str">
        <f>IF(Tabela2[[#This Row],[LOCAL DO EXTINTOR]]="","",Tabela2[[#This Row],[CONTROL1]])</f>
        <v/>
      </c>
      <c r="B427" s="133"/>
      <c r="C427" s="33"/>
      <c r="D427" s="34"/>
      <c r="E427" s="35"/>
      <c r="F4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7" s="81" t="str">
        <f ca="1">IFERROR(IF(Tabela2[[#This Row],[VALIDADE DA RECARGA]]="SELECIONE VALIDADE","",Tabela2[[#This Row],[DATA VENC REC]]),"")</f>
        <v/>
      </c>
      <c r="H427" s="76"/>
      <c r="I4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7" s="87" t="str">
        <f>IF(Tabela2[[#This Row],[DATA DO ÚLTIMO TESTE HIDROSTÁTICO]]="","",Tabela2[[#This Row],[DATA DO ÚLTIMO TESTE HIDROSTÁTICO]]+editar!$C$15)</f>
        <v/>
      </c>
      <c r="K427" s="105"/>
      <c r="L427" s="140"/>
      <c r="M427" s="48">
        <v>420</v>
      </c>
      <c r="N4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7" s="49" t="str">
        <f>IF(Tabela2[[#This Row],[DATA DA RECARGA]]="","",Tabela2[[#This Row],[DATA DA RECARGA]]+Tabela2[[#This Row],[val]])</f>
        <v/>
      </c>
      <c r="P427" s="48" t="str">
        <f>IF(Tabela2[[#This Row],[DATA VENC REC]]="","",VLOOKUP(MONTH(Tabela2[[#This Row],[DATA VENC REC]]),editar!$F$2:$G$13,2,0))</f>
        <v/>
      </c>
      <c r="Q427" s="48" t="str">
        <f>IF(Tabela2[[#This Row],[DATA VENC REC]]="","",YEAR(Tabela2[[#This Row],[DATA VENC REC]]))</f>
        <v/>
      </c>
      <c r="R4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7" s="54" t="str">
        <f>IF(Tabela2[[#This Row],[DATA DO PRÓXIMO TESTE HIDROSTÁTICO]]="","",VLOOKUP(MONTH(Tabela2[[#This Row],[DATA DO PRÓXIMO TESTE HIDROSTÁTICO]]),editar!$F$2:$G$13,2,0))</f>
        <v/>
      </c>
      <c r="T427" s="54" t="str">
        <f>IF(Tabela2[[#This Row],[DATA DO PRÓXIMO TESTE HIDROSTÁTICO]]="","",YEAR(Tabela2[[#This Row],[DATA DO PRÓXIMO TESTE HIDROSTÁTICO]]))</f>
        <v/>
      </c>
      <c r="U427" s="54" t="str">
        <f>IF(Tabela2[[#This Row],[DATA DA RECARGA]]="","",VLOOKUP(MONTH(Tabela2[[#This Row],[DATA DA RECARGA]]),editar!$F$2:$G$13,2,0))</f>
        <v/>
      </c>
      <c r="V427" s="54" t="str">
        <f>IF(Tabela2[[#This Row],[DATA DA RECARGA]]="","",YEAR(Tabela2[[#This Row],[DATA DA RECARGA]]))</f>
        <v/>
      </c>
      <c r="W427" s="54" t="str">
        <f>IF(Tabela2[[#This Row],[DATA DO ÚLTIMO TESTE HIDROSTÁTICO]]="","",VLOOKUP(MONTH(Tabela2[[#This Row],[DATA DO ÚLTIMO TESTE HIDROSTÁTICO]]),editar!$F$2:$G$13,2,0))</f>
        <v/>
      </c>
      <c r="X427" s="54" t="str">
        <f>IF(Tabela2[[#This Row],[DATA DO ÚLTIMO TESTE HIDROSTÁTICO]]="","",YEAR(Tabela2[[#This Row],[DATA DO ÚLTIMO TESTE HIDROSTÁTICO]]))</f>
        <v/>
      </c>
      <c r="Y427" s="101" t="str">
        <f>IFERROR(IF(Tabela2[[#This Row],[DATA DA RECARGA]]="","",Tabela2[[#This Row],[VALIDADE          (em meses)]]*30)+5,"")</f>
        <v/>
      </c>
      <c r="Z427" s="101" t="str">
        <f>IF(Tabela2[[#This Row],[DATA DA RECARGA]]="","","P")</f>
        <v/>
      </c>
      <c r="AA427" s="71"/>
      <c r="AB427" s="97" t="str">
        <f ca="1">IFERROR(G427-editar!$C$1,"")</f>
        <v/>
      </c>
      <c r="AC427" s="97" t="str">
        <f t="shared" ca="1" si="6"/>
        <v/>
      </c>
      <c r="AD427" s="74"/>
      <c r="AE427" s="74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</row>
    <row r="428" spans="1:57" ht="20.100000000000001" customHeight="1" x14ac:dyDescent="0.25">
      <c r="A428" s="29" t="str">
        <f>IF(Tabela2[[#This Row],[LOCAL DO EXTINTOR]]="","",Tabela2[[#This Row],[CONTROL1]])</f>
        <v/>
      </c>
      <c r="B428" s="133"/>
      <c r="C428" s="33"/>
      <c r="D428" s="34"/>
      <c r="E428" s="35"/>
      <c r="F4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8" s="81" t="str">
        <f ca="1">IFERROR(IF(Tabela2[[#This Row],[VALIDADE DA RECARGA]]="SELECIONE VALIDADE","",Tabela2[[#This Row],[DATA VENC REC]]),"")</f>
        <v/>
      </c>
      <c r="H428" s="76"/>
      <c r="I4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8" s="87" t="str">
        <f>IF(Tabela2[[#This Row],[DATA DO ÚLTIMO TESTE HIDROSTÁTICO]]="","",Tabela2[[#This Row],[DATA DO ÚLTIMO TESTE HIDROSTÁTICO]]+editar!$C$15)</f>
        <v/>
      </c>
      <c r="K428" s="105"/>
      <c r="L428" s="140"/>
      <c r="M428" s="48">
        <v>421</v>
      </c>
      <c r="N4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8" s="49" t="str">
        <f>IF(Tabela2[[#This Row],[DATA DA RECARGA]]="","",Tabela2[[#This Row],[DATA DA RECARGA]]+Tabela2[[#This Row],[val]])</f>
        <v/>
      </c>
      <c r="P428" s="48" t="str">
        <f>IF(Tabela2[[#This Row],[DATA VENC REC]]="","",VLOOKUP(MONTH(Tabela2[[#This Row],[DATA VENC REC]]),editar!$F$2:$G$13,2,0))</f>
        <v/>
      </c>
      <c r="Q428" s="48" t="str">
        <f>IF(Tabela2[[#This Row],[DATA VENC REC]]="","",YEAR(Tabela2[[#This Row],[DATA VENC REC]]))</f>
        <v/>
      </c>
      <c r="R4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8" s="54" t="str">
        <f>IF(Tabela2[[#This Row],[DATA DO PRÓXIMO TESTE HIDROSTÁTICO]]="","",VLOOKUP(MONTH(Tabela2[[#This Row],[DATA DO PRÓXIMO TESTE HIDROSTÁTICO]]),editar!$F$2:$G$13,2,0))</f>
        <v/>
      </c>
      <c r="T428" s="54" t="str">
        <f>IF(Tabela2[[#This Row],[DATA DO PRÓXIMO TESTE HIDROSTÁTICO]]="","",YEAR(Tabela2[[#This Row],[DATA DO PRÓXIMO TESTE HIDROSTÁTICO]]))</f>
        <v/>
      </c>
      <c r="U428" s="54" t="str">
        <f>IF(Tabela2[[#This Row],[DATA DA RECARGA]]="","",VLOOKUP(MONTH(Tabela2[[#This Row],[DATA DA RECARGA]]),editar!$F$2:$G$13,2,0))</f>
        <v/>
      </c>
      <c r="V428" s="54" t="str">
        <f>IF(Tabela2[[#This Row],[DATA DA RECARGA]]="","",YEAR(Tabela2[[#This Row],[DATA DA RECARGA]]))</f>
        <v/>
      </c>
      <c r="W428" s="54" t="str">
        <f>IF(Tabela2[[#This Row],[DATA DO ÚLTIMO TESTE HIDROSTÁTICO]]="","",VLOOKUP(MONTH(Tabela2[[#This Row],[DATA DO ÚLTIMO TESTE HIDROSTÁTICO]]),editar!$F$2:$G$13,2,0))</f>
        <v/>
      </c>
      <c r="X428" s="54" t="str">
        <f>IF(Tabela2[[#This Row],[DATA DO ÚLTIMO TESTE HIDROSTÁTICO]]="","",YEAR(Tabela2[[#This Row],[DATA DO ÚLTIMO TESTE HIDROSTÁTICO]]))</f>
        <v/>
      </c>
      <c r="Y428" s="101" t="str">
        <f>IFERROR(IF(Tabela2[[#This Row],[DATA DA RECARGA]]="","",Tabela2[[#This Row],[VALIDADE          (em meses)]]*30)+5,"")</f>
        <v/>
      </c>
      <c r="Z428" s="101" t="str">
        <f>IF(Tabela2[[#This Row],[DATA DA RECARGA]]="","","P")</f>
        <v/>
      </c>
      <c r="AA428" s="71"/>
      <c r="AB428" s="97" t="str">
        <f ca="1">IFERROR(G428-editar!$C$1,"")</f>
        <v/>
      </c>
      <c r="AC428" s="97" t="str">
        <f t="shared" ca="1" si="6"/>
        <v/>
      </c>
      <c r="AD428" s="74"/>
      <c r="AE428" s="74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</row>
    <row r="429" spans="1:57" ht="20.100000000000001" customHeight="1" x14ac:dyDescent="0.25">
      <c r="A429" s="29" t="str">
        <f>IF(Tabela2[[#This Row],[LOCAL DO EXTINTOR]]="","",Tabela2[[#This Row],[CONTROL1]])</f>
        <v/>
      </c>
      <c r="B429" s="133"/>
      <c r="C429" s="33"/>
      <c r="D429" s="34"/>
      <c r="E429" s="35"/>
      <c r="F4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29" s="81" t="str">
        <f ca="1">IFERROR(IF(Tabela2[[#This Row],[VALIDADE DA RECARGA]]="SELECIONE VALIDADE","",Tabela2[[#This Row],[DATA VENC REC]]),"")</f>
        <v/>
      </c>
      <c r="H429" s="76"/>
      <c r="I4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29" s="87" t="str">
        <f>IF(Tabela2[[#This Row],[DATA DO ÚLTIMO TESTE HIDROSTÁTICO]]="","",Tabela2[[#This Row],[DATA DO ÚLTIMO TESTE HIDROSTÁTICO]]+editar!$C$15)</f>
        <v/>
      </c>
      <c r="K429" s="105"/>
      <c r="L429" s="140"/>
      <c r="M429" s="48">
        <v>422</v>
      </c>
      <c r="N4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29" s="49" t="str">
        <f>IF(Tabela2[[#This Row],[DATA DA RECARGA]]="","",Tabela2[[#This Row],[DATA DA RECARGA]]+Tabela2[[#This Row],[val]])</f>
        <v/>
      </c>
      <c r="P429" s="48" t="str">
        <f>IF(Tabela2[[#This Row],[DATA VENC REC]]="","",VLOOKUP(MONTH(Tabela2[[#This Row],[DATA VENC REC]]),editar!$F$2:$G$13,2,0))</f>
        <v/>
      </c>
      <c r="Q429" s="48" t="str">
        <f>IF(Tabela2[[#This Row],[DATA VENC REC]]="","",YEAR(Tabela2[[#This Row],[DATA VENC REC]]))</f>
        <v/>
      </c>
      <c r="R4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29" s="54" t="str">
        <f>IF(Tabela2[[#This Row],[DATA DO PRÓXIMO TESTE HIDROSTÁTICO]]="","",VLOOKUP(MONTH(Tabela2[[#This Row],[DATA DO PRÓXIMO TESTE HIDROSTÁTICO]]),editar!$F$2:$G$13,2,0))</f>
        <v/>
      </c>
      <c r="T429" s="54" t="str">
        <f>IF(Tabela2[[#This Row],[DATA DO PRÓXIMO TESTE HIDROSTÁTICO]]="","",YEAR(Tabela2[[#This Row],[DATA DO PRÓXIMO TESTE HIDROSTÁTICO]]))</f>
        <v/>
      </c>
      <c r="U429" s="54" t="str">
        <f>IF(Tabela2[[#This Row],[DATA DA RECARGA]]="","",VLOOKUP(MONTH(Tabela2[[#This Row],[DATA DA RECARGA]]),editar!$F$2:$G$13,2,0))</f>
        <v/>
      </c>
      <c r="V429" s="54" t="str">
        <f>IF(Tabela2[[#This Row],[DATA DA RECARGA]]="","",YEAR(Tabela2[[#This Row],[DATA DA RECARGA]]))</f>
        <v/>
      </c>
      <c r="W429" s="54" t="str">
        <f>IF(Tabela2[[#This Row],[DATA DO ÚLTIMO TESTE HIDROSTÁTICO]]="","",VLOOKUP(MONTH(Tabela2[[#This Row],[DATA DO ÚLTIMO TESTE HIDROSTÁTICO]]),editar!$F$2:$G$13,2,0))</f>
        <v/>
      </c>
      <c r="X429" s="54" t="str">
        <f>IF(Tabela2[[#This Row],[DATA DO ÚLTIMO TESTE HIDROSTÁTICO]]="","",YEAR(Tabela2[[#This Row],[DATA DO ÚLTIMO TESTE HIDROSTÁTICO]]))</f>
        <v/>
      </c>
      <c r="Y429" s="101" t="str">
        <f>IFERROR(IF(Tabela2[[#This Row],[DATA DA RECARGA]]="","",Tabela2[[#This Row],[VALIDADE          (em meses)]]*30)+5,"")</f>
        <v/>
      </c>
      <c r="Z429" s="101" t="str">
        <f>IF(Tabela2[[#This Row],[DATA DA RECARGA]]="","","P")</f>
        <v/>
      </c>
      <c r="AA429" s="71"/>
      <c r="AB429" s="97" t="str">
        <f ca="1">IFERROR(G429-editar!$C$1,"")</f>
        <v/>
      </c>
      <c r="AC429" s="97" t="str">
        <f t="shared" ca="1" si="6"/>
        <v/>
      </c>
      <c r="AD429" s="74"/>
      <c r="AE429" s="74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</row>
    <row r="430" spans="1:57" ht="20.100000000000001" customHeight="1" x14ac:dyDescent="0.25">
      <c r="A430" s="29" t="str">
        <f>IF(Tabela2[[#This Row],[LOCAL DO EXTINTOR]]="","",Tabela2[[#This Row],[CONTROL1]])</f>
        <v/>
      </c>
      <c r="B430" s="133"/>
      <c r="C430" s="33"/>
      <c r="D430" s="34"/>
      <c r="E430" s="35"/>
      <c r="F4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0" s="81" t="str">
        <f ca="1">IFERROR(IF(Tabela2[[#This Row],[VALIDADE DA RECARGA]]="SELECIONE VALIDADE","",Tabela2[[#This Row],[DATA VENC REC]]),"")</f>
        <v/>
      </c>
      <c r="H430" s="76"/>
      <c r="I4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0" s="87" t="str">
        <f>IF(Tabela2[[#This Row],[DATA DO ÚLTIMO TESTE HIDROSTÁTICO]]="","",Tabela2[[#This Row],[DATA DO ÚLTIMO TESTE HIDROSTÁTICO]]+editar!$C$15)</f>
        <v/>
      </c>
      <c r="K430" s="105"/>
      <c r="L430" s="140"/>
      <c r="M430" s="48">
        <v>423</v>
      </c>
      <c r="N4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0" s="49" t="str">
        <f>IF(Tabela2[[#This Row],[DATA DA RECARGA]]="","",Tabela2[[#This Row],[DATA DA RECARGA]]+Tabela2[[#This Row],[val]])</f>
        <v/>
      </c>
      <c r="P430" s="48" t="str">
        <f>IF(Tabela2[[#This Row],[DATA VENC REC]]="","",VLOOKUP(MONTH(Tabela2[[#This Row],[DATA VENC REC]]),editar!$F$2:$G$13,2,0))</f>
        <v/>
      </c>
      <c r="Q430" s="48" t="str">
        <f>IF(Tabela2[[#This Row],[DATA VENC REC]]="","",YEAR(Tabela2[[#This Row],[DATA VENC REC]]))</f>
        <v/>
      </c>
      <c r="R4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0" s="54" t="str">
        <f>IF(Tabela2[[#This Row],[DATA DO PRÓXIMO TESTE HIDROSTÁTICO]]="","",VLOOKUP(MONTH(Tabela2[[#This Row],[DATA DO PRÓXIMO TESTE HIDROSTÁTICO]]),editar!$F$2:$G$13,2,0))</f>
        <v/>
      </c>
      <c r="T430" s="54" t="str">
        <f>IF(Tabela2[[#This Row],[DATA DO PRÓXIMO TESTE HIDROSTÁTICO]]="","",YEAR(Tabela2[[#This Row],[DATA DO PRÓXIMO TESTE HIDROSTÁTICO]]))</f>
        <v/>
      </c>
      <c r="U430" s="54" t="str">
        <f>IF(Tabela2[[#This Row],[DATA DA RECARGA]]="","",VLOOKUP(MONTH(Tabela2[[#This Row],[DATA DA RECARGA]]),editar!$F$2:$G$13,2,0))</f>
        <v/>
      </c>
      <c r="V430" s="54" t="str">
        <f>IF(Tabela2[[#This Row],[DATA DA RECARGA]]="","",YEAR(Tabela2[[#This Row],[DATA DA RECARGA]]))</f>
        <v/>
      </c>
      <c r="W430" s="54" t="str">
        <f>IF(Tabela2[[#This Row],[DATA DO ÚLTIMO TESTE HIDROSTÁTICO]]="","",VLOOKUP(MONTH(Tabela2[[#This Row],[DATA DO ÚLTIMO TESTE HIDROSTÁTICO]]),editar!$F$2:$G$13,2,0))</f>
        <v/>
      </c>
      <c r="X430" s="54" t="str">
        <f>IF(Tabela2[[#This Row],[DATA DO ÚLTIMO TESTE HIDROSTÁTICO]]="","",YEAR(Tabela2[[#This Row],[DATA DO ÚLTIMO TESTE HIDROSTÁTICO]]))</f>
        <v/>
      </c>
      <c r="Y430" s="101" t="str">
        <f>IFERROR(IF(Tabela2[[#This Row],[DATA DA RECARGA]]="","",Tabela2[[#This Row],[VALIDADE          (em meses)]]*30)+5,"")</f>
        <v/>
      </c>
      <c r="Z430" s="101" t="str">
        <f>IF(Tabela2[[#This Row],[DATA DA RECARGA]]="","","P")</f>
        <v/>
      </c>
      <c r="AA430" s="71"/>
      <c r="AB430" s="97" t="str">
        <f ca="1">IFERROR(G430-editar!$C$1,"")</f>
        <v/>
      </c>
      <c r="AC430" s="97" t="str">
        <f t="shared" ca="1" si="6"/>
        <v/>
      </c>
      <c r="AD430" s="74"/>
      <c r="AE430" s="74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</row>
    <row r="431" spans="1:57" ht="20.100000000000001" customHeight="1" x14ac:dyDescent="0.25">
      <c r="A431" s="29" t="str">
        <f>IF(Tabela2[[#This Row],[LOCAL DO EXTINTOR]]="","",Tabela2[[#This Row],[CONTROL1]])</f>
        <v/>
      </c>
      <c r="B431" s="133"/>
      <c r="C431" s="33"/>
      <c r="D431" s="34"/>
      <c r="E431" s="35"/>
      <c r="F4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1" s="81" t="str">
        <f ca="1">IFERROR(IF(Tabela2[[#This Row],[VALIDADE DA RECARGA]]="SELECIONE VALIDADE","",Tabela2[[#This Row],[DATA VENC REC]]),"")</f>
        <v/>
      </c>
      <c r="H431" s="76"/>
      <c r="I4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1" s="87" t="str">
        <f>IF(Tabela2[[#This Row],[DATA DO ÚLTIMO TESTE HIDROSTÁTICO]]="","",Tabela2[[#This Row],[DATA DO ÚLTIMO TESTE HIDROSTÁTICO]]+editar!$C$15)</f>
        <v/>
      </c>
      <c r="K431" s="105"/>
      <c r="L431" s="140"/>
      <c r="M431" s="48">
        <v>424</v>
      </c>
      <c r="N4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1" s="49" t="str">
        <f>IF(Tabela2[[#This Row],[DATA DA RECARGA]]="","",Tabela2[[#This Row],[DATA DA RECARGA]]+Tabela2[[#This Row],[val]])</f>
        <v/>
      </c>
      <c r="P431" s="48" t="str">
        <f>IF(Tabela2[[#This Row],[DATA VENC REC]]="","",VLOOKUP(MONTH(Tabela2[[#This Row],[DATA VENC REC]]),editar!$F$2:$G$13,2,0))</f>
        <v/>
      </c>
      <c r="Q431" s="48" t="str">
        <f>IF(Tabela2[[#This Row],[DATA VENC REC]]="","",YEAR(Tabela2[[#This Row],[DATA VENC REC]]))</f>
        <v/>
      </c>
      <c r="R4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1" s="54" t="str">
        <f>IF(Tabela2[[#This Row],[DATA DO PRÓXIMO TESTE HIDROSTÁTICO]]="","",VLOOKUP(MONTH(Tabela2[[#This Row],[DATA DO PRÓXIMO TESTE HIDROSTÁTICO]]),editar!$F$2:$G$13,2,0))</f>
        <v/>
      </c>
      <c r="T431" s="54" t="str">
        <f>IF(Tabela2[[#This Row],[DATA DO PRÓXIMO TESTE HIDROSTÁTICO]]="","",YEAR(Tabela2[[#This Row],[DATA DO PRÓXIMO TESTE HIDROSTÁTICO]]))</f>
        <v/>
      </c>
      <c r="U431" s="54" t="str">
        <f>IF(Tabela2[[#This Row],[DATA DA RECARGA]]="","",VLOOKUP(MONTH(Tabela2[[#This Row],[DATA DA RECARGA]]),editar!$F$2:$G$13,2,0))</f>
        <v/>
      </c>
      <c r="V431" s="54" t="str">
        <f>IF(Tabela2[[#This Row],[DATA DA RECARGA]]="","",YEAR(Tabela2[[#This Row],[DATA DA RECARGA]]))</f>
        <v/>
      </c>
      <c r="W431" s="54" t="str">
        <f>IF(Tabela2[[#This Row],[DATA DO ÚLTIMO TESTE HIDROSTÁTICO]]="","",VLOOKUP(MONTH(Tabela2[[#This Row],[DATA DO ÚLTIMO TESTE HIDROSTÁTICO]]),editar!$F$2:$G$13,2,0))</f>
        <v/>
      </c>
      <c r="X431" s="54" t="str">
        <f>IF(Tabela2[[#This Row],[DATA DO ÚLTIMO TESTE HIDROSTÁTICO]]="","",YEAR(Tabela2[[#This Row],[DATA DO ÚLTIMO TESTE HIDROSTÁTICO]]))</f>
        <v/>
      </c>
      <c r="Y431" s="101" t="str">
        <f>IFERROR(IF(Tabela2[[#This Row],[DATA DA RECARGA]]="","",Tabela2[[#This Row],[VALIDADE          (em meses)]]*30)+5,"")</f>
        <v/>
      </c>
      <c r="Z431" s="101" t="str">
        <f>IF(Tabela2[[#This Row],[DATA DA RECARGA]]="","","P")</f>
        <v/>
      </c>
      <c r="AA431" s="71"/>
      <c r="AB431" s="97" t="str">
        <f ca="1">IFERROR(G431-editar!$C$1,"")</f>
        <v/>
      </c>
      <c r="AC431" s="97" t="str">
        <f t="shared" ca="1" si="6"/>
        <v/>
      </c>
      <c r="AD431" s="74"/>
      <c r="AE431" s="74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</row>
    <row r="432" spans="1:57" ht="20.100000000000001" customHeight="1" x14ac:dyDescent="0.25">
      <c r="A432" s="29" t="str">
        <f>IF(Tabela2[[#This Row],[LOCAL DO EXTINTOR]]="","",Tabela2[[#This Row],[CONTROL1]])</f>
        <v/>
      </c>
      <c r="B432" s="133"/>
      <c r="C432" s="33"/>
      <c r="D432" s="34"/>
      <c r="E432" s="35"/>
      <c r="F4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2" s="81" t="str">
        <f ca="1">IFERROR(IF(Tabela2[[#This Row],[VALIDADE DA RECARGA]]="SELECIONE VALIDADE","",Tabela2[[#This Row],[DATA VENC REC]]),"")</f>
        <v/>
      </c>
      <c r="H432" s="76"/>
      <c r="I4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2" s="87" t="str">
        <f>IF(Tabela2[[#This Row],[DATA DO ÚLTIMO TESTE HIDROSTÁTICO]]="","",Tabela2[[#This Row],[DATA DO ÚLTIMO TESTE HIDROSTÁTICO]]+editar!$C$15)</f>
        <v/>
      </c>
      <c r="K432" s="105"/>
      <c r="L432" s="140"/>
      <c r="M432" s="48">
        <v>425</v>
      </c>
      <c r="N4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2" s="49" t="str">
        <f>IF(Tabela2[[#This Row],[DATA DA RECARGA]]="","",Tabela2[[#This Row],[DATA DA RECARGA]]+Tabela2[[#This Row],[val]])</f>
        <v/>
      </c>
      <c r="P432" s="48" t="str">
        <f>IF(Tabela2[[#This Row],[DATA VENC REC]]="","",VLOOKUP(MONTH(Tabela2[[#This Row],[DATA VENC REC]]),editar!$F$2:$G$13,2,0))</f>
        <v/>
      </c>
      <c r="Q432" s="48" t="str">
        <f>IF(Tabela2[[#This Row],[DATA VENC REC]]="","",YEAR(Tabela2[[#This Row],[DATA VENC REC]]))</f>
        <v/>
      </c>
      <c r="R4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2" s="54" t="str">
        <f>IF(Tabela2[[#This Row],[DATA DO PRÓXIMO TESTE HIDROSTÁTICO]]="","",VLOOKUP(MONTH(Tabela2[[#This Row],[DATA DO PRÓXIMO TESTE HIDROSTÁTICO]]),editar!$F$2:$G$13,2,0))</f>
        <v/>
      </c>
      <c r="T432" s="54" t="str">
        <f>IF(Tabela2[[#This Row],[DATA DO PRÓXIMO TESTE HIDROSTÁTICO]]="","",YEAR(Tabela2[[#This Row],[DATA DO PRÓXIMO TESTE HIDROSTÁTICO]]))</f>
        <v/>
      </c>
      <c r="U432" s="54" t="str">
        <f>IF(Tabela2[[#This Row],[DATA DA RECARGA]]="","",VLOOKUP(MONTH(Tabela2[[#This Row],[DATA DA RECARGA]]),editar!$F$2:$G$13,2,0))</f>
        <v/>
      </c>
      <c r="V432" s="54" t="str">
        <f>IF(Tabela2[[#This Row],[DATA DA RECARGA]]="","",YEAR(Tabela2[[#This Row],[DATA DA RECARGA]]))</f>
        <v/>
      </c>
      <c r="W432" s="54" t="str">
        <f>IF(Tabela2[[#This Row],[DATA DO ÚLTIMO TESTE HIDROSTÁTICO]]="","",VLOOKUP(MONTH(Tabela2[[#This Row],[DATA DO ÚLTIMO TESTE HIDROSTÁTICO]]),editar!$F$2:$G$13,2,0))</f>
        <v/>
      </c>
      <c r="X432" s="54" t="str">
        <f>IF(Tabela2[[#This Row],[DATA DO ÚLTIMO TESTE HIDROSTÁTICO]]="","",YEAR(Tabela2[[#This Row],[DATA DO ÚLTIMO TESTE HIDROSTÁTICO]]))</f>
        <v/>
      </c>
      <c r="Y432" s="101" t="str">
        <f>IFERROR(IF(Tabela2[[#This Row],[DATA DA RECARGA]]="","",Tabela2[[#This Row],[VALIDADE          (em meses)]]*30)+5,"")</f>
        <v/>
      </c>
      <c r="Z432" s="101" t="str">
        <f>IF(Tabela2[[#This Row],[DATA DA RECARGA]]="","","P")</f>
        <v/>
      </c>
      <c r="AA432" s="71"/>
      <c r="AB432" s="97" t="str">
        <f ca="1">IFERROR(G432-editar!$C$1,"")</f>
        <v/>
      </c>
      <c r="AC432" s="97" t="str">
        <f t="shared" ca="1" si="6"/>
        <v/>
      </c>
      <c r="AD432" s="74"/>
      <c r="AE432" s="74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</row>
    <row r="433" spans="1:57" ht="20.100000000000001" customHeight="1" x14ac:dyDescent="0.25">
      <c r="A433" s="29" t="str">
        <f>IF(Tabela2[[#This Row],[LOCAL DO EXTINTOR]]="","",Tabela2[[#This Row],[CONTROL1]])</f>
        <v/>
      </c>
      <c r="B433" s="133"/>
      <c r="C433" s="33"/>
      <c r="D433" s="34"/>
      <c r="E433" s="35"/>
      <c r="F4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3" s="81" t="str">
        <f ca="1">IFERROR(IF(Tabela2[[#This Row],[VALIDADE DA RECARGA]]="SELECIONE VALIDADE","",Tabela2[[#This Row],[DATA VENC REC]]),"")</f>
        <v/>
      </c>
      <c r="H433" s="76"/>
      <c r="I4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3" s="87" t="str">
        <f>IF(Tabela2[[#This Row],[DATA DO ÚLTIMO TESTE HIDROSTÁTICO]]="","",Tabela2[[#This Row],[DATA DO ÚLTIMO TESTE HIDROSTÁTICO]]+editar!$C$15)</f>
        <v/>
      </c>
      <c r="K433" s="105"/>
      <c r="L433" s="140"/>
      <c r="M433" s="48">
        <v>426</v>
      </c>
      <c r="N4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3" s="49" t="str">
        <f>IF(Tabela2[[#This Row],[DATA DA RECARGA]]="","",Tabela2[[#This Row],[DATA DA RECARGA]]+Tabela2[[#This Row],[val]])</f>
        <v/>
      </c>
      <c r="P433" s="48" t="str">
        <f>IF(Tabela2[[#This Row],[DATA VENC REC]]="","",VLOOKUP(MONTH(Tabela2[[#This Row],[DATA VENC REC]]),editar!$F$2:$G$13,2,0))</f>
        <v/>
      </c>
      <c r="Q433" s="48" t="str">
        <f>IF(Tabela2[[#This Row],[DATA VENC REC]]="","",YEAR(Tabela2[[#This Row],[DATA VENC REC]]))</f>
        <v/>
      </c>
      <c r="R4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3" s="54" t="str">
        <f>IF(Tabela2[[#This Row],[DATA DO PRÓXIMO TESTE HIDROSTÁTICO]]="","",VLOOKUP(MONTH(Tabela2[[#This Row],[DATA DO PRÓXIMO TESTE HIDROSTÁTICO]]),editar!$F$2:$G$13,2,0))</f>
        <v/>
      </c>
      <c r="T433" s="54" t="str">
        <f>IF(Tabela2[[#This Row],[DATA DO PRÓXIMO TESTE HIDROSTÁTICO]]="","",YEAR(Tabela2[[#This Row],[DATA DO PRÓXIMO TESTE HIDROSTÁTICO]]))</f>
        <v/>
      </c>
      <c r="U433" s="54" t="str">
        <f>IF(Tabela2[[#This Row],[DATA DA RECARGA]]="","",VLOOKUP(MONTH(Tabela2[[#This Row],[DATA DA RECARGA]]),editar!$F$2:$G$13,2,0))</f>
        <v/>
      </c>
      <c r="V433" s="54" t="str">
        <f>IF(Tabela2[[#This Row],[DATA DA RECARGA]]="","",YEAR(Tabela2[[#This Row],[DATA DA RECARGA]]))</f>
        <v/>
      </c>
      <c r="W433" s="54" t="str">
        <f>IF(Tabela2[[#This Row],[DATA DO ÚLTIMO TESTE HIDROSTÁTICO]]="","",VLOOKUP(MONTH(Tabela2[[#This Row],[DATA DO ÚLTIMO TESTE HIDROSTÁTICO]]),editar!$F$2:$G$13,2,0))</f>
        <v/>
      </c>
      <c r="X433" s="54" t="str">
        <f>IF(Tabela2[[#This Row],[DATA DO ÚLTIMO TESTE HIDROSTÁTICO]]="","",YEAR(Tabela2[[#This Row],[DATA DO ÚLTIMO TESTE HIDROSTÁTICO]]))</f>
        <v/>
      </c>
      <c r="Y433" s="101" t="str">
        <f>IFERROR(IF(Tabela2[[#This Row],[DATA DA RECARGA]]="","",Tabela2[[#This Row],[VALIDADE          (em meses)]]*30)+5,"")</f>
        <v/>
      </c>
      <c r="Z433" s="101" t="str">
        <f>IF(Tabela2[[#This Row],[DATA DA RECARGA]]="","","P")</f>
        <v/>
      </c>
      <c r="AA433" s="71"/>
      <c r="AB433" s="97" t="str">
        <f ca="1">IFERROR(G433-editar!$C$1,"")</f>
        <v/>
      </c>
      <c r="AC433" s="97" t="str">
        <f t="shared" ca="1" si="6"/>
        <v/>
      </c>
      <c r="AD433" s="74"/>
      <c r="AE433" s="74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</row>
    <row r="434" spans="1:57" ht="20.100000000000001" customHeight="1" x14ac:dyDescent="0.25">
      <c r="A434" s="29" t="str">
        <f>IF(Tabela2[[#This Row],[LOCAL DO EXTINTOR]]="","",Tabela2[[#This Row],[CONTROL1]])</f>
        <v/>
      </c>
      <c r="B434" s="133"/>
      <c r="C434" s="33"/>
      <c r="D434" s="34"/>
      <c r="E434" s="35"/>
      <c r="F4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4" s="81" t="str">
        <f ca="1">IFERROR(IF(Tabela2[[#This Row],[VALIDADE DA RECARGA]]="SELECIONE VALIDADE","",Tabela2[[#This Row],[DATA VENC REC]]),"")</f>
        <v/>
      </c>
      <c r="H434" s="76"/>
      <c r="I4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4" s="87" t="str">
        <f>IF(Tabela2[[#This Row],[DATA DO ÚLTIMO TESTE HIDROSTÁTICO]]="","",Tabela2[[#This Row],[DATA DO ÚLTIMO TESTE HIDROSTÁTICO]]+editar!$C$15)</f>
        <v/>
      </c>
      <c r="K434" s="105"/>
      <c r="L434" s="140"/>
      <c r="M434" s="48">
        <v>427</v>
      </c>
      <c r="N4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4" s="49" t="str">
        <f>IF(Tabela2[[#This Row],[DATA DA RECARGA]]="","",Tabela2[[#This Row],[DATA DA RECARGA]]+Tabela2[[#This Row],[val]])</f>
        <v/>
      </c>
      <c r="P434" s="48" t="str">
        <f>IF(Tabela2[[#This Row],[DATA VENC REC]]="","",VLOOKUP(MONTH(Tabela2[[#This Row],[DATA VENC REC]]),editar!$F$2:$G$13,2,0))</f>
        <v/>
      </c>
      <c r="Q434" s="48" t="str">
        <f>IF(Tabela2[[#This Row],[DATA VENC REC]]="","",YEAR(Tabela2[[#This Row],[DATA VENC REC]]))</f>
        <v/>
      </c>
      <c r="R4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4" s="54" t="str">
        <f>IF(Tabela2[[#This Row],[DATA DO PRÓXIMO TESTE HIDROSTÁTICO]]="","",VLOOKUP(MONTH(Tabela2[[#This Row],[DATA DO PRÓXIMO TESTE HIDROSTÁTICO]]),editar!$F$2:$G$13,2,0))</f>
        <v/>
      </c>
      <c r="T434" s="54" t="str">
        <f>IF(Tabela2[[#This Row],[DATA DO PRÓXIMO TESTE HIDROSTÁTICO]]="","",YEAR(Tabela2[[#This Row],[DATA DO PRÓXIMO TESTE HIDROSTÁTICO]]))</f>
        <v/>
      </c>
      <c r="U434" s="54" t="str">
        <f>IF(Tabela2[[#This Row],[DATA DA RECARGA]]="","",VLOOKUP(MONTH(Tabela2[[#This Row],[DATA DA RECARGA]]),editar!$F$2:$G$13,2,0))</f>
        <v/>
      </c>
      <c r="V434" s="54" t="str">
        <f>IF(Tabela2[[#This Row],[DATA DA RECARGA]]="","",YEAR(Tabela2[[#This Row],[DATA DA RECARGA]]))</f>
        <v/>
      </c>
      <c r="W434" s="54" t="str">
        <f>IF(Tabela2[[#This Row],[DATA DO ÚLTIMO TESTE HIDROSTÁTICO]]="","",VLOOKUP(MONTH(Tabela2[[#This Row],[DATA DO ÚLTIMO TESTE HIDROSTÁTICO]]),editar!$F$2:$G$13,2,0))</f>
        <v/>
      </c>
      <c r="X434" s="54" t="str">
        <f>IF(Tabela2[[#This Row],[DATA DO ÚLTIMO TESTE HIDROSTÁTICO]]="","",YEAR(Tabela2[[#This Row],[DATA DO ÚLTIMO TESTE HIDROSTÁTICO]]))</f>
        <v/>
      </c>
      <c r="Y434" s="101" t="str">
        <f>IFERROR(IF(Tabela2[[#This Row],[DATA DA RECARGA]]="","",Tabela2[[#This Row],[VALIDADE          (em meses)]]*30)+5,"")</f>
        <v/>
      </c>
      <c r="Z434" s="101" t="str">
        <f>IF(Tabela2[[#This Row],[DATA DA RECARGA]]="","","P")</f>
        <v/>
      </c>
      <c r="AA434" s="71"/>
      <c r="AB434" s="97" t="str">
        <f ca="1">IFERROR(G434-editar!$C$1,"")</f>
        <v/>
      </c>
      <c r="AC434" s="97" t="str">
        <f t="shared" ca="1" si="6"/>
        <v/>
      </c>
      <c r="AD434" s="74"/>
      <c r="AE434" s="74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</row>
    <row r="435" spans="1:57" ht="20.100000000000001" customHeight="1" x14ac:dyDescent="0.25">
      <c r="A435" s="29" t="str">
        <f>IF(Tabela2[[#This Row],[LOCAL DO EXTINTOR]]="","",Tabela2[[#This Row],[CONTROL1]])</f>
        <v/>
      </c>
      <c r="B435" s="133"/>
      <c r="C435" s="33"/>
      <c r="D435" s="34"/>
      <c r="E435" s="35"/>
      <c r="F4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5" s="81" t="str">
        <f ca="1">IFERROR(IF(Tabela2[[#This Row],[VALIDADE DA RECARGA]]="SELECIONE VALIDADE","",Tabela2[[#This Row],[DATA VENC REC]]),"")</f>
        <v/>
      </c>
      <c r="H435" s="76"/>
      <c r="I4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5" s="87" t="str">
        <f>IF(Tabela2[[#This Row],[DATA DO ÚLTIMO TESTE HIDROSTÁTICO]]="","",Tabela2[[#This Row],[DATA DO ÚLTIMO TESTE HIDROSTÁTICO]]+editar!$C$15)</f>
        <v/>
      </c>
      <c r="K435" s="105"/>
      <c r="L435" s="140"/>
      <c r="M435" s="48">
        <v>428</v>
      </c>
      <c r="N4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5" s="49" t="str">
        <f>IF(Tabela2[[#This Row],[DATA DA RECARGA]]="","",Tabela2[[#This Row],[DATA DA RECARGA]]+Tabela2[[#This Row],[val]])</f>
        <v/>
      </c>
      <c r="P435" s="48" t="str">
        <f>IF(Tabela2[[#This Row],[DATA VENC REC]]="","",VLOOKUP(MONTH(Tabela2[[#This Row],[DATA VENC REC]]),editar!$F$2:$G$13,2,0))</f>
        <v/>
      </c>
      <c r="Q435" s="48" t="str">
        <f>IF(Tabela2[[#This Row],[DATA VENC REC]]="","",YEAR(Tabela2[[#This Row],[DATA VENC REC]]))</f>
        <v/>
      </c>
      <c r="R4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5" s="54" t="str">
        <f>IF(Tabela2[[#This Row],[DATA DO PRÓXIMO TESTE HIDROSTÁTICO]]="","",VLOOKUP(MONTH(Tabela2[[#This Row],[DATA DO PRÓXIMO TESTE HIDROSTÁTICO]]),editar!$F$2:$G$13,2,0))</f>
        <v/>
      </c>
      <c r="T435" s="54" t="str">
        <f>IF(Tabela2[[#This Row],[DATA DO PRÓXIMO TESTE HIDROSTÁTICO]]="","",YEAR(Tabela2[[#This Row],[DATA DO PRÓXIMO TESTE HIDROSTÁTICO]]))</f>
        <v/>
      </c>
      <c r="U435" s="54" t="str">
        <f>IF(Tabela2[[#This Row],[DATA DA RECARGA]]="","",VLOOKUP(MONTH(Tabela2[[#This Row],[DATA DA RECARGA]]),editar!$F$2:$G$13,2,0))</f>
        <v/>
      </c>
      <c r="V435" s="54" t="str">
        <f>IF(Tabela2[[#This Row],[DATA DA RECARGA]]="","",YEAR(Tabela2[[#This Row],[DATA DA RECARGA]]))</f>
        <v/>
      </c>
      <c r="W435" s="54" t="str">
        <f>IF(Tabela2[[#This Row],[DATA DO ÚLTIMO TESTE HIDROSTÁTICO]]="","",VLOOKUP(MONTH(Tabela2[[#This Row],[DATA DO ÚLTIMO TESTE HIDROSTÁTICO]]),editar!$F$2:$G$13,2,0))</f>
        <v/>
      </c>
      <c r="X435" s="54" t="str">
        <f>IF(Tabela2[[#This Row],[DATA DO ÚLTIMO TESTE HIDROSTÁTICO]]="","",YEAR(Tabela2[[#This Row],[DATA DO ÚLTIMO TESTE HIDROSTÁTICO]]))</f>
        <v/>
      </c>
      <c r="Y435" s="101" t="str">
        <f>IFERROR(IF(Tabela2[[#This Row],[DATA DA RECARGA]]="","",Tabela2[[#This Row],[VALIDADE          (em meses)]]*30)+5,"")</f>
        <v/>
      </c>
      <c r="Z435" s="101" t="str">
        <f>IF(Tabela2[[#This Row],[DATA DA RECARGA]]="","","P")</f>
        <v/>
      </c>
      <c r="AA435" s="71"/>
      <c r="AB435" s="97" t="str">
        <f ca="1">IFERROR(G435-editar!$C$1,"")</f>
        <v/>
      </c>
      <c r="AC435" s="97" t="str">
        <f t="shared" ca="1" si="6"/>
        <v/>
      </c>
      <c r="AD435" s="74"/>
      <c r="AE435" s="74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</row>
    <row r="436" spans="1:57" ht="20.100000000000001" customHeight="1" x14ac:dyDescent="0.25">
      <c r="A436" s="29" t="str">
        <f>IF(Tabela2[[#This Row],[LOCAL DO EXTINTOR]]="","",Tabela2[[#This Row],[CONTROL1]])</f>
        <v/>
      </c>
      <c r="B436" s="133"/>
      <c r="C436" s="33"/>
      <c r="D436" s="34"/>
      <c r="E436" s="35"/>
      <c r="F4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6" s="81" t="str">
        <f ca="1">IFERROR(IF(Tabela2[[#This Row],[VALIDADE DA RECARGA]]="SELECIONE VALIDADE","",Tabela2[[#This Row],[DATA VENC REC]]),"")</f>
        <v/>
      </c>
      <c r="H436" s="76"/>
      <c r="I4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6" s="87" t="str">
        <f>IF(Tabela2[[#This Row],[DATA DO ÚLTIMO TESTE HIDROSTÁTICO]]="","",Tabela2[[#This Row],[DATA DO ÚLTIMO TESTE HIDROSTÁTICO]]+editar!$C$15)</f>
        <v/>
      </c>
      <c r="K436" s="105"/>
      <c r="L436" s="140"/>
      <c r="M436" s="48">
        <v>429</v>
      </c>
      <c r="N4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6" s="49" t="str">
        <f>IF(Tabela2[[#This Row],[DATA DA RECARGA]]="","",Tabela2[[#This Row],[DATA DA RECARGA]]+Tabela2[[#This Row],[val]])</f>
        <v/>
      </c>
      <c r="P436" s="48" t="str">
        <f>IF(Tabela2[[#This Row],[DATA VENC REC]]="","",VLOOKUP(MONTH(Tabela2[[#This Row],[DATA VENC REC]]),editar!$F$2:$G$13,2,0))</f>
        <v/>
      </c>
      <c r="Q436" s="48" t="str">
        <f>IF(Tabela2[[#This Row],[DATA VENC REC]]="","",YEAR(Tabela2[[#This Row],[DATA VENC REC]]))</f>
        <v/>
      </c>
      <c r="R4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6" s="54" t="str">
        <f>IF(Tabela2[[#This Row],[DATA DO PRÓXIMO TESTE HIDROSTÁTICO]]="","",VLOOKUP(MONTH(Tabela2[[#This Row],[DATA DO PRÓXIMO TESTE HIDROSTÁTICO]]),editar!$F$2:$G$13,2,0))</f>
        <v/>
      </c>
      <c r="T436" s="54" t="str">
        <f>IF(Tabela2[[#This Row],[DATA DO PRÓXIMO TESTE HIDROSTÁTICO]]="","",YEAR(Tabela2[[#This Row],[DATA DO PRÓXIMO TESTE HIDROSTÁTICO]]))</f>
        <v/>
      </c>
      <c r="U436" s="54" t="str">
        <f>IF(Tabela2[[#This Row],[DATA DA RECARGA]]="","",VLOOKUP(MONTH(Tabela2[[#This Row],[DATA DA RECARGA]]),editar!$F$2:$G$13,2,0))</f>
        <v/>
      </c>
      <c r="V436" s="54" t="str">
        <f>IF(Tabela2[[#This Row],[DATA DA RECARGA]]="","",YEAR(Tabela2[[#This Row],[DATA DA RECARGA]]))</f>
        <v/>
      </c>
      <c r="W436" s="54" t="str">
        <f>IF(Tabela2[[#This Row],[DATA DO ÚLTIMO TESTE HIDROSTÁTICO]]="","",VLOOKUP(MONTH(Tabela2[[#This Row],[DATA DO ÚLTIMO TESTE HIDROSTÁTICO]]),editar!$F$2:$G$13,2,0))</f>
        <v/>
      </c>
      <c r="X436" s="54" t="str">
        <f>IF(Tabela2[[#This Row],[DATA DO ÚLTIMO TESTE HIDROSTÁTICO]]="","",YEAR(Tabela2[[#This Row],[DATA DO ÚLTIMO TESTE HIDROSTÁTICO]]))</f>
        <v/>
      </c>
      <c r="Y436" s="101" t="str">
        <f>IFERROR(IF(Tabela2[[#This Row],[DATA DA RECARGA]]="","",Tabela2[[#This Row],[VALIDADE          (em meses)]]*30)+5,"")</f>
        <v/>
      </c>
      <c r="Z436" s="101" t="str">
        <f>IF(Tabela2[[#This Row],[DATA DA RECARGA]]="","","P")</f>
        <v/>
      </c>
      <c r="AA436" s="71"/>
      <c r="AB436" s="97" t="str">
        <f ca="1">IFERROR(G436-editar!$C$1,"")</f>
        <v/>
      </c>
      <c r="AC436" s="97" t="str">
        <f t="shared" ca="1" si="6"/>
        <v/>
      </c>
      <c r="AD436" s="74"/>
      <c r="AE436" s="74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</row>
    <row r="437" spans="1:57" ht="20.100000000000001" customHeight="1" x14ac:dyDescent="0.25">
      <c r="A437" s="29" t="str">
        <f>IF(Tabela2[[#This Row],[LOCAL DO EXTINTOR]]="","",Tabela2[[#This Row],[CONTROL1]])</f>
        <v/>
      </c>
      <c r="B437" s="133"/>
      <c r="C437" s="33"/>
      <c r="D437" s="34"/>
      <c r="E437" s="35"/>
      <c r="F4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7" s="81" t="str">
        <f ca="1">IFERROR(IF(Tabela2[[#This Row],[VALIDADE DA RECARGA]]="SELECIONE VALIDADE","",Tabela2[[#This Row],[DATA VENC REC]]),"")</f>
        <v/>
      </c>
      <c r="H437" s="76"/>
      <c r="I4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7" s="87" t="str">
        <f>IF(Tabela2[[#This Row],[DATA DO ÚLTIMO TESTE HIDROSTÁTICO]]="","",Tabela2[[#This Row],[DATA DO ÚLTIMO TESTE HIDROSTÁTICO]]+editar!$C$15)</f>
        <v/>
      </c>
      <c r="K437" s="105"/>
      <c r="L437" s="140"/>
      <c r="M437" s="48">
        <v>430</v>
      </c>
      <c r="N4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7" s="49" t="str">
        <f>IF(Tabela2[[#This Row],[DATA DA RECARGA]]="","",Tabela2[[#This Row],[DATA DA RECARGA]]+Tabela2[[#This Row],[val]])</f>
        <v/>
      </c>
      <c r="P437" s="48" t="str">
        <f>IF(Tabela2[[#This Row],[DATA VENC REC]]="","",VLOOKUP(MONTH(Tabela2[[#This Row],[DATA VENC REC]]),editar!$F$2:$G$13,2,0))</f>
        <v/>
      </c>
      <c r="Q437" s="48" t="str">
        <f>IF(Tabela2[[#This Row],[DATA VENC REC]]="","",YEAR(Tabela2[[#This Row],[DATA VENC REC]]))</f>
        <v/>
      </c>
      <c r="R4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7" s="54" t="str">
        <f>IF(Tabela2[[#This Row],[DATA DO PRÓXIMO TESTE HIDROSTÁTICO]]="","",VLOOKUP(MONTH(Tabela2[[#This Row],[DATA DO PRÓXIMO TESTE HIDROSTÁTICO]]),editar!$F$2:$G$13,2,0))</f>
        <v/>
      </c>
      <c r="T437" s="54" t="str">
        <f>IF(Tabela2[[#This Row],[DATA DO PRÓXIMO TESTE HIDROSTÁTICO]]="","",YEAR(Tabela2[[#This Row],[DATA DO PRÓXIMO TESTE HIDROSTÁTICO]]))</f>
        <v/>
      </c>
      <c r="U437" s="54" t="str">
        <f>IF(Tabela2[[#This Row],[DATA DA RECARGA]]="","",VLOOKUP(MONTH(Tabela2[[#This Row],[DATA DA RECARGA]]),editar!$F$2:$G$13,2,0))</f>
        <v/>
      </c>
      <c r="V437" s="54" t="str">
        <f>IF(Tabela2[[#This Row],[DATA DA RECARGA]]="","",YEAR(Tabela2[[#This Row],[DATA DA RECARGA]]))</f>
        <v/>
      </c>
      <c r="W437" s="54" t="str">
        <f>IF(Tabela2[[#This Row],[DATA DO ÚLTIMO TESTE HIDROSTÁTICO]]="","",VLOOKUP(MONTH(Tabela2[[#This Row],[DATA DO ÚLTIMO TESTE HIDROSTÁTICO]]),editar!$F$2:$G$13,2,0))</f>
        <v/>
      </c>
      <c r="X437" s="54" t="str">
        <f>IF(Tabela2[[#This Row],[DATA DO ÚLTIMO TESTE HIDROSTÁTICO]]="","",YEAR(Tabela2[[#This Row],[DATA DO ÚLTIMO TESTE HIDROSTÁTICO]]))</f>
        <v/>
      </c>
      <c r="Y437" s="101" t="str">
        <f>IFERROR(IF(Tabela2[[#This Row],[DATA DA RECARGA]]="","",Tabela2[[#This Row],[VALIDADE          (em meses)]]*30)+5,"")</f>
        <v/>
      </c>
      <c r="Z437" s="101" t="str">
        <f>IF(Tabela2[[#This Row],[DATA DA RECARGA]]="","","P")</f>
        <v/>
      </c>
      <c r="AA437" s="71"/>
      <c r="AB437" s="97" t="str">
        <f ca="1">IFERROR(G437-editar!$C$1,"")</f>
        <v/>
      </c>
      <c r="AC437" s="97" t="str">
        <f t="shared" ca="1" si="6"/>
        <v/>
      </c>
      <c r="AD437" s="74"/>
      <c r="AE437" s="74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</row>
    <row r="438" spans="1:57" ht="20.100000000000001" customHeight="1" x14ac:dyDescent="0.25">
      <c r="A438" s="29" t="str">
        <f>IF(Tabela2[[#This Row],[LOCAL DO EXTINTOR]]="","",Tabela2[[#This Row],[CONTROL1]])</f>
        <v/>
      </c>
      <c r="B438" s="133"/>
      <c r="C438" s="33"/>
      <c r="D438" s="34"/>
      <c r="E438" s="35"/>
      <c r="F4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8" s="81" t="str">
        <f ca="1">IFERROR(IF(Tabela2[[#This Row],[VALIDADE DA RECARGA]]="SELECIONE VALIDADE","",Tabela2[[#This Row],[DATA VENC REC]]),"")</f>
        <v/>
      </c>
      <c r="H438" s="76"/>
      <c r="I4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8" s="87" t="str">
        <f>IF(Tabela2[[#This Row],[DATA DO ÚLTIMO TESTE HIDROSTÁTICO]]="","",Tabela2[[#This Row],[DATA DO ÚLTIMO TESTE HIDROSTÁTICO]]+editar!$C$15)</f>
        <v/>
      </c>
      <c r="K438" s="105"/>
      <c r="L438" s="140"/>
      <c r="M438" s="48">
        <v>431</v>
      </c>
      <c r="N4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8" s="49" t="str">
        <f>IF(Tabela2[[#This Row],[DATA DA RECARGA]]="","",Tabela2[[#This Row],[DATA DA RECARGA]]+Tabela2[[#This Row],[val]])</f>
        <v/>
      </c>
      <c r="P438" s="48" t="str">
        <f>IF(Tabela2[[#This Row],[DATA VENC REC]]="","",VLOOKUP(MONTH(Tabela2[[#This Row],[DATA VENC REC]]),editar!$F$2:$G$13,2,0))</f>
        <v/>
      </c>
      <c r="Q438" s="48" t="str">
        <f>IF(Tabela2[[#This Row],[DATA VENC REC]]="","",YEAR(Tabela2[[#This Row],[DATA VENC REC]]))</f>
        <v/>
      </c>
      <c r="R4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8" s="54" t="str">
        <f>IF(Tabela2[[#This Row],[DATA DO PRÓXIMO TESTE HIDROSTÁTICO]]="","",VLOOKUP(MONTH(Tabela2[[#This Row],[DATA DO PRÓXIMO TESTE HIDROSTÁTICO]]),editar!$F$2:$G$13,2,0))</f>
        <v/>
      </c>
      <c r="T438" s="54" t="str">
        <f>IF(Tabela2[[#This Row],[DATA DO PRÓXIMO TESTE HIDROSTÁTICO]]="","",YEAR(Tabela2[[#This Row],[DATA DO PRÓXIMO TESTE HIDROSTÁTICO]]))</f>
        <v/>
      </c>
      <c r="U438" s="54" t="str">
        <f>IF(Tabela2[[#This Row],[DATA DA RECARGA]]="","",VLOOKUP(MONTH(Tabela2[[#This Row],[DATA DA RECARGA]]),editar!$F$2:$G$13,2,0))</f>
        <v/>
      </c>
      <c r="V438" s="54" t="str">
        <f>IF(Tabela2[[#This Row],[DATA DA RECARGA]]="","",YEAR(Tabela2[[#This Row],[DATA DA RECARGA]]))</f>
        <v/>
      </c>
      <c r="W438" s="54" t="str">
        <f>IF(Tabela2[[#This Row],[DATA DO ÚLTIMO TESTE HIDROSTÁTICO]]="","",VLOOKUP(MONTH(Tabela2[[#This Row],[DATA DO ÚLTIMO TESTE HIDROSTÁTICO]]),editar!$F$2:$G$13,2,0))</f>
        <v/>
      </c>
      <c r="X438" s="54" t="str">
        <f>IF(Tabela2[[#This Row],[DATA DO ÚLTIMO TESTE HIDROSTÁTICO]]="","",YEAR(Tabela2[[#This Row],[DATA DO ÚLTIMO TESTE HIDROSTÁTICO]]))</f>
        <v/>
      </c>
      <c r="Y438" s="101" t="str">
        <f>IFERROR(IF(Tabela2[[#This Row],[DATA DA RECARGA]]="","",Tabela2[[#This Row],[VALIDADE          (em meses)]]*30)+5,"")</f>
        <v/>
      </c>
      <c r="Z438" s="101" t="str">
        <f>IF(Tabela2[[#This Row],[DATA DA RECARGA]]="","","P")</f>
        <v/>
      </c>
      <c r="AA438" s="71"/>
      <c r="AB438" s="97" t="str">
        <f ca="1">IFERROR(G438-editar!$C$1,"")</f>
        <v/>
      </c>
      <c r="AC438" s="97" t="str">
        <f t="shared" ca="1" si="6"/>
        <v/>
      </c>
      <c r="AD438" s="74"/>
      <c r="AE438" s="74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</row>
    <row r="439" spans="1:57" ht="20.100000000000001" customHeight="1" x14ac:dyDescent="0.25">
      <c r="A439" s="29" t="str">
        <f>IF(Tabela2[[#This Row],[LOCAL DO EXTINTOR]]="","",Tabela2[[#This Row],[CONTROL1]])</f>
        <v/>
      </c>
      <c r="B439" s="133"/>
      <c r="C439" s="33"/>
      <c r="D439" s="34"/>
      <c r="E439" s="35"/>
      <c r="F4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39" s="81" t="str">
        <f ca="1">IFERROR(IF(Tabela2[[#This Row],[VALIDADE DA RECARGA]]="SELECIONE VALIDADE","",Tabela2[[#This Row],[DATA VENC REC]]),"")</f>
        <v/>
      </c>
      <c r="H439" s="76"/>
      <c r="I4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39" s="87" t="str">
        <f>IF(Tabela2[[#This Row],[DATA DO ÚLTIMO TESTE HIDROSTÁTICO]]="","",Tabela2[[#This Row],[DATA DO ÚLTIMO TESTE HIDROSTÁTICO]]+editar!$C$15)</f>
        <v/>
      </c>
      <c r="K439" s="105"/>
      <c r="L439" s="140"/>
      <c r="M439" s="48">
        <v>432</v>
      </c>
      <c r="N4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39" s="49" t="str">
        <f>IF(Tabela2[[#This Row],[DATA DA RECARGA]]="","",Tabela2[[#This Row],[DATA DA RECARGA]]+Tabela2[[#This Row],[val]])</f>
        <v/>
      </c>
      <c r="P439" s="48" t="str">
        <f>IF(Tabela2[[#This Row],[DATA VENC REC]]="","",VLOOKUP(MONTH(Tabela2[[#This Row],[DATA VENC REC]]),editar!$F$2:$G$13,2,0))</f>
        <v/>
      </c>
      <c r="Q439" s="48" t="str">
        <f>IF(Tabela2[[#This Row],[DATA VENC REC]]="","",YEAR(Tabela2[[#This Row],[DATA VENC REC]]))</f>
        <v/>
      </c>
      <c r="R4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39" s="54" t="str">
        <f>IF(Tabela2[[#This Row],[DATA DO PRÓXIMO TESTE HIDROSTÁTICO]]="","",VLOOKUP(MONTH(Tabela2[[#This Row],[DATA DO PRÓXIMO TESTE HIDROSTÁTICO]]),editar!$F$2:$G$13,2,0))</f>
        <v/>
      </c>
      <c r="T439" s="54" t="str">
        <f>IF(Tabela2[[#This Row],[DATA DO PRÓXIMO TESTE HIDROSTÁTICO]]="","",YEAR(Tabela2[[#This Row],[DATA DO PRÓXIMO TESTE HIDROSTÁTICO]]))</f>
        <v/>
      </c>
      <c r="U439" s="54" t="str">
        <f>IF(Tabela2[[#This Row],[DATA DA RECARGA]]="","",VLOOKUP(MONTH(Tabela2[[#This Row],[DATA DA RECARGA]]),editar!$F$2:$G$13,2,0))</f>
        <v/>
      </c>
      <c r="V439" s="54" t="str">
        <f>IF(Tabela2[[#This Row],[DATA DA RECARGA]]="","",YEAR(Tabela2[[#This Row],[DATA DA RECARGA]]))</f>
        <v/>
      </c>
      <c r="W439" s="54" t="str">
        <f>IF(Tabela2[[#This Row],[DATA DO ÚLTIMO TESTE HIDROSTÁTICO]]="","",VLOOKUP(MONTH(Tabela2[[#This Row],[DATA DO ÚLTIMO TESTE HIDROSTÁTICO]]),editar!$F$2:$G$13,2,0))</f>
        <v/>
      </c>
      <c r="X439" s="54" t="str">
        <f>IF(Tabela2[[#This Row],[DATA DO ÚLTIMO TESTE HIDROSTÁTICO]]="","",YEAR(Tabela2[[#This Row],[DATA DO ÚLTIMO TESTE HIDROSTÁTICO]]))</f>
        <v/>
      </c>
      <c r="Y439" s="101" t="str">
        <f>IFERROR(IF(Tabela2[[#This Row],[DATA DA RECARGA]]="","",Tabela2[[#This Row],[VALIDADE          (em meses)]]*30)+5,"")</f>
        <v/>
      </c>
      <c r="Z439" s="101" t="str">
        <f>IF(Tabela2[[#This Row],[DATA DA RECARGA]]="","","P")</f>
        <v/>
      </c>
      <c r="AA439" s="71"/>
      <c r="AB439" s="97" t="str">
        <f ca="1">IFERROR(G439-editar!$C$1,"")</f>
        <v/>
      </c>
      <c r="AC439" s="97" t="str">
        <f t="shared" ca="1" si="6"/>
        <v/>
      </c>
      <c r="AD439" s="74"/>
      <c r="AE439" s="74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</row>
    <row r="440" spans="1:57" ht="20.100000000000001" customHeight="1" x14ac:dyDescent="0.25">
      <c r="A440" s="29" t="str">
        <f>IF(Tabela2[[#This Row],[LOCAL DO EXTINTOR]]="","",Tabela2[[#This Row],[CONTROL1]])</f>
        <v/>
      </c>
      <c r="B440" s="133"/>
      <c r="C440" s="33"/>
      <c r="D440" s="34"/>
      <c r="E440" s="35"/>
      <c r="F4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0" s="81" t="str">
        <f ca="1">IFERROR(IF(Tabela2[[#This Row],[VALIDADE DA RECARGA]]="SELECIONE VALIDADE","",Tabela2[[#This Row],[DATA VENC REC]]),"")</f>
        <v/>
      </c>
      <c r="H440" s="76"/>
      <c r="I4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0" s="87" t="str">
        <f>IF(Tabela2[[#This Row],[DATA DO ÚLTIMO TESTE HIDROSTÁTICO]]="","",Tabela2[[#This Row],[DATA DO ÚLTIMO TESTE HIDROSTÁTICO]]+editar!$C$15)</f>
        <v/>
      </c>
      <c r="K440" s="105"/>
      <c r="L440" s="140"/>
      <c r="M440" s="48">
        <v>433</v>
      </c>
      <c r="N4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0" s="49" t="str">
        <f>IF(Tabela2[[#This Row],[DATA DA RECARGA]]="","",Tabela2[[#This Row],[DATA DA RECARGA]]+Tabela2[[#This Row],[val]])</f>
        <v/>
      </c>
      <c r="P440" s="48" t="str">
        <f>IF(Tabela2[[#This Row],[DATA VENC REC]]="","",VLOOKUP(MONTH(Tabela2[[#This Row],[DATA VENC REC]]),editar!$F$2:$G$13,2,0))</f>
        <v/>
      </c>
      <c r="Q440" s="48" t="str">
        <f>IF(Tabela2[[#This Row],[DATA VENC REC]]="","",YEAR(Tabela2[[#This Row],[DATA VENC REC]]))</f>
        <v/>
      </c>
      <c r="R4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0" s="54" t="str">
        <f>IF(Tabela2[[#This Row],[DATA DO PRÓXIMO TESTE HIDROSTÁTICO]]="","",VLOOKUP(MONTH(Tabela2[[#This Row],[DATA DO PRÓXIMO TESTE HIDROSTÁTICO]]),editar!$F$2:$G$13,2,0))</f>
        <v/>
      </c>
      <c r="T440" s="54" t="str">
        <f>IF(Tabela2[[#This Row],[DATA DO PRÓXIMO TESTE HIDROSTÁTICO]]="","",YEAR(Tabela2[[#This Row],[DATA DO PRÓXIMO TESTE HIDROSTÁTICO]]))</f>
        <v/>
      </c>
      <c r="U440" s="54" t="str">
        <f>IF(Tabela2[[#This Row],[DATA DA RECARGA]]="","",VLOOKUP(MONTH(Tabela2[[#This Row],[DATA DA RECARGA]]),editar!$F$2:$G$13,2,0))</f>
        <v/>
      </c>
      <c r="V440" s="54" t="str">
        <f>IF(Tabela2[[#This Row],[DATA DA RECARGA]]="","",YEAR(Tabela2[[#This Row],[DATA DA RECARGA]]))</f>
        <v/>
      </c>
      <c r="W440" s="54" t="str">
        <f>IF(Tabela2[[#This Row],[DATA DO ÚLTIMO TESTE HIDROSTÁTICO]]="","",VLOOKUP(MONTH(Tabela2[[#This Row],[DATA DO ÚLTIMO TESTE HIDROSTÁTICO]]),editar!$F$2:$G$13,2,0))</f>
        <v/>
      </c>
      <c r="X440" s="54" t="str">
        <f>IF(Tabela2[[#This Row],[DATA DO ÚLTIMO TESTE HIDROSTÁTICO]]="","",YEAR(Tabela2[[#This Row],[DATA DO ÚLTIMO TESTE HIDROSTÁTICO]]))</f>
        <v/>
      </c>
      <c r="Y440" s="101" t="str">
        <f>IFERROR(IF(Tabela2[[#This Row],[DATA DA RECARGA]]="","",Tabela2[[#This Row],[VALIDADE          (em meses)]]*30)+5,"")</f>
        <v/>
      </c>
      <c r="Z440" s="101" t="str">
        <f>IF(Tabela2[[#This Row],[DATA DA RECARGA]]="","","P")</f>
        <v/>
      </c>
      <c r="AA440" s="71"/>
      <c r="AB440" s="97" t="str">
        <f ca="1">IFERROR(G440-editar!$C$1,"")</f>
        <v/>
      </c>
      <c r="AC440" s="97" t="str">
        <f t="shared" ca="1" si="6"/>
        <v/>
      </c>
      <c r="AD440" s="74"/>
      <c r="AE440" s="74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</row>
    <row r="441" spans="1:57" ht="20.100000000000001" customHeight="1" x14ac:dyDescent="0.25">
      <c r="A441" s="29" t="str">
        <f>IF(Tabela2[[#This Row],[LOCAL DO EXTINTOR]]="","",Tabela2[[#This Row],[CONTROL1]])</f>
        <v/>
      </c>
      <c r="B441" s="133"/>
      <c r="C441" s="33"/>
      <c r="D441" s="34"/>
      <c r="E441" s="35"/>
      <c r="F4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1" s="81" t="str">
        <f ca="1">IFERROR(IF(Tabela2[[#This Row],[VALIDADE DA RECARGA]]="SELECIONE VALIDADE","",Tabela2[[#This Row],[DATA VENC REC]]),"")</f>
        <v/>
      </c>
      <c r="H441" s="76"/>
      <c r="I4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1" s="87" t="str">
        <f>IF(Tabela2[[#This Row],[DATA DO ÚLTIMO TESTE HIDROSTÁTICO]]="","",Tabela2[[#This Row],[DATA DO ÚLTIMO TESTE HIDROSTÁTICO]]+editar!$C$15)</f>
        <v/>
      </c>
      <c r="K441" s="105"/>
      <c r="L441" s="140"/>
      <c r="M441" s="48">
        <v>434</v>
      </c>
      <c r="N4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1" s="49" t="str">
        <f>IF(Tabela2[[#This Row],[DATA DA RECARGA]]="","",Tabela2[[#This Row],[DATA DA RECARGA]]+Tabela2[[#This Row],[val]])</f>
        <v/>
      </c>
      <c r="P441" s="48" t="str">
        <f>IF(Tabela2[[#This Row],[DATA VENC REC]]="","",VLOOKUP(MONTH(Tabela2[[#This Row],[DATA VENC REC]]),editar!$F$2:$G$13,2,0))</f>
        <v/>
      </c>
      <c r="Q441" s="48" t="str">
        <f>IF(Tabela2[[#This Row],[DATA VENC REC]]="","",YEAR(Tabela2[[#This Row],[DATA VENC REC]]))</f>
        <v/>
      </c>
      <c r="R4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1" s="54" t="str">
        <f>IF(Tabela2[[#This Row],[DATA DO PRÓXIMO TESTE HIDROSTÁTICO]]="","",VLOOKUP(MONTH(Tabela2[[#This Row],[DATA DO PRÓXIMO TESTE HIDROSTÁTICO]]),editar!$F$2:$G$13,2,0))</f>
        <v/>
      </c>
      <c r="T441" s="54" t="str">
        <f>IF(Tabela2[[#This Row],[DATA DO PRÓXIMO TESTE HIDROSTÁTICO]]="","",YEAR(Tabela2[[#This Row],[DATA DO PRÓXIMO TESTE HIDROSTÁTICO]]))</f>
        <v/>
      </c>
      <c r="U441" s="54" t="str">
        <f>IF(Tabela2[[#This Row],[DATA DA RECARGA]]="","",VLOOKUP(MONTH(Tabela2[[#This Row],[DATA DA RECARGA]]),editar!$F$2:$G$13,2,0))</f>
        <v/>
      </c>
      <c r="V441" s="54" t="str">
        <f>IF(Tabela2[[#This Row],[DATA DA RECARGA]]="","",YEAR(Tabela2[[#This Row],[DATA DA RECARGA]]))</f>
        <v/>
      </c>
      <c r="W441" s="54" t="str">
        <f>IF(Tabela2[[#This Row],[DATA DO ÚLTIMO TESTE HIDROSTÁTICO]]="","",VLOOKUP(MONTH(Tabela2[[#This Row],[DATA DO ÚLTIMO TESTE HIDROSTÁTICO]]),editar!$F$2:$G$13,2,0))</f>
        <v/>
      </c>
      <c r="X441" s="54" t="str">
        <f>IF(Tabela2[[#This Row],[DATA DO ÚLTIMO TESTE HIDROSTÁTICO]]="","",YEAR(Tabela2[[#This Row],[DATA DO ÚLTIMO TESTE HIDROSTÁTICO]]))</f>
        <v/>
      </c>
      <c r="Y441" s="101" t="str">
        <f>IFERROR(IF(Tabela2[[#This Row],[DATA DA RECARGA]]="","",Tabela2[[#This Row],[VALIDADE          (em meses)]]*30)+5,"")</f>
        <v/>
      </c>
      <c r="Z441" s="101" t="str">
        <f>IF(Tabela2[[#This Row],[DATA DA RECARGA]]="","","P")</f>
        <v/>
      </c>
      <c r="AA441" s="71"/>
      <c r="AB441" s="97" t="str">
        <f ca="1">IFERROR(G441-editar!$C$1,"")</f>
        <v/>
      </c>
      <c r="AC441" s="97" t="str">
        <f t="shared" ca="1" si="6"/>
        <v/>
      </c>
      <c r="AD441" s="74"/>
      <c r="AE441" s="74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</row>
    <row r="442" spans="1:57" ht="20.100000000000001" customHeight="1" x14ac:dyDescent="0.25">
      <c r="A442" s="29" t="str">
        <f>IF(Tabela2[[#This Row],[LOCAL DO EXTINTOR]]="","",Tabela2[[#This Row],[CONTROL1]])</f>
        <v/>
      </c>
      <c r="B442" s="133"/>
      <c r="C442" s="33"/>
      <c r="D442" s="34"/>
      <c r="E442" s="35"/>
      <c r="F4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2" s="81" t="str">
        <f ca="1">IFERROR(IF(Tabela2[[#This Row],[VALIDADE DA RECARGA]]="SELECIONE VALIDADE","",Tabela2[[#This Row],[DATA VENC REC]]),"")</f>
        <v/>
      </c>
      <c r="H442" s="76"/>
      <c r="I4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2" s="87" t="str">
        <f>IF(Tabela2[[#This Row],[DATA DO ÚLTIMO TESTE HIDROSTÁTICO]]="","",Tabela2[[#This Row],[DATA DO ÚLTIMO TESTE HIDROSTÁTICO]]+editar!$C$15)</f>
        <v/>
      </c>
      <c r="K442" s="105"/>
      <c r="L442" s="140"/>
      <c r="M442" s="48">
        <v>435</v>
      </c>
      <c r="N4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2" s="49" t="str">
        <f>IF(Tabela2[[#This Row],[DATA DA RECARGA]]="","",Tabela2[[#This Row],[DATA DA RECARGA]]+Tabela2[[#This Row],[val]])</f>
        <v/>
      </c>
      <c r="P442" s="48" t="str">
        <f>IF(Tabela2[[#This Row],[DATA VENC REC]]="","",VLOOKUP(MONTH(Tabela2[[#This Row],[DATA VENC REC]]),editar!$F$2:$G$13,2,0))</f>
        <v/>
      </c>
      <c r="Q442" s="48" t="str">
        <f>IF(Tabela2[[#This Row],[DATA VENC REC]]="","",YEAR(Tabela2[[#This Row],[DATA VENC REC]]))</f>
        <v/>
      </c>
      <c r="R4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2" s="54" t="str">
        <f>IF(Tabela2[[#This Row],[DATA DO PRÓXIMO TESTE HIDROSTÁTICO]]="","",VLOOKUP(MONTH(Tabela2[[#This Row],[DATA DO PRÓXIMO TESTE HIDROSTÁTICO]]),editar!$F$2:$G$13,2,0))</f>
        <v/>
      </c>
      <c r="T442" s="54" t="str">
        <f>IF(Tabela2[[#This Row],[DATA DO PRÓXIMO TESTE HIDROSTÁTICO]]="","",YEAR(Tabela2[[#This Row],[DATA DO PRÓXIMO TESTE HIDROSTÁTICO]]))</f>
        <v/>
      </c>
      <c r="U442" s="54" t="str">
        <f>IF(Tabela2[[#This Row],[DATA DA RECARGA]]="","",VLOOKUP(MONTH(Tabela2[[#This Row],[DATA DA RECARGA]]),editar!$F$2:$G$13,2,0))</f>
        <v/>
      </c>
      <c r="V442" s="54" t="str">
        <f>IF(Tabela2[[#This Row],[DATA DA RECARGA]]="","",YEAR(Tabela2[[#This Row],[DATA DA RECARGA]]))</f>
        <v/>
      </c>
      <c r="W442" s="54" t="str">
        <f>IF(Tabela2[[#This Row],[DATA DO ÚLTIMO TESTE HIDROSTÁTICO]]="","",VLOOKUP(MONTH(Tabela2[[#This Row],[DATA DO ÚLTIMO TESTE HIDROSTÁTICO]]),editar!$F$2:$G$13,2,0))</f>
        <v/>
      </c>
      <c r="X442" s="54" t="str">
        <f>IF(Tabela2[[#This Row],[DATA DO ÚLTIMO TESTE HIDROSTÁTICO]]="","",YEAR(Tabela2[[#This Row],[DATA DO ÚLTIMO TESTE HIDROSTÁTICO]]))</f>
        <v/>
      </c>
      <c r="Y442" s="101" t="str">
        <f>IFERROR(IF(Tabela2[[#This Row],[DATA DA RECARGA]]="","",Tabela2[[#This Row],[VALIDADE          (em meses)]]*30)+5,"")</f>
        <v/>
      </c>
      <c r="Z442" s="101" t="str">
        <f>IF(Tabela2[[#This Row],[DATA DA RECARGA]]="","","P")</f>
        <v/>
      </c>
      <c r="AA442" s="71"/>
      <c r="AB442" s="97" t="str">
        <f ca="1">IFERROR(G442-editar!$C$1,"")</f>
        <v/>
      </c>
      <c r="AC442" s="97" t="str">
        <f t="shared" ca="1" si="6"/>
        <v/>
      </c>
      <c r="AD442" s="74"/>
      <c r="AE442" s="74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</row>
    <row r="443" spans="1:57" ht="20.100000000000001" customHeight="1" x14ac:dyDescent="0.25">
      <c r="A443" s="29" t="str">
        <f>IF(Tabela2[[#This Row],[LOCAL DO EXTINTOR]]="","",Tabela2[[#This Row],[CONTROL1]])</f>
        <v/>
      </c>
      <c r="B443" s="133"/>
      <c r="C443" s="33"/>
      <c r="D443" s="34"/>
      <c r="E443" s="35"/>
      <c r="F4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3" s="81" t="str">
        <f ca="1">IFERROR(IF(Tabela2[[#This Row],[VALIDADE DA RECARGA]]="SELECIONE VALIDADE","",Tabela2[[#This Row],[DATA VENC REC]]),"")</f>
        <v/>
      </c>
      <c r="H443" s="76"/>
      <c r="I4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3" s="87" t="str">
        <f>IF(Tabela2[[#This Row],[DATA DO ÚLTIMO TESTE HIDROSTÁTICO]]="","",Tabela2[[#This Row],[DATA DO ÚLTIMO TESTE HIDROSTÁTICO]]+editar!$C$15)</f>
        <v/>
      </c>
      <c r="K443" s="105"/>
      <c r="L443" s="140"/>
      <c r="M443" s="48">
        <v>436</v>
      </c>
      <c r="N4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3" s="49" t="str">
        <f>IF(Tabela2[[#This Row],[DATA DA RECARGA]]="","",Tabela2[[#This Row],[DATA DA RECARGA]]+Tabela2[[#This Row],[val]])</f>
        <v/>
      </c>
      <c r="P443" s="48" t="str">
        <f>IF(Tabela2[[#This Row],[DATA VENC REC]]="","",VLOOKUP(MONTH(Tabela2[[#This Row],[DATA VENC REC]]),editar!$F$2:$G$13,2,0))</f>
        <v/>
      </c>
      <c r="Q443" s="48" t="str">
        <f>IF(Tabela2[[#This Row],[DATA VENC REC]]="","",YEAR(Tabela2[[#This Row],[DATA VENC REC]]))</f>
        <v/>
      </c>
      <c r="R4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3" s="54" t="str">
        <f>IF(Tabela2[[#This Row],[DATA DO PRÓXIMO TESTE HIDROSTÁTICO]]="","",VLOOKUP(MONTH(Tabela2[[#This Row],[DATA DO PRÓXIMO TESTE HIDROSTÁTICO]]),editar!$F$2:$G$13,2,0))</f>
        <v/>
      </c>
      <c r="T443" s="54" t="str">
        <f>IF(Tabela2[[#This Row],[DATA DO PRÓXIMO TESTE HIDROSTÁTICO]]="","",YEAR(Tabela2[[#This Row],[DATA DO PRÓXIMO TESTE HIDROSTÁTICO]]))</f>
        <v/>
      </c>
      <c r="U443" s="54" t="str">
        <f>IF(Tabela2[[#This Row],[DATA DA RECARGA]]="","",VLOOKUP(MONTH(Tabela2[[#This Row],[DATA DA RECARGA]]),editar!$F$2:$G$13,2,0))</f>
        <v/>
      </c>
      <c r="V443" s="54" t="str">
        <f>IF(Tabela2[[#This Row],[DATA DA RECARGA]]="","",YEAR(Tabela2[[#This Row],[DATA DA RECARGA]]))</f>
        <v/>
      </c>
      <c r="W443" s="54" t="str">
        <f>IF(Tabela2[[#This Row],[DATA DO ÚLTIMO TESTE HIDROSTÁTICO]]="","",VLOOKUP(MONTH(Tabela2[[#This Row],[DATA DO ÚLTIMO TESTE HIDROSTÁTICO]]),editar!$F$2:$G$13,2,0))</f>
        <v/>
      </c>
      <c r="X443" s="54" t="str">
        <f>IF(Tabela2[[#This Row],[DATA DO ÚLTIMO TESTE HIDROSTÁTICO]]="","",YEAR(Tabela2[[#This Row],[DATA DO ÚLTIMO TESTE HIDROSTÁTICO]]))</f>
        <v/>
      </c>
      <c r="Y443" s="101" t="str">
        <f>IFERROR(IF(Tabela2[[#This Row],[DATA DA RECARGA]]="","",Tabela2[[#This Row],[VALIDADE          (em meses)]]*30)+5,"")</f>
        <v/>
      </c>
      <c r="Z443" s="101" t="str">
        <f>IF(Tabela2[[#This Row],[DATA DA RECARGA]]="","","P")</f>
        <v/>
      </c>
      <c r="AA443" s="71"/>
      <c r="AB443" s="97" t="str">
        <f ca="1">IFERROR(G443-editar!$C$1,"")</f>
        <v/>
      </c>
      <c r="AC443" s="97" t="str">
        <f t="shared" ca="1" si="6"/>
        <v/>
      </c>
      <c r="AD443" s="74"/>
      <c r="AE443" s="74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</row>
    <row r="444" spans="1:57" ht="20.100000000000001" customHeight="1" x14ac:dyDescent="0.25">
      <c r="A444" s="29" t="str">
        <f>IF(Tabela2[[#This Row],[LOCAL DO EXTINTOR]]="","",Tabela2[[#This Row],[CONTROL1]])</f>
        <v/>
      </c>
      <c r="B444" s="133"/>
      <c r="C444" s="33"/>
      <c r="D444" s="34"/>
      <c r="E444" s="35"/>
      <c r="F4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4" s="81" t="str">
        <f ca="1">IFERROR(IF(Tabela2[[#This Row],[VALIDADE DA RECARGA]]="SELECIONE VALIDADE","",Tabela2[[#This Row],[DATA VENC REC]]),"")</f>
        <v/>
      </c>
      <c r="H444" s="76"/>
      <c r="I4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4" s="87" t="str">
        <f>IF(Tabela2[[#This Row],[DATA DO ÚLTIMO TESTE HIDROSTÁTICO]]="","",Tabela2[[#This Row],[DATA DO ÚLTIMO TESTE HIDROSTÁTICO]]+editar!$C$15)</f>
        <v/>
      </c>
      <c r="K444" s="105"/>
      <c r="L444" s="140"/>
      <c r="M444" s="48">
        <v>437</v>
      </c>
      <c r="N4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4" s="49" t="str">
        <f>IF(Tabela2[[#This Row],[DATA DA RECARGA]]="","",Tabela2[[#This Row],[DATA DA RECARGA]]+Tabela2[[#This Row],[val]])</f>
        <v/>
      </c>
      <c r="P444" s="48" t="str">
        <f>IF(Tabela2[[#This Row],[DATA VENC REC]]="","",VLOOKUP(MONTH(Tabela2[[#This Row],[DATA VENC REC]]),editar!$F$2:$G$13,2,0))</f>
        <v/>
      </c>
      <c r="Q444" s="48" t="str">
        <f>IF(Tabela2[[#This Row],[DATA VENC REC]]="","",YEAR(Tabela2[[#This Row],[DATA VENC REC]]))</f>
        <v/>
      </c>
      <c r="R4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4" s="54" t="str">
        <f>IF(Tabela2[[#This Row],[DATA DO PRÓXIMO TESTE HIDROSTÁTICO]]="","",VLOOKUP(MONTH(Tabela2[[#This Row],[DATA DO PRÓXIMO TESTE HIDROSTÁTICO]]),editar!$F$2:$G$13,2,0))</f>
        <v/>
      </c>
      <c r="T444" s="54" t="str">
        <f>IF(Tabela2[[#This Row],[DATA DO PRÓXIMO TESTE HIDROSTÁTICO]]="","",YEAR(Tabela2[[#This Row],[DATA DO PRÓXIMO TESTE HIDROSTÁTICO]]))</f>
        <v/>
      </c>
      <c r="U444" s="54" t="str">
        <f>IF(Tabela2[[#This Row],[DATA DA RECARGA]]="","",VLOOKUP(MONTH(Tabela2[[#This Row],[DATA DA RECARGA]]),editar!$F$2:$G$13,2,0))</f>
        <v/>
      </c>
      <c r="V444" s="54" t="str">
        <f>IF(Tabela2[[#This Row],[DATA DA RECARGA]]="","",YEAR(Tabela2[[#This Row],[DATA DA RECARGA]]))</f>
        <v/>
      </c>
      <c r="W444" s="54" t="str">
        <f>IF(Tabela2[[#This Row],[DATA DO ÚLTIMO TESTE HIDROSTÁTICO]]="","",VLOOKUP(MONTH(Tabela2[[#This Row],[DATA DO ÚLTIMO TESTE HIDROSTÁTICO]]),editar!$F$2:$G$13,2,0))</f>
        <v/>
      </c>
      <c r="X444" s="54" t="str">
        <f>IF(Tabela2[[#This Row],[DATA DO ÚLTIMO TESTE HIDROSTÁTICO]]="","",YEAR(Tabela2[[#This Row],[DATA DO ÚLTIMO TESTE HIDROSTÁTICO]]))</f>
        <v/>
      </c>
      <c r="Y444" s="101" t="str">
        <f>IFERROR(IF(Tabela2[[#This Row],[DATA DA RECARGA]]="","",Tabela2[[#This Row],[VALIDADE          (em meses)]]*30)+5,"")</f>
        <v/>
      </c>
      <c r="Z444" s="101" t="str">
        <f>IF(Tabela2[[#This Row],[DATA DA RECARGA]]="","","P")</f>
        <v/>
      </c>
      <c r="AA444" s="71"/>
      <c r="AB444" s="97" t="str">
        <f ca="1">IFERROR(G444-editar!$C$1,"")</f>
        <v/>
      </c>
      <c r="AC444" s="97" t="str">
        <f t="shared" ca="1" si="6"/>
        <v/>
      </c>
      <c r="AD444" s="74"/>
      <c r="AE444" s="74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</row>
    <row r="445" spans="1:57" ht="20.100000000000001" customHeight="1" x14ac:dyDescent="0.25">
      <c r="A445" s="29" t="str">
        <f>IF(Tabela2[[#This Row],[LOCAL DO EXTINTOR]]="","",Tabela2[[#This Row],[CONTROL1]])</f>
        <v/>
      </c>
      <c r="B445" s="133"/>
      <c r="C445" s="33"/>
      <c r="D445" s="34"/>
      <c r="E445" s="35"/>
      <c r="F4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5" s="81" t="str">
        <f ca="1">IFERROR(IF(Tabela2[[#This Row],[VALIDADE DA RECARGA]]="SELECIONE VALIDADE","",Tabela2[[#This Row],[DATA VENC REC]]),"")</f>
        <v/>
      </c>
      <c r="H445" s="76"/>
      <c r="I4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5" s="87" t="str">
        <f>IF(Tabela2[[#This Row],[DATA DO ÚLTIMO TESTE HIDROSTÁTICO]]="","",Tabela2[[#This Row],[DATA DO ÚLTIMO TESTE HIDROSTÁTICO]]+editar!$C$15)</f>
        <v/>
      </c>
      <c r="K445" s="105"/>
      <c r="L445" s="140"/>
      <c r="M445" s="48">
        <v>438</v>
      </c>
      <c r="N4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5" s="49" t="str">
        <f>IF(Tabela2[[#This Row],[DATA DA RECARGA]]="","",Tabela2[[#This Row],[DATA DA RECARGA]]+Tabela2[[#This Row],[val]])</f>
        <v/>
      </c>
      <c r="P445" s="48" t="str">
        <f>IF(Tabela2[[#This Row],[DATA VENC REC]]="","",VLOOKUP(MONTH(Tabela2[[#This Row],[DATA VENC REC]]),editar!$F$2:$G$13,2,0))</f>
        <v/>
      </c>
      <c r="Q445" s="48" t="str">
        <f>IF(Tabela2[[#This Row],[DATA VENC REC]]="","",YEAR(Tabela2[[#This Row],[DATA VENC REC]]))</f>
        <v/>
      </c>
      <c r="R4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5" s="54" t="str">
        <f>IF(Tabela2[[#This Row],[DATA DO PRÓXIMO TESTE HIDROSTÁTICO]]="","",VLOOKUP(MONTH(Tabela2[[#This Row],[DATA DO PRÓXIMO TESTE HIDROSTÁTICO]]),editar!$F$2:$G$13,2,0))</f>
        <v/>
      </c>
      <c r="T445" s="54" t="str">
        <f>IF(Tabela2[[#This Row],[DATA DO PRÓXIMO TESTE HIDROSTÁTICO]]="","",YEAR(Tabela2[[#This Row],[DATA DO PRÓXIMO TESTE HIDROSTÁTICO]]))</f>
        <v/>
      </c>
      <c r="U445" s="54" t="str">
        <f>IF(Tabela2[[#This Row],[DATA DA RECARGA]]="","",VLOOKUP(MONTH(Tabela2[[#This Row],[DATA DA RECARGA]]),editar!$F$2:$G$13,2,0))</f>
        <v/>
      </c>
      <c r="V445" s="54" t="str">
        <f>IF(Tabela2[[#This Row],[DATA DA RECARGA]]="","",YEAR(Tabela2[[#This Row],[DATA DA RECARGA]]))</f>
        <v/>
      </c>
      <c r="W445" s="54" t="str">
        <f>IF(Tabela2[[#This Row],[DATA DO ÚLTIMO TESTE HIDROSTÁTICO]]="","",VLOOKUP(MONTH(Tabela2[[#This Row],[DATA DO ÚLTIMO TESTE HIDROSTÁTICO]]),editar!$F$2:$G$13,2,0))</f>
        <v/>
      </c>
      <c r="X445" s="54" t="str">
        <f>IF(Tabela2[[#This Row],[DATA DO ÚLTIMO TESTE HIDROSTÁTICO]]="","",YEAR(Tabela2[[#This Row],[DATA DO ÚLTIMO TESTE HIDROSTÁTICO]]))</f>
        <v/>
      </c>
      <c r="Y445" s="101" t="str">
        <f>IFERROR(IF(Tabela2[[#This Row],[DATA DA RECARGA]]="","",Tabela2[[#This Row],[VALIDADE          (em meses)]]*30)+5,"")</f>
        <v/>
      </c>
      <c r="Z445" s="101" t="str">
        <f>IF(Tabela2[[#This Row],[DATA DA RECARGA]]="","","P")</f>
        <v/>
      </c>
      <c r="AA445" s="71"/>
      <c r="AB445" s="97" t="str">
        <f ca="1">IFERROR(G445-editar!$C$1,"")</f>
        <v/>
      </c>
      <c r="AC445" s="97" t="str">
        <f t="shared" ca="1" si="6"/>
        <v/>
      </c>
      <c r="AD445" s="74"/>
      <c r="AE445" s="74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</row>
    <row r="446" spans="1:57" ht="20.100000000000001" customHeight="1" x14ac:dyDescent="0.25">
      <c r="A446" s="29" t="str">
        <f>IF(Tabela2[[#This Row],[LOCAL DO EXTINTOR]]="","",Tabela2[[#This Row],[CONTROL1]])</f>
        <v/>
      </c>
      <c r="B446" s="133"/>
      <c r="C446" s="33"/>
      <c r="D446" s="34"/>
      <c r="E446" s="35"/>
      <c r="F4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6" s="81" t="str">
        <f ca="1">IFERROR(IF(Tabela2[[#This Row],[VALIDADE DA RECARGA]]="SELECIONE VALIDADE","",Tabela2[[#This Row],[DATA VENC REC]]),"")</f>
        <v/>
      </c>
      <c r="H446" s="76"/>
      <c r="I4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6" s="87" t="str">
        <f>IF(Tabela2[[#This Row],[DATA DO ÚLTIMO TESTE HIDROSTÁTICO]]="","",Tabela2[[#This Row],[DATA DO ÚLTIMO TESTE HIDROSTÁTICO]]+editar!$C$15)</f>
        <v/>
      </c>
      <c r="K446" s="105"/>
      <c r="L446" s="140"/>
      <c r="M446" s="48">
        <v>439</v>
      </c>
      <c r="N4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6" s="49" t="str">
        <f>IF(Tabela2[[#This Row],[DATA DA RECARGA]]="","",Tabela2[[#This Row],[DATA DA RECARGA]]+Tabela2[[#This Row],[val]])</f>
        <v/>
      </c>
      <c r="P446" s="48" t="str">
        <f>IF(Tabela2[[#This Row],[DATA VENC REC]]="","",VLOOKUP(MONTH(Tabela2[[#This Row],[DATA VENC REC]]),editar!$F$2:$G$13,2,0))</f>
        <v/>
      </c>
      <c r="Q446" s="48" t="str">
        <f>IF(Tabela2[[#This Row],[DATA VENC REC]]="","",YEAR(Tabela2[[#This Row],[DATA VENC REC]]))</f>
        <v/>
      </c>
      <c r="R4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6" s="54" t="str">
        <f>IF(Tabela2[[#This Row],[DATA DO PRÓXIMO TESTE HIDROSTÁTICO]]="","",VLOOKUP(MONTH(Tabela2[[#This Row],[DATA DO PRÓXIMO TESTE HIDROSTÁTICO]]),editar!$F$2:$G$13,2,0))</f>
        <v/>
      </c>
      <c r="T446" s="54" t="str">
        <f>IF(Tabela2[[#This Row],[DATA DO PRÓXIMO TESTE HIDROSTÁTICO]]="","",YEAR(Tabela2[[#This Row],[DATA DO PRÓXIMO TESTE HIDROSTÁTICO]]))</f>
        <v/>
      </c>
      <c r="U446" s="54" t="str">
        <f>IF(Tabela2[[#This Row],[DATA DA RECARGA]]="","",VLOOKUP(MONTH(Tabela2[[#This Row],[DATA DA RECARGA]]),editar!$F$2:$G$13,2,0))</f>
        <v/>
      </c>
      <c r="V446" s="54" t="str">
        <f>IF(Tabela2[[#This Row],[DATA DA RECARGA]]="","",YEAR(Tabela2[[#This Row],[DATA DA RECARGA]]))</f>
        <v/>
      </c>
      <c r="W446" s="54" t="str">
        <f>IF(Tabela2[[#This Row],[DATA DO ÚLTIMO TESTE HIDROSTÁTICO]]="","",VLOOKUP(MONTH(Tabela2[[#This Row],[DATA DO ÚLTIMO TESTE HIDROSTÁTICO]]),editar!$F$2:$G$13,2,0))</f>
        <v/>
      </c>
      <c r="X446" s="54" t="str">
        <f>IF(Tabela2[[#This Row],[DATA DO ÚLTIMO TESTE HIDROSTÁTICO]]="","",YEAR(Tabela2[[#This Row],[DATA DO ÚLTIMO TESTE HIDROSTÁTICO]]))</f>
        <v/>
      </c>
      <c r="Y446" s="101" t="str">
        <f>IFERROR(IF(Tabela2[[#This Row],[DATA DA RECARGA]]="","",Tabela2[[#This Row],[VALIDADE          (em meses)]]*30)+5,"")</f>
        <v/>
      </c>
      <c r="Z446" s="101" t="str">
        <f>IF(Tabela2[[#This Row],[DATA DA RECARGA]]="","","P")</f>
        <v/>
      </c>
      <c r="AA446" s="71"/>
      <c r="AB446" s="97" t="str">
        <f ca="1">IFERROR(G446-editar!$C$1,"")</f>
        <v/>
      </c>
      <c r="AC446" s="97" t="str">
        <f t="shared" ca="1" si="6"/>
        <v/>
      </c>
      <c r="AD446" s="74"/>
      <c r="AE446" s="74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</row>
    <row r="447" spans="1:57" ht="20.100000000000001" customHeight="1" x14ac:dyDescent="0.25">
      <c r="A447" s="29" t="str">
        <f>IF(Tabela2[[#This Row],[LOCAL DO EXTINTOR]]="","",Tabela2[[#This Row],[CONTROL1]])</f>
        <v/>
      </c>
      <c r="B447" s="133"/>
      <c r="C447" s="33"/>
      <c r="D447" s="34"/>
      <c r="E447" s="35"/>
      <c r="F4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7" s="81" t="str">
        <f ca="1">IFERROR(IF(Tabela2[[#This Row],[VALIDADE DA RECARGA]]="SELECIONE VALIDADE","",Tabela2[[#This Row],[DATA VENC REC]]),"")</f>
        <v/>
      </c>
      <c r="H447" s="76"/>
      <c r="I4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7" s="87" t="str">
        <f>IF(Tabela2[[#This Row],[DATA DO ÚLTIMO TESTE HIDROSTÁTICO]]="","",Tabela2[[#This Row],[DATA DO ÚLTIMO TESTE HIDROSTÁTICO]]+editar!$C$15)</f>
        <v/>
      </c>
      <c r="K447" s="105"/>
      <c r="L447" s="140"/>
      <c r="M447" s="48">
        <v>440</v>
      </c>
      <c r="N4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7" s="49" t="str">
        <f>IF(Tabela2[[#This Row],[DATA DA RECARGA]]="","",Tabela2[[#This Row],[DATA DA RECARGA]]+Tabela2[[#This Row],[val]])</f>
        <v/>
      </c>
      <c r="P447" s="48" t="str">
        <f>IF(Tabela2[[#This Row],[DATA VENC REC]]="","",VLOOKUP(MONTH(Tabela2[[#This Row],[DATA VENC REC]]),editar!$F$2:$G$13,2,0))</f>
        <v/>
      </c>
      <c r="Q447" s="48" t="str">
        <f>IF(Tabela2[[#This Row],[DATA VENC REC]]="","",YEAR(Tabela2[[#This Row],[DATA VENC REC]]))</f>
        <v/>
      </c>
      <c r="R4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7" s="54" t="str">
        <f>IF(Tabela2[[#This Row],[DATA DO PRÓXIMO TESTE HIDROSTÁTICO]]="","",VLOOKUP(MONTH(Tabela2[[#This Row],[DATA DO PRÓXIMO TESTE HIDROSTÁTICO]]),editar!$F$2:$G$13,2,0))</f>
        <v/>
      </c>
      <c r="T447" s="54" t="str">
        <f>IF(Tabela2[[#This Row],[DATA DO PRÓXIMO TESTE HIDROSTÁTICO]]="","",YEAR(Tabela2[[#This Row],[DATA DO PRÓXIMO TESTE HIDROSTÁTICO]]))</f>
        <v/>
      </c>
      <c r="U447" s="54" t="str">
        <f>IF(Tabela2[[#This Row],[DATA DA RECARGA]]="","",VLOOKUP(MONTH(Tabela2[[#This Row],[DATA DA RECARGA]]),editar!$F$2:$G$13,2,0))</f>
        <v/>
      </c>
      <c r="V447" s="54" t="str">
        <f>IF(Tabela2[[#This Row],[DATA DA RECARGA]]="","",YEAR(Tabela2[[#This Row],[DATA DA RECARGA]]))</f>
        <v/>
      </c>
      <c r="W447" s="54" t="str">
        <f>IF(Tabela2[[#This Row],[DATA DO ÚLTIMO TESTE HIDROSTÁTICO]]="","",VLOOKUP(MONTH(Tabela2[[#This Row],[DATA DO ÚLTIMO TESTE HIDROSTÁTICO]]),editar!$F$2:$G$13,2,0))</f>
        <v/>
      </c>
      <c r="X447" s="54" t="str">
        <f>IF(Tabela2[[#This Row],[DATA DO ÚLTIMO TESTE HIDROSTÁTICO]]="","",YEAR(Tabela2[[#This Row],[DATA DO ÚLTIMO TESTE HIDROSTÁTICO]]))</f>
        <v/>
      </c>
      <c r="Y447" s="101" t="str">
        <f>IFERROR(IF(Tabela2[[#This Row],[DATA DA RECARGA]]="","",Tabela2[[#This Row],[VALIDADE          (em meses)]]*30)+5,"")</f>
        <v/>
      </c>
      <c r="Z447" s="101" t="str">
        <f>IF(Tabela2[[#This Row],[DATA DA RECARGA]]="","","P")</f>
        <v/>
      </c>
      <c r="AA447" s="71"/>
      <c r="AB447" s="97" t="str">
        <f ca="1">IFERROR(G447-editar!$C$1,"")</f>
        <v/>
      </c>
      <c r="AC447" s="97" t="str">
        <f t="shared" ca="1" si="6"/>
        <v/>
      </c>
      <c r="AD447" s="74"/>
      <c r="AE447" s="74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</row>
    <row r="448" spans="1:57" ht="20.100000000000001" customHeight="1" x14ac:dyDescent="0.25">
      <c r="A448" s="29" t="str">
        <f>IF(Tabela2[[#This Row],[LOCAL DO EXTINTOR]]="","",Tabela2[[#This Row],[CONTROL1]])</f>
        <v/>
      </c>
      <c r="B448" s="133"/>
      <c r="C448" s="33"/>
      <c r="D448" s="34"/>
      <c r="E448" s="35"/>
      <c r="F4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8" s="81" t="str">
        <f ca="1">IFERROR(IF(Tabela2[[#This Row],[VALIDADE DA RECARGA]]="SELECIONE VALIDADE","",Tabela2[[#This Row],[DATA VENC REC]]),"")</f>
        <v/>
      </c>
      <c r="H448" s="76"/>
      <c r="I4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8" s="87" t="str">
        <f>IF(Tabela2[[#This Row],[DATA DO ÚLTIMO TESTE HIDROSTÁTICO]]="","",Tabela2[[#This Row],[DATA DO ÚLTIMO TESTE HIDROSTÁTICO]]+editar!$C$15)</f>
        <v/>
      </c>
      <c r="K448" s="105"/>
      <c r="L448" s="140"/>
      <c r="M448" s="48">
        <v>441</v>
      </c>
      <c r="N4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8" s="49" t="str">
        <f>IF(Tabela2[[#This Row],[DATA DA RECARGA]]="","",Tabela2[[#This Row],[DATA DA RECARGA]]+Tabela2[[#This Row],[val]])</f>
        <v/>
      </c>
      <c r="P448" s="48" t="str">
        <f>IF(Tabela2[[#This Row],[DATA VENC REC]]="","",VLOOKUP(MONTH(Tabela2[[#This Row],[DATA VENC REC]]),editar!$F$2:$G$13,2,0))</f>
        <v/>
      </c>
      <c r="Q448" s="48" t="str">
        <f>IF(Tabela2[[#This Row],[DATA VENC REC]]="","",YEAR(Tabela2[[#This Row],[DATA VENC REC]]))</f>
        <v/>
      </c>
      <c r="R4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8" s="54" t="str">
        <f>IF(Tabela2[[#This Row],[DATA DO PRÓXIMO TESTE HIDROSTÁTICO]]="","",VLOOKUP(MONTH(Tabela2[[#This Row],[DATA DO PRÓXIMO TESTE HIDROSTÁTICO]]),editar!$F$2:$G$13,2,0))</f>
        <v/>
      </c>
      <c r="T448" s="54" t="str">
        <f>IF(Tabela2[[#This Row],[DATA DO PRÓXIMO TESTE HIDROSTÁTICO]]="","",YEAR(Tabela2[[#This Row],[DATA DO PRÓXIMO TESTE HIDROSTÁTICO]]))</f>
        <v/>
      </c>
      <c r="U448" s="54" t="str">
        <f>IF(Tabela2[[#This Row],[DATA DA RECARGA]]="","",VLOOKUP(MONTH(Tabela2[[#This Row],[DATA DA RECARGA]]),editar!$F$2:$G$13,2,0))</f>
        <v/>
      </c>
      <c r="V448" s="54" t="str">
        <f>IF(Tabela2[[#This Row],[DATA DA RECARGA]]="","",YEAR(Tabela2[[#This Row],[DATA DA RECARGA]]))</f>
        <v/>
      </c>
      <c r="W448" s="54" t="str">
        <f>IF(Tabela2[[#This Row],[DATA DO ÚLTIMO TESTE HIDROSTÁTICO]]="","",VLOOKUP(MONTH(Tabela2[[#This Row],[DATA DO ÚLTIMO TESTE HIDROSTÁTICO]]),editar!$F$2:$G$13,2,0))</f>
        <v/>
      </c>
      <c r="X448" s="54" t="str">
        <f>IF(Tabela2[[#This Row],[DATA DO ÚLTIMO TESTE HIDROSTÁTICO]]="","",YEAR(Tabela2[[#This Row],[DATA DO ÚLTIMO TESTE HIDROSTÁTICO]]))</f>
        <v/>
      </c>
      <c r="Y448" s="101" t="str">
        <f>IFERROR(IF(Tabela2[[#This Row],[DATA DA RECARGA]]="","",Tabela2[[#This Row],[VALIDADE          (em meses)]]*30)+5,"")</f>
        <v/>
      </c>
      <c r="Z448" s="101" t="str">
        <f>IF(Tabela2[[#This Row],[DATA DA RECARGA]]="","","P")</f>
        <v/>
      </c>
      <c r="AA448" s="71"/>
      <c r="AB448" s="97" t="str">
        <f ca="1">IFERROR(G448-editar!$C$1,"")</f>
        <v/>
      </c>
      <c r="AC448" s="97" t="str">
        <f t="shared" ca="1" si="6"/>
        <v/>
      </c>
      <c r="AD448" s="74"/>
      <c r="AE448" s="74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</row>
    <row r="449" spans="1:57" ht="20.100000000000001" customHeight="1" x14ac:dyDescent="0.25">
      <c r="A449" s="29" t="str">
        <f>IF(Tabela2[[#This Row],[LOCAL DO EXTINTOR]]="","",Tabela2[[#This Row],[CONTROL1]])</f>
        <v/>
      </c>
      <c r="B449" s="133"/>
      <c r="C449" s="33"/>
      <c r="D449" s="34"/>
      <c r="E449" s="35"/>
      <c r="F4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49" s="81" t="str">
        <f ca="1">IFERROR(IF(Tabela2[[#This Row],[VALIDADE DA RECARGA]]="SELECIONE VALIDADE","",Tabela2[[#This Row],[DATA VENC REC]]),"")</f>
        <v/>
      </c>
      <c r="H449" s="76"/>
      <c r="I4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49" s="87" t="str">
        <f>IF(Tabela2[[#This Row],[DATA DO ÚLTIMO TESTE HIDROSTÁTICO]]="","",Tabela2[[#This Row],[DATA DO ÚLTIMO TESTE HIDROSTÁTICO]]+editar!$C$15)</f>
        <v/>
      </c>
      <c r="K449" s="105"/>
      <c r="L449" s="140"/>
      <c r="M449" s="48">
        <v>442</v>
      </c>
      <c r="N4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49" s="49" t="str">
        <f>IF(Tabela2[[#This Row],[DATA DA RECARGA]]="","",Tabela2[[#This Row],[DATA DA RECARGA]]+Tabela2[[#This Row],[val]])</f>
        <v/>
      </c>
      <c r="P449" s="48" t="str">
        <f>IF(Tabela2[[#This Row],[DATA VENC REC]]="","",VLOOKUP(MONTH(Tabela2[[#This Row],[DATA VENC REC]]),editar!$F$2:$G$13,2,0))</f>
        <v/>
      </c>
      <c r="Q449" s="48" t="str">
        <f>IF(Tabela2[[#This Row],[DATA VENC REC]]="","",YEAR(Tabela2[[#This Row],[DATA VENC REC]]))</f>
        <v/>
      </c>
      <c r="R4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49" s="54" t="str">
        <f>IF(Tabela2[[#This Row],[DATA DO PRÓXIMO TESTE HIDROSTÁTICO]]="","",VLOOKUP(MONTH(Tabela2[[#This Row],[DATA DO PRÓXIMO TESTE HIDROSTÁTICO]]),editar!$F$2:$G$13,2,0))</f>
        <v/>
      </c>
      <c r="T449" s="54" t="str">
        <f>IF(Tabela2[[#This Row],[DATA DO PRÓXIMO TESTE HIDROSTÁTICO]]="","",YEAR(Tabela2[[#This Row],[DATA DO PRÓXIMO TESTE HIDROSTÁTICO]]))</f>
        <v/>
      </c>
      <c r="U449" s="54" t="str">
        <f>IF(Tabela2[[#This Row],[DATA DA RECARGA]]="","",VLOOKUP(MONTH(Tabela2[[#This Row],[DATA DA RECARGA]]),editar!$F$2:$G$13,2,0))</f>
        <v/>
      </c>
      <c r="V449" s="54" t="str">
        <f>IF(Tabela2[[#This Row],[DATA DA RECARGA]]="","",YEAR(Tabela2[[#This Row],[DATA DA RECARGA]]))</f>
        <v/>
      </c>
      <c r="W449" s="54" t="str">
        <f>IF(Tabela2[[#This Row],[DATA DO ÚLTIMO TESTE HIDROSTÁTICO]]="","",VLOOKUP(MONTH(Tabela2[[#This Row],[DATA DO ÚLTIMO TESTE HIDROSTÁTICO]]),editar!$F$2:$G$13,2,0))</f>
        <v/>
      </c>
      <c r="X449" s="54" t="str">
        <f>IF(Tabela2[[#This Row],[DATA DO ÚLTIMO TESTE HIDROSTÁTICO]]="","",YEAR(Tabela2[[#This Row],[DATA DO ÚLTIMO TESTE HIDROSTÁTICO]]))</f>
        <v/>
      </c>
      <c r="Y449" s="101" t="str">
        <f>IFERROR(IF(Tabela2[[#This Row],[DATA DA RECARGA]]="","",Tabela2[[#This Row],[VALIDADE          (em meses)]]*30)+5,"")</f>
        <v/>
      </c>
      <c r="Z449" s="101" t="str">
        <f>IF(Tabela2[[#This Row],[DATA DA RECARGA]]="","","P")</f>
        <v/>
      </c>
      <c r="AA449" s="71"/>
      <c r="AB449" s="97" t="str">
        <f ca="1">IFERROR(G449-editar!$C$1,"")</f>
        <v/>
      </c>
      <c r="AC449" s="97" t="str">
        <f t="shared" ca="1" si="6"/>
        <v/>
      </c>
      <c r="AD449" s="74"/>
      <c r="AE449" s="74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</row>
    <row r="450" spans="1:57" ht="20.100000000000001" customHeight="1" x14ac:dyDescent="0.25">
      <c r="A450" s="29" t="str">
        <f>IF(Tabela2[[#This Row],[LOCAL DO EXTINTOR]]="","",Tabela2[[#This Row],[CONTROL1]])</f>
        <v/>
      </c>
      <c r="B450" s="133"/>
      <c r="C450" s="33"/>
      <c r="D450" s="34"/>
      <c r="E450" s="35"/>
      <c r="F4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0" s="81" t="str">
        <f ca="1">IFERROR(IF(Tabela2[[#This Row],[VALIDADE DA RECARGA]]="SELECIONE VALIDADE","",Tabela2[[#This Row],[DATA VENC REC]]),"")</f>
        <v/>
      </c>
      <c r="H450" s="76"/>
      <c r="I4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0" s="87" t="str">
        <f>IF(Tabela2[[#This Row],[DATA DO ÚLTIMO TESTE HIDROSTÁTICO]]="","",Tabela2[[#This Row],[DATA DO ÚLTIMO TESTE HIDROSTÁTICO]]+editar!$C$15)</f>
        <v/>
      </c>
      <c r="K450" s="105"/>
      <c r="L450" s="140"/>
      <c r="M450" s="48">
        <v>443</v>
      </c>
      <c r="N4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0" s="49" t="str">
        <f>IF(Tabela2[[#This Row],[DATA DA RECARGA]]="","",Tabela2[[#This Row],[DATA DA RECARGA]]+Tabela2[[#This Row],[val]])</f>
        <v/>
      </c>
      <c r="P450" s="48" t="str">
        <f>IF(Tabela2[[#This Row],[DATA VENC REC]]="","",VLOOKUP(MONTH(Tabela2[[#This Row],[DATA VENC REC]]),editar!$F$2:$G$13,2,0))</f>
        <v/>
      </c>
      <c r="Q450" s="48" t="str">
        <f>IF(Tabela2[[#This Row],[DATA VENC REC]]="","",YEAR(Tabela2[[#This Row],[DATA VENC REC]]))</f>
        <v/>
      </c>
      <c r="R4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0" s="54" t="str">
        <f>IF(Tabela2[[#This Row],[DATA DO PRÓXIMO TESTE HIDROSTÁTICO]]="","",VLOOKUP(MONTH(Tabela2[[#This Row],[DATA DO PRÓXIMO TESTE HIDROSTÁTICO]]),editar!$F$2:$G$13,2,0))</f>
        <v/>
      </c>
      <c r="T450" s="54" t="str">
        <f>IF(Tabela2[[#This Row],[DATA DO PRÓXIMO TESTE HIDROSTÁTICO]]="","",YEAR(Tabela2[[#This Row],[DATA DO PRÓXIMO TESTE HIDROSTÁTICO]]))</f>
        <v/>
      </c>
      <c r="U450" s="54" t="str">
        <f>IF(Tabela2[[#This Row],[DATA DA RECARGA]]="","",VLOOKUP(MONTH(Tabela2[[#This Row],[DATA DA RECARGA]]),editar!$F$2:$G$13,2,0))</f>
        <v/>
      </c>
      <c r="V450" s="54" t="str">
        <f>IF(Tabela2[[#This Row],[DATA DA RECARGA]]="","",YEAR(Tabela2[[#This Row],[DATA DA RECARGA]]))</f>
        <v/>
      </c>
      <c r="W450" s="54" t="str">
        <f>IF(Tabela2[[#This Row],[DATA DO ÚLTIMO TESTE HIDROSTÁTICO]]="","",VLOOKUP(MONTH(Tabela2[[#This Row],[DATA DO ÚLTIMO TESTE HIDROSTÁTICO]]),editar!$F$2:$G$13,2,0))</f>
        <v/>
      </c>
      <c r="X450" s="54" t="str">
        <f>IF(Tabela2[[#This Row],[DATA DO ÚLTIMO TESTE HIDROSTÁTICO]]="","",YEAR(Tabela2[[#This Row],[DATA DO ÚLTIMO TESTE HIDROSTÁTICO]]))</f>
        <v/>
      </c>
      <c r="Y450" s="101" t="str">
        <f>IFERROR(IF(Tabela2[[#This Row],[DATA DA RECARGA]]="","",Tabela2[[#This Row],[VALIDADE          (em meses)]]*30)+5,"")</f>
        <v/>
      </c>
      <c r="Z450" s="101" t="str">
        <f>IF(Tabela2[[#This Row],[DATA DA RECARGA]]="","","P")</f>
        <v/>
      </c>
      <c r="AA450" s="71"/>
      <c r="AB450" s="97" t="str">
        <f ca="1">IFERROR(G450-editar!$C$1,"")</f>
        <v/>
      </c>
      <c r="AC450" s="97" t="str">
        <f t="shared" ca="1" si="6"/>
        <v/>
      </c>
      <c r="AD450" s="74"/>
      <c r="AE450" s="74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</row>
    <row r="451" spans="1:57" ht="20.100000000000001" customHeight="1" x14ac:dyDescent="0.25">
      <c r="A451" s="29" t="str">
        <f>IF(Tabela2[[#This Row],[LOCAL DO EXTINTOR]]="","",Tabela2[[#This Row],[CONTROL1]])</f>
        <v/>
      </c>
      <c r="B451" s="133"/>
      <c r="C451" s="33"/>
      <c r="D451" s="34"/>
      <c r="E451" s="35"/>
      <c r="F4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1" s="81" t="str">
        <f ca="1">IFERROR(IF(Tabela2[[#This Row],[VALIDADE DA RECARGA]]="SELECIONE VALIDADE","",Tabela2[[#This Row],[DATA VENC REC]]),"")</f>
        <v/>
      </c>
      <c r="H451" s="76"/>
      <c r="I4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1" s="87" t="str">
        <f>IF(Tabela2[[#This Row],[DATA DO ÚLTIMO TESTE HIDROSTÁTICO]]="","",Tabela2[[#This Row],[DATA DO ÚLTIMO TESTE HIDROSTÁTICO]]+editar!$C$15)</f>
        <v/>
      </c>
      <c r="K451" s="105"/>
      <c r="L451" s="140"/>
      <c r="M451" s="48">
        <v>444</v>
      </c>
      <c r="N4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1" s="49" t="str">
        <f>IF(Tabela2[[#This Row],[DATA DA RECARGA]]="","",Tabela2[[#This Row],[DATA DA RECARGA]]+Tabela2[[#This Row],[val]])</f>
        <v/>
      </c>
      <c r="P451" s="48" t="str">
        <f>IF(Tabela2[[#This Row],[DATA VENC REC]]="","",VLOOKUP(MONTH(Tabela2[[#This Row],[DATA VENC REC]]),editar!$F$2:$G$13,2,0))</f>
        <v/>
      </c>
      <c r="Q451" s="48" t="str">
        <f>IF(Tabela2[[#This Row],[DATA VENC REC]]="","",YEAR(Tabela2[[#This Row],[DATA VENC REC]]))</f>
        <v/>
      </c>
      <c r="R4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1" s="54" t="str">
        <f>IF(Tabela2[[#This Row],[DATA DO PRÓXIMO TESTE HIDROSTÁTICO]]="","",VLOOKUP(MONTH(Tabela2[[#This Row],[DATA DO PRÓXIMO TESTE HIDROSTÁTICO]]),editar!$F$2:$G$13,2,0))</f>
        <v/>
      </c>
      <c r="T451" s="54" t="str">
        <f>IF(Tabela2[[#This Row],[DATA DO PRÓXIMO TESTE HIDROSTÁTICO]]="","",YEAR(Tabela2[[#This Row],[DATA DO PRÓXIMO TESTE HIDROSTÁTICO]]))</f>
        <v/>
      </c>
      <c r="U451" s="54" t="str">
        <f>IF(Tabela2[[#This Row],[DATA DA RECARGA]]="","",VLOOKUP(MONTH(Tabela2[[#This Row],[DATA DA RECARGA]]),editar!$F$2:$G$13,2,0))</f>
        <v/>
      </c>
      <c r="V451" s="54" t="str">
        <f>IF(Tabela2[[#This Row],[DATA DA RECARGA]]="","",YEAR(Tabela2[[#This Row],[DATA DA RECARGA]]))</f>
        <v/>
      </c>
      <c r="W451" s="54" t="str">
        <f>IF(Tabela2[[#This Row],[DATA DO ÚLTIMO TESTE HIDROSTÁTICO]]="","",VLOOKUP(MONTH(Tabela2[[#This Row],[DATA DO ÚLTIMO TESTE HIDROSTÁTICO]]),editar!$F$2:$G$13,2,0))</f>
        <v/>
      </c>
      <c r="X451" s="54" t="str">
        <f>IF(Tabela2[[#This Row],[DATA DO ÚLTIMO TESTE HIDROSTÁTICO]]="","",YEAR(Tabela2[[#This Row],[DATA DO ÚLTIMO TESTE HIDROSTÁTICO]]))</f>
        <v/>
      </c>
      <c r="Y451" s="101" t="str">
        <f>IFERROR(IF(Tabela2[[#This Row],[DATA DA RECARGA]]="","",Tabela2[[#This Row],[VALIDADE          (em meses)]]*30)+5,"")</f>
        <v/>
      </c>
      <c r="Z451" s="101" t="str">
        <f>IF(Tabela2[[#This Row],[DATA DA RECARGA]]="","","P")</f>
        <v/>
      </c>
      <c r="AA451" s="71"/>
      <c r="AB451" s="97" t="str">
        <f ca="1">IFERROR(G451-editar!$C$1,"")</f>
        <v/>
      </c>
      <c r="AC451" s="97" t="str">
        <f t="shared" ca="1" si="6"/>
        <v/>
      </c>
      <c r="AD451" s="74"/>
      <c r="AE451" s="74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</row>
    <row r="452" spans="1:57" ht="20.100000000000001" customHeight="1" x14ac:dyDescent="0.25">
      <c r="A452" s="29" t="str">
        <f>IF(Tabela2[[#This Row],[LOCAL DO EXTINTOR]]="","",Tabela2[[#This Row],[CONTROL1]])</f>
        <v/>
      </c>
      <c r="B452" s="133"/>
      <c r="C452" s="33"/>
      <c r="D452" s="34"/>
      <c r="E452" s="35"/>
      <c r="F4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2" s="81" t="str">
        <f ca="1">IFERROR(IF(Tabela2[[#This Row],[VALIDADE DA RECARGA]]="SELECIONE VALIDADE","",Tabela2[[#This Row],[DATA VENC REC]]),"")</f>
        <v/>
      </c>
      <c r="H452" s="76"/>
      <c r="I4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2" s="87" t="str">
        <f>IF(Tabela2[[#This Row],[DATA DO ÚLTIMO TESTE HIDROSTÁTICO]]="","",Tabela2[[#This Row],[DATA DO ÚLTIMO TESTE HIDROSTÁTICO]]+editar!$C$15)</f>
        <v/>
      </c>
      <c r="K452" s="105"/>
      <c r="L452" s="140"/>
      <c r="M452" s="48">
        <v>445</v>
      </c>
      <c r="N4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2" s="49" t="str">
        <f>IF(Tabela2[[#This Row],[DATA DA RECARGA]]="","",Tabela2[[#This Row],[DATA DA RECARGA]]+Tabela2[[#This Row],[val]])</f>
        <v/>
      </c>
      <c r="P452" s="48" t="str">
        <f>IF(Tabela2[[#This Row],[DATA VENC REC]]="","",VLOOKUP(MONTH(Tabela2[[#This Row],[DATA VENC REC]]),editar!$F$2:$G$13,2,0))</f>
        <v/>
      </c>
      <c r="Q452" s="48" t="str">
        <f>IF(Tabela2[[#This Row],[DATA VENC REC]]="","",YEAR(Tabela2[[#This Row],[DATA VENC REC]]))</f>
        <v/>
      </c>
      <c r="R4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2" s="54" t="str">
        <f>IF(Tabela2[[#This Row],[DATA DO PRÓXIMO TESTE HIDROSTÁTICO]]="","",VLOOKUP(MONTH(Tabela2[[#This Row],[DATA DO PRÓXIMO TESTE HIDROSTÁTICO]]),editar!$F$2:$G$13,2,0))</f>
        <v/>
      </c>
      <c r="T452" s="54" t="str">
        <f>IF(Tabela2[[#This Row],[DATA DO PRÓXIMO TESTE HIDROSTÁTICO]]="","",YEAR(Tabela2[[#This Row],[DATA DO PRÓXIMO TESTE HIDROSTÁTICO]]))</f>
        <v/>
      </c>
      <c r="U452" s="54" t="str">
        <f>IF(Tabela2[[#This Row],[DATA DA RECARGA]]="","",VLOOKUP(MONTH(Tabela2[[#This Row],[DATA DA RECARGA]]),editar!$F$2:$G$13,2,0))</f>
        <v/>
      </c>
      <c r="V452" s="54" t="str">
        <f>IF(Tabela2[[#This Row],[DATA DA RECARGA]]="","",YEAR(Tabela2[[#This Row],[DATA DA RECARGA]]))</f>
        <v/>
      </c>
      <c r="W452" s="54" t="str">
        <f>IF(Tabela2[[#This Row],[DATA DO ÚLTIMO TESTE HIDROSTÁTICO]]="","",VLOOKUP(MONTH(Tabela2[[#This Row],[DATA DO ÚLTIMO TESTE HIDROSTÁTICO]]),editar!$F$2:$G$13,2,0))</f>
        <v/>
      </c>
      <c r="X452" s="54" t="str">
        <f>IF(Tabela2[[#This Row],[DATA DO ÚLTIMO TESTE HIDROSTÁTICO]]="","",YEAR(Tabela2[[#This Row],[DATA DO ÚLTIMO TESTE HIDROSTÁTICO]]))</f>
        <v/>
      </c>
      <c r="Y452" s="101" t="str">
        <f>IFERROR(IF(Tabela2[[#This Row],[DATA DA RECARGA]]="","",Tabela2[[#This Row],[VALIDADE          (em meses)]]*30)+5,"")</f>
        <v/>
      </c>
      <c r="Z452" s="101" t="str">
        <f>IF(Tabela2[[#This Row],[DATA DA RECARGA]]="","","P")</f>
        <v/>
      </c>
      <c r="AA452" s="71"/>
      <c r="AB452" s="97" t="str">
        <f ca="1">IFERROR(G452-editar!$C$1,"")</f>
        <v/>
      </c>
      <c r="AC452" s="97" t="str">
        <f t="shared" ca="1" si="6"/>
        <v/>
      </c>
      <c r="AD452" s="74"/>
      <c r="AE452" s="74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</row>
    <row r="453" spans="1:57" ht="20.100000000000001" customHeight="1" x14ac:dyDescent="0.25">
      <c r="A453" s="29" t="str">
        <f>IF(Tabela2[[#This Row],[LOCAL DO EXTINTOR]]="","",Tabela2[[#This Row],[CONTROL1]])</f>
        <v/>
      </c>
      <c r="B453" s="133"/>
      <c r="C453" s="33"/>
      <c r="D453" s="34"/>
      <c r="E453" s="35"/>
      <c r="F4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3" s="81" t="str">
        <f ca="1">IFERROR(IF(Tabela2[[#This Row],[VALIDADE DA RECARGA]]="SELECIONE VALIDADE","",Tabela2[[#This Row],[DATA VENC REC]]),"")</f>
        <v/>
      </c>
      <c r="H453" s="76"/>
      <c r="I4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3" s="87" t="str">
        <f>IF(Tabela2[[#This Row],[DATA DO ÚLTIMO TESTE HIDROSTÁTICO]]="","",Tabela2[[#This Row],[DATA DO ÚLTIMO TESTE HIDROSTÁTICO]]+editar!$C$15)</f>
        <v/>
      </c>
      <c r="K453" s="105"/>
      <c r="L453" s="140"/>
      <c r="M453" s="48">
        <v>446</v>
      </c>
      <c r="N4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3" s="49" t="str">
        <f>IF(Tabela2[[#This Row],[DATA DA RECARGA]]="","",Tabela2[[#This Row],[DATA DA RECARGA]]+Tabela2[[#This Row],[val]])</f>
        <v/>
      </c>
      <c r="P453" s="48" t="str">
        <f>IF(Tabela2[[#This Row],[DATA VENC REC]]="","",VLOOKUP(MONTH(Tabela2[[#This Row],[DATA VENC REC]]),editar!$F$2:$G$13,2,0))</f>
        <v/>
      </c>
      <c r="Q453" s="48" t="str">
        <f>IF(Tabela2[[#This Row],[DATA VENC REC]]="","",YEAR(Tabela2[[#This Row],[DATA VENC REC]]))</f>
        <v/>
      </c>
      <c r="R4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3" s="54" t="str">
        <f>IF(Tabela2[[#This Row],[DATA DO PRÓXIMO TESTE HIDROSTÁTICO]]="","",VLOOKUP(MONTH(Tabela2[[#This Row],[DATA DO PRÓXIMO TESTE HIDROSTÁTICO]]),editar!$F$2:$G$13,2,0))</f>
        <v/>
      </c>
      <c r="T453" s="54" t="str">
        <f>IF(Tabela2[[#This Row],[DATA DO PRÓXIMO TESTE HIDROSTÁTICO]]="","",YEAR(Tabela2[[#This Row],[DATA DO PRÓXIMO TESTE HIDROSTÁTICO]]))</f>
        <v/>
      </c>
      <c r="U453" s="54" t="str">
        <f>IF(Tabela2[[#This Row],[DATA DA RECARGA]]="","",VLOOKUP(MONTH(Tabela2[[#This Row],[DATA DA RECARGA]]),editar!$F$2:$G$13,2,0))</f>
        <v/>
      </c>
      <c r="V453" s="54" t="str">
        <f>IF(Tabela2[[#This Row],[DATA DA RECARGA]]="","",YEAR(Tabela2[[#This Row],[DATA DA RECARGA]]))</f>
        <v/>
      </c>
      <c r="W453" s="54" t="str">
        <f>IF(Tabela2[[#This Row],[DATA DO ÚLTIMO TESTE HIDROSTÁTICO]]="","",VLOOKUP(MONTH(Tabela2[[#This Row],[DATA DO ÚLTIMO TESTE HIDROSTÁTICO]]),editar!$F$2:$G$13,2,0))</f>
        <v/>
      </c>
      <c r="X453" s="54" t="str">
        <f>IF(Tabela2[[#This Row],[DATA DO ÚLTIMO TESTE HIDROSTÁTICO]]="","",YEAR(Tabela2[[#This Row],[DATA DO ÚLTIMO TESTE HIDROSTÁTICO]]))</f>
        <v/>
      </c>
      <c r="Y453" s="101" t="str">
        <f>IFERROR(IF(Tabela2[[#This Row],[DATA DA RECARGA]]="","",Tabela2[[#This Row],[VALIDADE          (em meses)]]*30)+5,"")</f>
        <v/>
      </c>
      <c r="Z453" s="101" t="str">
        <f>IF(Tabela2[[#This Row],[DATA DA RECARGA]]="","","P")</f>
        <v/>
      </c>
      <c r="AA453" s="71"/>
      <c r="AB453" s="97" t="str">
        <f ca="1">IFERROR(G453-editar!$C$1,"")</f>
        <v/>
      </c>
      <c r="AC453" s="97" t="str">
        <f t="shared" ca="1" si="6"/>
        <v/>
      </c>
      <c r="AD453" s="74"/>
      <c r="AE453" s="74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</row>
    <row r="454" spans="1:57" ht="20.100000000000001" customHeight="1" x14ac:dyDescent="0.25">
      <c r="A454" s="29" t="str">
        <f>IF(Tabela2[[#This Row],[LOCAL DO EXTINTOR]]="","",Tabela2[[#This Row],[CONTROL1]])</f>
        <v/>
      </c>
      <c r="B454" s="133"/>
      <c r="C454" s="33"/>
      <c r="D454" s="34"/>
      <c r="E454" s="35"/>
      <c r="F4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4" s="81" t="str">
        <f ca="1">IFERROR(IF(Tabela2[[#This Row],[VALIDADE DA RECARGA]]="SELECIONE VALIDADE","",Tabela2[[#This Row],[DATA VENC REC]]),"")</f>
        <v/>
      </c>
      <c r="H454" s="76"/>
      <c r="I4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4" s="87" t="str">
        <f>IF(Tabela2[[#This Row],[DATA DO ÚLTIMO TESTE HIDROSTÁTICO]]="","",Tabela2[[#This Row],[DATA DO ÚLTIMO TESTE HIDROSTÁTICO]]+editar!$C$15)</f>
        <v/>
      </c>
      <c r="K454" s="105"/>
      <c r="L454" s="140"/>
      <c r="M454" s="48">
        <v>447</v>
      </c>
      <c r="N4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4" s="49" t="str">
        <f>IF(Tabela2[[#This Row],[DATA DA RECARGA]]="","",Tabela2[[#This Row],[DATA DA RECARGA]]+Tabela2[[#This Row],[val]])</f>
        <v/>
      </c>
      <c r="P454" s="48" t="str">
        <f>IF(Tabela2[[#This Row],[DATA VENC REC]]="","",VLOOKUP(MONTH(Tabela2[[#This Row],[DATA VENC REC]]),editar!$F$2:$G$13,2,0))</f>
        <v/>
      </c>
      <c r="Q454" s="48" t="str">
        <f>IF(Tabela2[[#This Row],[DATA VENC REC]]="","",YEAR(Tabela2[[#This Row],[DATA VENC REC]]))</f>
        <v/>
      </c>
      <c r="R4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4" s="54" t="str">
        <f>IF(Tabela2[[#This Row],[DATA DO PRÓXIMO TESTE HIDROSTÁTICO]]="","",VLOOKUP(MONTH(Tabela2[[#This Row],[DATA DO PRÓXIMO TESTE HIDROSTÁTICO]]),editar!$F$2:$G$13,2,0))</f>
        <v/>
      </c>
      <c r="T454" s="54" t="str">
        <f>IF(Tabela2[[#This Row],[DATA DO PRÓXIMO TESTE HIDROSTÁTICO]]="","",YEAR(Tabela2[[#This Row],[DATA DO PRÓXIMO TESTE HIDROSTÁTICO]]))</f>
        <v/>
      </c>
      <c r="U454" s="54" t="str">
        <f>IF(Tabela2[[#This Row],[DATA DA RECARGA]]="","",VLOOKUP(MONTH(Tabela2[[#This Row],[DATA DA RECARGA]]),editar!$F$2:$G$13,2,0))</f>
        <v/>
      </c>
      <c r="V454" s="54" t="str">
        <f>IF(Tabela2[[#This Row],[DATA DA RECARGA]]="","",YEAR(Tabela2[[#This Row],[DATA DA RECARGA]]))</f>
        <v/>
      </c>
      <c r="W454" s="54" t="str">
        <f>IF(Tabela2[[#This Row],[DATA DO ÚLTIMO TESTE HIDROSTÁTICO]]="","",VLOOKUP(MONTH(Tabela2[[#This Row],[DATA DO ÚLTIMO TESTE HIDROSTÁTICO]]),editar!$F$2:$G$13,2,0))</f>
        <v/>
      </c>
      <c r="X454" s="54" t="str">
        <f>IF(Tabela2[[#This Row],[DATA DO ÚLTIMO TESTE HIDROSTÁTICO]]="","",YEAR(Tabela2[[#This Row],[DATA DO ÚLTIMO TESTE HIDROSTÁTICO]]))</f>
        <v/>
      </c>
      <c r="Y454" s="101" t="str">
        <f>IFERROR(IF(Tabela2[[#This Row],[DATA DA RECARGA]]="","",Tabela2[[#This Row],[VALIDADE          (em meses)]]*30)+5,"")</f>
        <v/>
      </c>
      <c r="Z454" s="101" t="str">
        <f>IF(Tabela2[[#This Row],[DATA DA RECARGA]]="","","P")</f>
        <v/>
      </c>
      <c r="AA454" s="71"/>
      <c r="AB454" s="97" t="str">
        <f ca="1">IFERROR(G454-editar!$C$1,"")</f>
        <v/>
      </c>
      <c r="AC454" s="97" t="str">
        <f t="shared" ca="1" si="6"/>
        <v/>
      </c>
      <c r="AD454" s="74"/>
      <c r="AE454" s="74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</row>
    <row r="455" spans="1:57" ht="20.100000000000001" customHeight="1" x14ac:dyDescent="0.25">
      <c r="A455" s="29" t="str">
        <f>IF(Tabela2[[#This Row],[LOCAL DO EXTINTOR]]="","",Tabela2[[#This Row],[CONTROL1]])</f>
        <v/>
      </c>
      <c r="B455" s="133"/>
      <c r="C455" s="33"/>
      <c r="D455" s="34"/>
      <c r="E455" s="35"/>
      <c r="F4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5" s="81" t="str">
        <f ca="1">IFERROR(IF(Tabela2[[#This Row],[VALIDADE DA RECARGA]]="SELECIONE VALIDADE","",Tabela2[[#This Row],[DATA VENC REC]]),"")</f>
        <v/>
      </c>
      <c r="H455" s="76"/>
      <c r="I4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5" s="87" t="str">
        <f>IF(Tabela2[[#This Row],[DATA DO ÚLTIMO TESTE HIDROSTÁTICO]]="","",Tabela2[[#This Row],[DATA DO ÚLTIMO TESTE HIDROSTÁTICO]]+editar!$C$15)</f>
        <v/>
      </c>
      <c r="K455" s="105"/>
      <c r="L455" s="140"/>
      <c r="M455" s="48">
        <v>448</v>
      </c>
      <c r="N4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5" s="49" t="str">
        <f>IF(Tabela2[[#This Row],[DATA DA RECARGA]]="","",Tabela2[[#This Row],[DATA DA RECARGA]]+Tabela2[[#This Row],[val]])</f>
        <v/>
      </c>
      <c r="P455" s="48" t="str">
        <f>IF(Tabela2[[#This Row],[DATA VENC REC]]="","",VLOOKUP(MONTH(Tabela2[[#This Row],[DATA VENC REC]]),editar!$F$2:$G$13,2,0))</f>
        <v/>
      </c>
      <c r="Q455" s="48" t="str">
        <f>IF(Tabela2[[#This Row],[DATA VENC REC]]="","",YEAR(Tabela2[[#This Row],[DATA VENC REC]]))</f>
        <v/>
      </c>
      <c r="R4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5" s="54" t="str">
        <f>IF(Tabela2[[#This Row],[DATA DO PRÓXIMO TESTE HIDROSTÁTICO]]="","",VLOOKUP(MONTH(Tabela2[[#This Row],[DATA DO PRÓXIMO TESTE HIDROSTÁTICO]]),editar!$F$2:$G$13,2,0))</f>
        <v/>
      </c>
      <c r="T455" s="54" t="str">
        <f>IF(Tabela2[[#This Row],[DATA DO PRÓXIMO TESTE HIDROSTÁTICO]]="","",YEAR(Tabela2[[#This Row],[DATA DO PRÓXIMO TESTE HIDROSTÁTICO]]))</f>
        <v/>
      </c>
      <c r="U455" s="54" t="str">
        <f>IF(Tabela2[[#This Row],[DATA DA RECARGA]]="","",VLOOKUP(MONTH(Tabela2[[#This Row],[DATA DA RECARGA]]),editar!$F$2:$G$13,2,0))</f>
        <v/>
      </c>
      <c r="V455" s="54" t="str">
        <f>IF(Tabela2[[#This Row],[DATA DA RECARGA]]="","",YEAR(Tabela2[[#This Row],[DATA DA RECARGA]]))</f>
        <v/>
      </c>
      <c r="W455" s="54" t="str">
        <f>IF(Tabela2[[#This Row],[DATA DO ÚLTIMO TESTE HIDROSTÁTICO]]="","",VLOOKUP(MONTH(Tabela2[[#This Row],[DATA DO ÚLTIMO TESTE HIDROSTÁTICO]]),editar!$F$2:$G$13,2,0))</f>
        <v/>
      </c>
      <c r="X455" s="54" t="str">
        <f>IF(Tabela2[[#This Row],[DATA DO ÚLTIMO TESTE HIDROSTÁTICO]]="","",YEAR(Tabela2[[#This Row],[DATA DO ÚLTIMO TESTE HIDROSTÁTICO]]))</f>
        <v/>
      </c>
      <c r="Y455" s="101" t="str">
        <f>IFERROR(IF(Tabela2[[#This Row],[DATA DA RECARGA]]="","",Tabela2[[#This Row],[VALIDADE          (em meses)]]*30)+5,"")</f>
        <v/>
      </c>
      <c r="Z455" s="101" t="str">
        <f>IF(Tabela2[[#This Row],[DATA DA RECARGA]]="","","P")</f>
        <v/>
      </c>
      <c r="AA455" s="71"/>
      <c r="AB455" s="97" t="str">
        <f ca="1">IFERROR(G455-editar!$C$1,"")</f>
        <v/>
      </c>
      <c r="AC455" s="97" t="str">
        <f t="shared" ca="1" si="6"/>
        <v/>
      </c>
      <c r="AD455" s="74"/>
      <c r="AE455" s="74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</row>
    <row r="456" spans="1:57" ht="20.100000000000001" customHeight="1" x14ac:dyDescent="0.25">
      <c r="A456" s="29" t="str">
        <f>IF(Tabela2[[#This Row],[LOCAL DO EXTINTOR]]="","",Tabela2[[#This Row],[CONTROL1]])</f>
        <v/>
      </c>
      <c r="B456" s="133"/>
      <c r="C456" s="33"/>
      <c r="D456" s="34"/>
      <c r="E456" s="35"/>
      <c r="F4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6" s="81" t="str">
        <f ca="1">IFERROR(IF(Tabela2[[#This Row],[VALIDADE DA RECARGA]]="SELECIONE VALIDADE","",Tabela2[[#This Row],[DATA VENC REC]]),"")</f>
        <v/>
      </c>
      <c r="H456" s="76"/>
      <c r="I4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6" s="87" t="str">
        <f>IF(Tabela2[[#This Row],[DATA DO ÚLTIMO TESTE HIDROSTÁTICO]]="","",Tabela2[[#This Row],[DATA DO ÚLTIMO TESTE HIDROSTÁTICO]]+editar!$C$15)</f>
        <v/>
      </c>
      <c r="K456" s="105"/>
      <c r="L456" s="140"/>
      <c r="M456" s="48">
        <v>449</v>
      </c>
      <c r="N4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6" s="49" t="str">
        <f>IF(Tabela2[[#This Row],[DATA DA RECARGA]]="","",Tabela2[[#This Row],[DATA DA RECARGA]]+Tabela2[[#This Row],[val]])</f>
        <v/>
      </c>
      <c r="P456" s="48" t="str">
        <f>IF(Tabela2[[#This Row],[DATA VENC REC]]="","",VLOOKUP(MONTH(Tabela2[[#This Row],[DATA VENC REC]]),editar!$F$2:$G$13,2,0))</f>
        <v/>
      </c>
      <c r="Q456" s="48" t="str">
        <f>IF(Tabela2[[#This Row],[DATA VENC REC]]="","",YEAR(Tabela2[[#This Row],[DATA VENC REC]]))</f>
        <v/>
      </c>
      <c r="R4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6" s="54" t="str">
        <f>IF(Tabela2[[#This Row],[DATA DO PRÓXIMO TESTE HIDROSTÁTICO]]="","",VLOOKUP(MONTH(Tabela2[[#This Row],[DATA DO PRÓXIMO TESTE HIDROSTÁTICO]]),editar!$F$2:$G$13,2,0))</f>
        <v/>
      </c>
      <c r="T456" s="54" t="str">
        <f>IF(Tabela2[[#This Row],[DATA DO PRÓXIMO TESTE HIDROSTÁTICO]]="","",YEAR(Tabela2[[#This Row],[DATA DO PRÓXIMO TESTE HIDROSTÁTICO]]))</f>
        <v/>
      </c>
      <c r="U456" s="54" t="str">
        <f>IF(Tabela2[[#This Row],[DATA DA RECARGA]]="","",VLOOKUP(MONTH(Tabela2[[#This Row],[DATA DA RECARGA]]),editar!$F$2:$G$13,2,0))</f>
        <v/>
      </c>
      <c r="V456" s="54" t="str">
        <f>IF(Tabela2[[#This Row],[DATA DA RECARGA]]="","",YEAR(Tabela2[[#This Row],[DATA DA RECARGA]]))</f>
        <v/>
      </c>
      <c r="W456" s="54" t="str">
        <f>IF(Tabela2[[#This Row],[DATA DO ÚLTIMO TESTE HIDROSTÁTICO]]="","",VLOOKUP(MONTH(Tabela2[[#This Row],[DATA DO ÚLTIMO TESTE HIDROSTÁTICO]]),editar!$F$2:$G$13,2,0))</f>
        <v/>
      </c>
      <c r="X456" s="54" t="str">
        <f>IF(Tabela2[[#This Row],[DATA DO ÚLTIMO TESTE HIDROSTÁTICO]]="","",YEAR(Tabela2[[#This Row],[DATA DO ÚLTIMO TESTE HIDROSTÁTICO]]))</f>
        <v/>
      </c>
      <c r="Y456" s="101" t="str">
        <f>IFERROR(IF(Tabela2[[#This Row],[DATA DA RECARGA]]="","",Tabela2[[#This Row],[VALIDADE          (em meses)]]*30)+5,"")</f>
        <v/>
      </c>
      <c r="Z456" s="101" t="str">
        <f>IF(Tabela2[[#This Row],[DATA DA RECARGA]]="","","P")</f>
        <v/>
      </c>
      <c r="AA456" s="71"/>
      <c r="AB456" s="97" t="str">
        <f ca="1">IFERROR(G456-editar!$C$1,"")</f>
        <v/>
      </c>
      <c r="AC456" s="97" t="str">
        <f t="shared" ca="1" si="6"/>
        <v/>
      </c>
      <c r="AD456" s="74"/>
      <c r="AE456" s="74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</row>
    <row r="457" spans="1:57" ht="20.100000000000001" customHeight="1" x14ac:dyDescent="0.25">
      <c r="A457" s="29" t="str">
        <f>IF(Tabela2[[#This Row],[LOCAL DO EXTINTOR]]="","",Tabela2[[#This Row],[CONTROL1]])</f>
        <v/>
      </c>
      <c r="B457" s="133"/>
      <c r="C457" s="33"/>
      <c r="D457" s="34"/>
      <c r="E457" s="35"/>
      <c r="F4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7" s="81" t="str">
        <f ca="1">IFERROR(IF(Tabela2[[#This Row],[VALIDADE DA RECARGA]]="SELECIONE VALIDADE","",Tabela2[[#This Row],[DATA VENC REC]]),"")</f>
        <v/>
      </c>
      <c r="H457" s="76"/>
      <c r="I4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7" s="87" t="str">
        <f>IF(Tabela2[[#This Row],[DATA DO ÚLTIMO TESTE HIDROSTÁTICO]]="","",Tabela2[[#This Row],[DATA DO ÚLTIMO TESTE HIDROSTÁTICO]]+editar!$C$15)</f>
        <v/>
      </c>
      <c r="K457" s="105"/>
      <c r="L457" s="140"/>
      <c r="M457" s="48">
        <v>450</v>
      </c>
      <c r="N4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7" s="49" t="str">
        <f>IF(Tabela2[[#This Row],[DATA DA RECARGA]]="","",Tabela2[[#This Row],[DATA DA RECARGA]]+Tabela2[[#This Row],[val]])</f>
        <v/>
      </c>
      <c r="P457" s="48" t="str">
        <f>IF(Tabela2[[#This Row],[DATA VENC REC]]="","",VLOOKUP(MONTH(Tabela2[[#This Row],[DATA VENC REC]]),editar!$F$2:$G$13,2,0))</f>
        <v/>
      </c>
      <c r="Q457" s="48" t="str">
        <f>IF(Tabela2[[#This Row],[DATA VENC REC]]="","",YEAR(Tabela2[[#This Row],[DATA VENC REC]]))</f>
        <v/>
      </c>
      <c r="R4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7" s="54" t="str">
        <f>IF(Tabela2[[#This Row],[DATA DO PRÓXIMO TESTE HIDROSTÁTICO]]="","",VLOOKUP(MONTH(Tabela2[[#This Row],[DATA DO PRÓXIMO TESTE HIDROSTÁTICO]]),editar!$F$2:$G$13,2,0))</f>
        <v/>
      </c>
      <c r="T457" s="54" t="str">
        <f>IF(Tabela2[[#This Row],[DATA DO PRÓXIMO TESTE HIDROSTÁTICO]]="","",YEAR(Tabela2[[#This Row],[DATA DO PRÓXIMO TESTE HIDROSTÁTICO]]))</f>
        <v/>
      </c>
      <c r="U457" s="54" t="str">
        <f>IF(Tabela2[[#This Row],[DATA DA RECARGA]]="","",VLOOKUP(MONTH(Tabela2[[#This Row],[DATA DA RECARGA]]),editar!$F$2:$G$13,2,0))</f>
        <v/>
      </c>
      <c r="V457" s="54" t="str">
        <f>IF(Tabela2[[#This Row],[DATA DA RECARGA]]="","",YEAR(Tabela2[[#This Row],[DATA DA RECARGA]]))</f>
        <v/>
      </c>
      <c r="W457" s="54" t="str">
        <f>IF(Tabela2[[#This Row],[DATA DO ÚLTIMO TESTE HIDROSTÁTICO]]="","",VLOOKUP(MONTH(Tabela2[[#This Row],[DATA DO ÚLTIMO TESTE HIDROSTÁTICO]]),editar!$F$2:$G$13,2,0))</f>
        <v/>
      </c>
      <c r="X457" s="54" t="str">
        <f>IF(Tabela2[[#This Row],[DATA DO ÚLTIMO TESTE HIDROSTÁTICO]]="","",YEAR(Tabela2[[#This Row],[DATA DO ÚLTIMO TESTE HIDROSTÁTICO]]))</f>
        <v/>
      </c>
      <c r="Y457" s="101" t="str">
        <f>IFERROR(IF(Tabela2[[#This Row],[DATA DA RECARGA]]="","",Tabela2[[#This Row],[VALIDADE          (em meses)]]*30)+5,"")</f>
        <v/>
      </c>
      <c r="Z457" s="101" t="str">
        <f>IF(Tabela2[[#This Row],[DATA DA RECARGA]]="","","P")</f>
        <v/>
      </c>
      <c r="AA457" s="71"/>
      <c r="AB457" s="97" t="str">
        <f ca="1">IFERROR(G457-editar!$C$1,"")</f>
        <v/>
      </c>
      <c r="AC457" s="97" t="str">
        <f t="shared" ref="AC457:AC520" ca="1" si="7">IF(AB457="","",IF(AB457&lt;0,AB457+10000000000,AB457*1))</f>
        <v/>
      </c>
      <c r="AD457" s="74"/>
      <c r="AE457" s="74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</row>
    <row r="458" spans="1:57" ht="20.100000000000001" customHeight="1" x14ac:dyDescent="0.25">
      <c r="A458" s="29" t="str">
        <f>IF(Tabela2[[#This Row],[LOCAL DO EXTINTOR]]="","",Tabela2[[#This Row],[CONTROL1]])</f>
        <v/>
      </c>
      <c r="B458" s="133"/>
      <c r="C458" s="33"/>
      <c r="D458" s="34"/>
      <c r="E458" s="35"/>
      <c r="F4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8" s="81" t="str">
        <f ca="1">IFERROR(IF(Tabela2[[#This Row],[VALIDADE DA RECARGA]]="SELECIONE VALIDADE","",Tabela2[[#This Row],[DATA VENC REC]]),"")</f>
        <v/>
      </c>
      <c r="H458" s="76"/>
      <c r="I4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8" s="87" t="str">
        <f>IF(Tabela2[[#This Row],[DATA DO ÚLTIMO TESTE HIDROSTÁTICO]]="","",Tabela2[[#This Row],[DATA DO ÚLTIMO TESTE HIDROSTÁTICO]]+editar!$C$15)</f>
        <v/>
      </c>
      <c r="K458" s="105"/>
      <c r="L458" s="140"/>
      <c r="M458" s="48">
        <v>451</v>
      </c>
      <c r="N4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8" s="49" t="str">
        <f>IF(Tabela2[[#This Row],[DATA DA RECARGA]]="","",Tabela2[[#This Row],[DATA DA RECARGA]]+Tabela2[[#This Row],[val]])</f>
        <v/>
      </c>
      <c r="P458" s="48" t="str">
        <f>IF(Tabela2[[#This Row],[DATA VENC REC]]="","",VLOOKUP(MONTH(Tabela2[[#This Row],[DATA VENC REC]]),editar!$F$2:$G$13,2,0))</f>
        <v/>
      </c>
      <c r="Q458" s="48" t="str">
        <f>IF(Tabela2[[#This Row],[DATA VENC REC]]="","",YEAR(Tabela2[[#This Row],[DATA VENC REC]]))</f>
        <v/>
      </c>
      <c r="R4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8" s="54" t="str">
        <f>IF(Tabela2[[#This Row],[DATA DO PRÓXIMO TESTE HIDROSTÁTICO]]="","",VLOOKUP(MONTH(Tabela2[[#This Row],[DATA DO PRÓXIMO TESTE HIDROSTÁTICO]]),editar!$F$2:$G$13,2,0))</f>
        <v/>
      </c>
      <c r="T458" s="54" t="str">
        <f>IF(Tabela2[[#This Row],[DATA DO PRÓXIMO TESTE HIDROSTÁTICO]]="","",YEAR(Tabela2[[#This Row],[DATA DO PRÓXIMO TESTE HIDROSTÁTICO]]))</f>
        <v/>
      </c>
      <c r="U458" s="54" t="str">
        <f>IF(Tabela2[[#This Row],[DATA DA RECARGA]]="","",VLOOKUP(MONTH(Tabela2[[#This Row],[DATA DA RECARGA]]),editar!$F$2:$G$13,2,0))</f>
        <v/>
      </c>
      <c r="V458" s="54" t="str">
        <f>IF(Tabela2[[#This Row],[DATA DA RECARGA]]="","",YEAR(Tabela2[[#This Row],[DATA DA RECARGA]]))</f>
        <v/>
      </c>
      <c r="W458" s="54" t="str">
        <f>IF(Tabela2[[#This Row],[DATA DO ÚLTIMO TESTE HIDROSTÁTICO]]="","",VLOOKUP(MONTH(Tabela2[[#This Row],[DATA DO ÚLTIMO TESTE HIDROSTÁTICO]]),editar!$F$2:$G$13,2,0))</f>
        <v/>
      </c>
      <c r="X458" s="54" t="str">
        <f>IF(Tabela2[[#This Row],[DATA DO ÚLTIMO TESTE HIDROSTÁTICO]]="","",YEAR(Tabela2[[#This Row],[DATA DO ÚLTIMO TESTE HIDROSTÁTICO]]))</f>
        <v/>
      </c>
      <c r="Y458" s="101" t="str">
        <f>IFERROR(IF(Tabela2[[#This Row],[DATA DA RECARGA]]="","",Tabela2[[#This Row],[VALIDADE          (em meses)]]*30)+5,"")</f>
        <v/>
      </c>
      <c r="Z458" s="101" t="str">
        <f>IF(Tabela2[[#This Row],[DATA DA RECARGA]]="","","P")</f>
        <v/>
      </c>
      <c r="AA458" s="71"/>
      <c r="AB458" s="97" t="str">
        <f ca="1">IFERROR(G458-editar!$C$1,"")</f>
        <v/>
      </c>
      <c r="AC458" s="97" t="str">
        <f t="shared" ca="1" si="7"/>
        <v/>
      </c>
      <c r="AD458" s="74"/>
      <c r="AE458" s="74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</row>
    <row r="459" spans="1:57" ht="20.100000000000001" customHeight="1" x14ac:dyDescent="0.25">
      <c r="A459" s="29" t="str">
        <f>IF(Tabela2[[#This Row],[LOCAL DO EXTINTOR]]="","",Tabela2[[#This Row],[CONTROL1]])</f>
        <v/>
      </c>
      <c r="B459" s="133"/>
      <c r="C459" s="33"/>
      <c r="D459" s="34"/>
      <c r="E459" s="35"/>
      <c r="F4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59" s="81" t="str">
        <f ca="1">IFERROR(IF(Tabela2[[#This Row],[VALIDADE DA RECARGA]]="SELECIONE VALIDADE","",Tabela2[[#This Row],[DATA VENC REC]]),"")</f>
        <v/>
      </c>
      <c r="H459" s="76"/>
      <c r="I4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59" s="87" t="str">
        <f>IF(Tabela2[[#This Row],[DATA DO ÚLTIMO TESTE HIDROSTÁTICO]]="","",Tabela2[[#This Row],[DATA DO ÚLTIMO TESTE HIDROSTÁTICO]]+editar!$C$15)</f>
        <v/>
      </c>
      <c r="K459" s="105"/>
      <c r="L459" s="140"/>
      <c r="M459" s="48">
        <v>452</v>
      </c>
      <c r="N4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59" s="49" t="str">
        <f>IF(Tabela2[[#This Row],[DATA DA RECARGA]]="","",Tabela2[[#This Row],[DATA DA RECARGA]]+Tabela2[[#This Row],[val]])</f>
        <v/>
      </c>
      <c r="P459" s="48" t="str">
        <f>IF(Tabela2[[#This Row],[DATA VENC REC]]="","",VLOOKUP(MONTH(Tabela2[[#This Row],[DATA VENC REC]]),editar!$F$2:$G$13,2,0))</f>
        <v/>
      </c>
      <c r="Q459" s="48" t="str">
        <f>IF(Tabela2[[#This Row],[DATA VENC REC]]="","",YEAR(Tabela2[[#This Row],[DATA VENC REC]]))</f>
        <v/>
      </c>
      <c r="R4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59" s="54" t="str">
        <f>IF(Tabela2[[#This Row],[DATA DO PRÓXIMO TESTE HIDROSTÁTICO]]="","",VLOOKUP(MONTH(Tabela2[[#This Row],[DATA DO PRÓXIMO TESTE HIDROSTÁTICO]]),editar!$F$2:$G$13,2,0))</f>
        <v/>
      </c>
      <c r="T459" s="54" t="str">
        <f>IF(Tabela2[[#This Row],[DATA DO PRÓXIMO TESTE HIDROSTÁTICO]]="","",YEAR(Tabela2[[#This Row],[DATA DO PRÓXIMO TESTE HIDROSTÁTICO]]))</f>
        <v/>
      </c>
      <c r="U459" s="54" t="str">
        <f>IF(Tabela2[[#This Row],[DATA DA RECARGA]]="","",VLOOKUP(MONTH(Tabela2[[#This Row],[DATA DA RECARGA]]),editar!$F$2:$G$13,2,0))</f>
        <v/>
      </c>
      <c r="V459" s="54" t="str">
        <f>IF(Tabela2[[#This Row],[DATA DA RECARGA]]="","",YEAR(Tabela2[[#This Row],[DATA DA RECARGA]]))</f>
        <v/>
      </c>
      <c r="W459" s="54" t="str">
        <f>IF(Tabela2[[#This Row],[DATA DO ÚLTIMO TESTE HIDROSTÁTICO]]="","",VLOOKUP(MONTH(Tabela2[[#This Row],[DATA DO ÚLTIMO TESTE HIDROSTÁTICO]]),editar!$F$2:$G$13,2,0))</f>
        <v/>
      </c>
      <c r="X459" s="54" t="str">
        <f>IF(Tabela2[[#This Row],[DATA DO ÚLTIMO TESTE HIDROSTÁTICO]]="","",YEAR(Tabela2[[#This Row],[DATA DO ÚLTIMO TESTE HIDROSTÁTICO]]))</f>
        <v/>
      </c>
      <c r="Y459" s="101" t="str">
        <f>IFERROR(IF(Tabela2[[#This Row],[DATA DA RECARGA]]="","",Tabela2[[#This Row],[VALIDADE          (em meses)]]*30)+5,"")</f>
        <v/>
      </c>
      <c r="Z459" s="101" t="str">
        <f>IF(Tabela2[[#This Row],[DATA DA RECARGA]]="","","P")</f>
        <v/>
      </c>
      <c r="AA459" s="71"/>
      <c r="AB459" s="97" t="str">
        <f ca="1">IFERROR(G459-editar!$C$1,"")</f>
        <v/>
      </c>
      <c r="AC459" s="97" t="str">
        <f t="shared" ca="1" si="7"/>
        <v/>
      </c>
      <c r="AD459" s="74"/>
      <c r="AE459" s="74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</row>
    <row r="460" spans="1:57" ht="20.100000000000001" customHeight="1" x14ac:dyDescent="0.25">
      <c r="A460" s="29" t="str">
        <f>IF(Tabela2[[#This Row],[LOCAL DO EXTINTOR]]="","",Tabela2[[#This Row],[CONTROL1]])</f>
        <v/>
      </c>
      <c r="B460" s="133"/>
      <c r="C460" s="33"/>
      <c r="D460" s="34"/>
      <c r="E460" s="35"/>
      <c r="F4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0" s="81" t="str">
        <f ca="1">IFERROR(IF(Tabela2[[#This Row],[VALIDADE DA RECARGA]]="SELECIONE VALIDADE","",Tabela2[[#This Row],[DATA VENC REC]]),"")</f>
        <v/>
      </c>
      <c r="H460" s="76"/>
      <c r="I4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0" s="87" t="str">
        <f>IF(Tabela2[[#This Row],[DATA DO ÚLTIMO TESTE HIDROSTÁTICO]]="","",Tabela2[[#This Row],[DATA DO ÚLTIMO TESTE HIDROSTÁTICO]]+editar!$C$15)</f>
        <v/>
      </c>
      <c r="K460" s="105"/>
      <c r="L460" s="140"/>
      <c r="M460" s="48">
        <v>453</v>
      </c>
      <c r="N4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0" s="49" t="str">
        <f>IF(Tabela2[[#This Row],[DATA DA RECARGA]]="","",Tabela2[[#This Row],[DATA DA RECARGA]]+Tabela2[[#This Row],[val]])</f>
        <v/>
      </c>
      <c r="P460" s="48" t="str">
        <f>IF(Tabela2[[#This Row],[DATA VENC REC]]="","",VLOOKUP(MONTH(Tabela2[[#This Row],[DATA VENC REC]]),editar!$F$2:$G$13,2,0))</f>
        <v/>
      </c>
      <c r="Q460" s="48" t="str">
        <f>IF(Tabela2[[#This Row],[DATA VENC REC]]="","",YEAR(Tabela2[[#This Row],[DATA VENC REC]]))</f>
        <v/>
      </c>
      <c r="R4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0" s="54" t="str">
        <f>IF(Tabela2[[#This Row],[DATA DO PRÓXIMO TESTE HIDROSTÁTICO]]="","",VLOOKUP(MONTH(Tabela2[[#This Row],[DATA DO PRÓXIMO TESTE HIDROSTÁTICO]]),editar!$F$2:$G$13,2,0))</f>
        <v/>
      </c>
      <c r="T460" s="54" t="str">
        <f>IF(Tabela2[[#This Row],[DATA DO PRÓXIMO TESTE HIDROSTÁTICO]]="","",YEAR(Tabela2[[#This Row],[DATA DO PRÓXIMO TESTE HIDROSTÁTICO]]))</f>
        <v/>
      </c>
      <c r="U460" s="54" t="str">
        <f>IF(Tabela2[[#This Row],[DATA DA RECARGA]]="","",VLOOKUP(MONTH(Tabela2[[#This Row],[DATA DA RECARGA]]),editar!$F$2:$G$13,2,0))</f>
        <v/>
      </c>
      <c r="V460" s="54" t="str">
        <f>IF(Tabela2[[#This Row],[DATA DA RECARGA]]="","",YEAR(Tabela2[[#This Row],[DATA DA RECARGA]]))</f>
        <v/>
      </c>
      <c r="W460" s="54" t="str">
        <f>IF(Tabela2[[#This Row],[DATA DO ÚLTIMO TESTE HIDROSTÁTICO]]="","",VLOOKUP(MONTH(Tabela2[[#This Row],[DATA DO ÚLTIMO TESTE HIDROSTÁTICO]]),editar!$F$2:$G$13,2,0))</f>
        <v/>
      </c>
      <c r="X460" s="54" t="str">
        <f>IF(Tabela2[[#This Row],[DATA DO ÚLTIMO TESTE HIDROSTÁTICO]]="","",YEAR(Tabela2[[#This Row],[DATA DO ÚLTIMO TESTE HIDROSTÁTICO]]))</f>
        <v/>
      </c>
      <c r="Y460" s="101" t="str">
        <f>IFERROR(IF(Tabela2[[#This Row],[DATA DA RECARGA]]="","",Tabela2[[#This Row],[VALIDADE          (em meses)]]*30)+5,"")</f>
        <v/>
      </c>
      <c r="Z460" s="101" t="str">
        <f>IF(Tabela2[[#This Row],[DATA DA RECARGA]]="","","P")</f>
        <v/>
      </c>
      <c r="AA460" s="71"/>
      <c r="AB460" s="97" t="str">
        <f ca="1">IFERROR(G460-editar!$C$1,"")</f>
        <v/>
      </c>
      <c r="AC460" s="97" t="str">
        <f t="shared" ca="1" si="7"/>
        <v/>
      </c>
      <c r="AD460" s="74"/>
      <c r="AE460" s="74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</row>
    <row r="461" spans="1:57" ht="20.100000000000001" customHeight="1" x14ac:dyDescent="0.25">
      <c r="A461" s="29" t="str">
        <f>IF(Tabela2[[#This Row],[LOCAL DO EXTINTOR]]="","",Tabela2[[#This Row],[CONTROL1]])</f>
        <v/>
      </c>
      <c r="B461" s="133"/>
      <c r="C461" s="33"/>
      <c r="D461" s="34"/>
      <c r="E461" s="35"/>
      <c r="F4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1" s="81" t="str">
        <f ca="1">IFERROR(IF(Tabela2[[#This Row],[VALIDADE DA RECARGA]]="SELECIONE VALIDADE","",Tabela2[[#This Row],[DATA VENC REC]]),"")</f>
        <v/>
      </c>
      <c r="H461" s="76"/>
      <c r="I4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1" s="87" t="str">
        <f>IF(Tabela2[[#This Row],[DATA DO ÚLTIMO TESTE HIDROSTÁTICO]]="","",Tabela2[[#This Row],[DATA DO ÚLTIMO TESTE HIDROSTÁTICO]]+editar!$C$15)</f>
        <v/>
      </c>
      <c r="K461" s="105"/>
      <c r="L461" s="140"/>
      <c r="M461" s="48">
        <v>454</v>
      </c>
      <c r="N4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1" s="49" t="str">
        <f>IF(Tabela2[[#This Row],[DATA DA RECARGA]]="","",Tabela2[[#This Row],[DATA DA RECARGA]]+Tabela2[[#This Row],[val]])</f>
        <v/>
      </c>
      <c r="P461" s="48" t="str">
        <f>IF(Tabela2[[#This Row],[DATA VENC REC]]="","",VLOOKUP(MONTH(Tabela2[[#This Row],[DATA VENC REC]]),editar!$F$2:$G$13,2,0))</f>
        <v/>
      </c>
      <c r="Q461" s="48" t="str">
        <f>IF(Tabela2[[#This Row],[DATA VENC REC]]="","",YEAR(Tabela2[[#This Row],[DATA VENC REC]]))</f>
        <v/>
      </c>
      <c r="R4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1" s="54" t="str">
        <f>IF(Tabela2[[#This Row],[DATA DO PRÓXIMO TESTE HIDROSTÁTICO]]="","",VLOOKUP(MONTH(Tabela2[[#This Row],[DATA DO PRÓXIMO TESTE HIDROSTÁTICO]]),editar!$F$2:$G$13,2,0))</f>
        <v/>
      </c>
      <c r="T461" s="54" t="str">
        <f>IF(Tabela2[[#This Row],[DATA DO PRÓXIMO TESTE HIDROSTÁTICO]]="","",YEAR(Tabela2[[#This Row],[DATA DO PRÓXIMO TESTE HIDROSTÁTICO]]))</f>
        <v/>
      </c>
      <c r="U461" s="54" t="str">
        <f>IF(Tabela2[[#This Row],[DATA DA RECARGA]]="","",VLOOKUP(MONTH(Tabela2[[#This Row],[DATA DA RECARGA]]),editar!$F$2:$G$13,2,0))</f>
        <v/>
      </c>
      <c r="V461" s="54" t="str">
        <f>IF(Tabela2[[#This Row],[DATA DA RECARGA]]="","",YEAR(Tabela2[[#This Row],[DATA DA RECARGA]]))</f>
        <v/>
      </c>
      <c r="W461" s="54" t="str">
        <f>IF(Tabela2[[#This Row],[DATA DO ÚLTIMO TESTE HIDROSTÁTICO]]="","",VLOOKUP(MONTH(Tabela2[[#This Row],[DATA DO ÚLTIMO TESTE HIDROSTÁTICO]]),editar!$F$2:$G$13,2,0))</f>
        <v/>
      </c>
      <c r="X461" s="54" t="str">
        <f>IF(Tabela2[[#This Row],[DATA DO ÚLTIMO TESTE HIDROSTÁTICO]]="","",YEAR(Tabela2[[#This Row],[DATA DO ÚLTIMO TESTE HIDROSTÁTICO]]))</f>
        <v/>
      </c>
      <c r="Y461" s="101" t="str">
        <f>IFERROR(IF(Tabela2[[#This Row],[DATA DA RECARGA]]="","",Tabela2[[#This Row],[VALIDADE          (em meses)]]*30)+5,"")</f>
        <v/>
      </c>
      <c r="Z461" s="101" t="str">
        <f>IF(Tabela2[[#This Row],[DATA DA RECARGA]]="","","P")</f>
        <v/>
      </c>
      <c r="AA461" s="71"/>
      <c r="AB461" s="97" t="str">
        <f ca="1">IFERROR(G461-editar!$C$1,"")</f>
        <v/>
      </c>
      <c r="AC461" s="97" t="str">
        <f t="shared" ca="1" si="7"/>
        <v/>
      </c>
      <c r="AD461" s="74"/>
      <c r="AE461" s="74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</row>
    <row r="462" spans="1:57" ht="20.100000000000001" customHeight="1" x14ac:dyDescent="0.25">
      <c r="A462" s="29" t="str">
        <f>IF(Tabela2[[#This Row],[LOCAL DO EXTINTOR]]="","",Tabela2[[#This Row],[CONTROL1]])</f>
        <v/>
      </c>
      <c r="B462" s="133"/>
      <c r="C462" s="33"/>
      <c r="D462" s="34"/>
      <c r="E462" s="35"/>
      <c r="F4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2" s="81" t="str">
        <f ca="1">IFERROR(IF(Tabela2[[#This Row],[VALIDADE DA RECARGA]]="SELECIONE VALIDADE","",Tabela2[[#This Row],[DATA VENC REC]]),"")</f>
        <v/>
      </c>
      <c r="H462" s="76"/>
      <c r="I4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2" s="87" t="str">
        <f>IF(Tabela2[[#This Row],[DATA DO ÚLTIMO TESTE HIDROSTÁTICO]]="","",Tabela2[[#This Row],[DATA DO ÚLTIMO TESTE HIDROSTÁTICO]]+editar!$C$15)</f>
        <v/>
      </c>
      <c r="K462" s="105"/>
      <c r="L462" s="140"/>
      <c r="M462" s="48">
        <v>455</v>
      </c>
      <c r="N4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2" s="49" t="str">
        <f>IF(Tabela2[[#This Row],[DATA DA RECARGA]]="","",Tabela2[[#This Row],[DATA DA RECARGA]]+Tabela2[[#This Row],[val]])</f>
        <v/>
      </c>
      <c r="P462" s="48" t="str">
        <f>IF(Tabela2[[#This Row],[DATA VENC REC]]="","",VLOOKUP(MONTH(Tabela2[[#This Row],[DATA VENC REC]]),editar!$F$2:$G$13,2,0))</f>
        <v/>
      </c>
      <c r="Q462" s="48" t="str">
        <f>IF(Tabela2[[#This Row],[DATA VENC REC]]="","",YEAR(Tabela2[[#This Row],[DATA VENC REC]]))</f>
        <v/>
      </c>
      <c r="R4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2" s="54" t="str">
        <f>IF(Tabela2[[#This Row],[DATA DO PRÓXIMO TESTE HIDROSTÁTICO]]="","",VLOOKUP(MONTH(Tabela2[[#This Row],[DATA DO PRÓXIMO TESTE HIDROSTÁTICO]]),editar!$F$2:$G$13,2,0))</f>
        <v/>
      </c>
      <c r="T462" s="54" t="str">
        <f>IF(Tabela2[[#This Row],[DATA DO PRÓXIMO TESTE HIDROSTÁTICO]]="","",YEAR(Tabela2[[#This Row],[DATA DO PRÓXIMO TESTE HIDROSTÁTICO]]))</f>
        <v/>
      </c>
      <c r="U462" s="54" t="str">
        <f>IF(Tabela2[[#This Row],[DATA DA RECARGA]]="","",VLOOKUP(MONTH(Tabela2[[#This Row],[DATA DA RECARGA]]),editar!$F$2:$G$13,2,0))</f>
        <v/>
      </c>
      <c r="V462" s="54" t="str">
        <f>IF(Tabela2[[#This Row],[DATA DA RECARGA]]="","",YEAR(Tabela2[[#This Row],[DATA DA RECARGA]]))</f>
        <v/>
      </c>
      <c r="W462" s="54" t="str">
        <f>IF(Tabela2[[#This Row],[DATA DO ÚLTIMO TESTE HIDROSTÁTICO]]="","",VLOOKUP(MONTH(Tabela2[[#This Row],[DATA DO ÚLTIMO TESTE HIDROSTÁTICO]]),editar!$F$2:$G$13,2,0))</f>
        <v/>
      </c>
      <c r="X462" s="54" t="str">
        <f>IF(Tabela2[[#This Row],[DATA DO ÚLTIMO TESTE HIDROSTÁTICO]]="","",YEAR(Tabela2[[#This Row],[DATA DO ÚLTIMO TESTE HIDROSTÁTICO]]))</f>
        <v/>
      </c>
      <c r="Y462" s="101" t="str">
        <f>IFERROR(IF(Tabela2[[#This Row],[DATA DA RECARGA]]="","",Tabela2[[#This Row],[VALIDADE          (em meses)]]*30)+5,"")</f>
        <v/>
      </c>
      <c r="Z462" s="101" t="str">
        <f>IF(Tabela2[[#This Row],[DATA DA RECARGA]]="","","P")</f>
        <v/>
      </c>
      <c r="AA462" s="71"/>
      <c r="AB462" s="97" t="str">
        <f ca="1">IFERROR(G462-editar!$C$1,"")</f>
        <v/>
      </c>
      <c r="AC462" s="97" t="str">
        <f t="shared" ca="1" si="7"/>
        <v/>
      </c>
      <c r="AD462" s="74"/>
      <c r="AE462" s="74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</row>
    <row r="463" spans="1:57" ht="20.100000000000001" customHeight="1" x14ac:dyDescent="0.25">
      <c r="A463" s="29" t="str">
        <f>IF(Tabela2[[#This Row],[LOCAL DO EXTINTOR]]="","",Tabela2[[#This Row],[CONTROL1]])</f>
        <v/>
      </c>
      <c r="B463" s="133"/>
      <c r="C463" s="33"/>
      <c r="D463" s="34"/>
      <c r="E463" s="35"/>
      <c r="F4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3" s="81" t="str">
        <f ca="1">IFERROR(IF(Tabela2[[#This Row],[VALIDADE DA RECARGA]]="SELECIONE VALIDADE","",Tabela2[[#This Row],[DATA VENC REC]]),"")</f>
        <v/>
      </c>
      <c r="H463" s="76"/>
      <c r="I4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3" s="87" t="str">
        <f>IF(Tabela2[[#This Row],[DATA DO ÚLTIMO TESTE HIDROSTÁTICO]]="","",Tabela2[[#This Row],[DATA DO ÚLTIMO TESTE HIDROSTÁTICO]]+editar!$C$15)</f>
        <v/>
      </c>
      <c r="K463" s="105"/>
      <c r="L463" s="140"/>
      <c r="M463" s="48">
        <v>456</v>
      </c>
      <c r="N4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3" s="49" t="str">
        <f>IF(Tabela2[[#This Row],[DATA DA RECARGA]]="","",Tabela2[[#This Row],[DATA DA RECARGA]]+Tabela2[[#This Row],[val]])</f>
        <v/>
      </c>
      <c r="P463" s="48" t="str">
        <f>IF(Tabela2[[#This Row],[DATA VENC REC]]="","",VLOOKUP(MONTH(Tabela2[[#This Row],[DATA VENC REC]]),editar!$F$2:$G$13,2,0))</f>
        <v/>
      </c>
      <c r="Q463" s="48" t="str">
        <f>IF(Tabela2[[#This Row],[DATA VENC REC]]="","",YEAR(Tabela2[[#This Row],[DATA VENC REC]]))</f>
        <v/>
      </c>
      <c r="R4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3" s="54" t="str">
        <f>IF(Tabela2[[#This Row],[DATA DO PRÓXIMO TESTE HIDROSTÁTICO]]="","",VLOOKUP(MONTH(Tabela2[[#This Row],[DATA DO PRÓXIMO TESTE HIDROSTÁTICO]]),editar!$F$2:$G$13,2,0))</f>
        <v/>
      </c>
      <c r="T463" s="54" t="str">
        <f>IF(Tabela2[[#This Row],[DATA DO PRÓXIMO TESTE HIDROSTÁTICO]]="","",YEAR(Tabela2[[#This Row],[DATA DO PRÓXIMO TESTE HIDROSTÁTICO]]))</f>
        <v/>
      </c>
      <c r="U463" s="54" t="str">
        <f>IF(Tabela2[[#This Row],[DATA DA RECARGA]]="","",VLOOKUP(MONTH(Tabela2[[#This Row],[DATA DA RECARGA]]),editar!$F$2:$G$13,2,0))</f>
        <v/>
      </c>
      <c r="V463" s="54" t="str">
        <f>IF(Tabela2[[#This Row],[DATA DA RECARGA]]="","",YEAR(Tabela2[[#This Row],[DATA DA RECARGA]]))</f>
        <v/>
      </c>
      <c r="W463" s="54" t="str">
        <f>IF(Tabela2[[#This Row],[DATA DO ÚLTIMO TESTE HIDROSTÁTICO]]="","",VLOOKUP(MONTH(Tabela2[[#This Row],[DATA DO ÚLTIMO TESTE HIDROSTÁTICO]]),editar!$F$2:$G$13,2,0))</f>
        <v/>
      </c>
      <c r="X463" s="54" t="str">
        <f>IF(Tabela2[[#This Row],[DATA DO ÚLTIMO TESTE HIDROSTÁTICO]]="","",YEAR(Tabela2[[#This Row],[DATA DO ÚLTIMO TESTE HIDROSTÁTICO]]))</f>
        <v/>
      </c>
      <c r="Y463" s="101" t="str">
        <f>IFERROR(IF(Tabela2[[#This Row],[DATA DA RECARGA]]="","",Tabela2[[#This Row],[VALIDADE          (em meses)]]*30)+5,"")</f>
        <v/>
      </c>
      <c r="Z463" s="101" t="str">
        <f>IF(Tabela2[[#This Row],[DATA DA RECARGA]]="","","P")</f>
        <v/>
      </c>
      <c r="AA463" s="71"/>
      <c r="AB463" s="97" t="str">
        <f ca="1">IFERROR(G463-editar!$C$1,"")</f>
        <v/>
      </c>
      <c r="AC463" s="97" t="str">
        <f t="shared" ca="1" si="7"/>
        <v/>
      </c>
      <c r="AD463" s="74"/>
      <c r="AE463" s="74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</row>
    <row r="464" spans="1:57" ht="20.100000000000001" customHeight="1" x14ac:dyDescent="0.25">
      <c r="A464" s="29" t="str">
        <f>IF(Tabela2[[#This Row],[LOCAL DO EXTINTOR]]="","",Tabela2[[#This Row],[CONTROL1]])</f>
        <v/>
      </c>
      <c r="B464" s="133"/>
      <c r="C464" s="33"/>
      <c r="D464" s="34"/>
      <c r="E464" s="35"/>
      <c r="F4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4" s="81" t="str">
        <f ca="1">IFERROR(IF(Tabela2[[#This Row],[VALIDADE DA RECARGA]]="SELECIONE VALIDADE","",Tabela2[[#This Row],[DATA VENC REC]]),"")</f>
        <v/>
      </c>
      <c r="H464" s="76"/>
      <c r="I4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4" s="87" t="str">
        <f>IF(Tabela2[[#This Row],[DATA DO ÚLTIMO TESTE HIDROSTÁTICO]]="","",Tabela2[[#This Row],[DATA DO ÚLTIMO TESTE HIDROSTÁTICO]]+editar!$C$15)</f>
        <v/>
      </c>
      <c r="K464" s="105"/>
      <c r="L464" s="140"/>
      <c r="M464" s="48">
        <v>457</v>
      </c>
      <c r="N4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4" s="49" t="str">
        <f>IF(Tabela2[[#This Row],[DATA DA RECARGA]]="","",Tabela2[[#This Row],[DATA DA RECARGA]]+Tabela2[[#This Row],[val]])</f>
        <v/>
      </c>
      <c r="P464" s="48" t="str">
        <f>IF(Tabela2[[#This Row],[DATA VENC REC]]="","",VLOOKUP(MONTH(Tabela2[[#This Row],[DATA VENC REC]]),editar!$F$2:$G$13,2,0))</f>
        <v/>
      </c>
      <c r="Q464" s="48" t="str">
        <f>IF(Tabela2[[#This Row],[DATA VENC REC]]="","",YEAR(Tabela2[[#This Row],[DATA VENC REC]]))</f>
        <v/>
      </c>
      <c r="R4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4" s="54" t="str">
        <f>IF(Tabela2[[#This Row],[DATA DO PRÓXIMO TESTE HIDROSTÁTICO]]="","",VLOOKUP(MONTH(Tabela2[[#This Row],[DATA DO PRÓXIMO TESTE HIDROSTÁTICO]]),editar!$F$2:$G$13,2,0))</f>
        <v/>
      </c>
      <c r="T464" s="54" t="str">
        <f>IF(Tabela2[[#This Row],[DATA DO PRÓXIMO TESTE HIDROSTÁTICO]]="","",YEAR(Tabela2[[#This Row],[DATA DO PRÓXIMO TESTE HIDROSTÁTICO]]))</f>
        <v/>
      </c>
      <c r="U464" s="54" t="str">
        <f>IF(Tabela2[[#This Row],[DATA DA RECARGA]]="","",VLOOKUP(MONTH(Tabela2[[#This Row],[DATA DA RECARGA]]),editar!$F$2:$G$13,2,0))</f>
        <v/>
      </c>
      <c r="V464" s="54" t="str">
        <f>IF(Tabela2[[#This Row],[DATA DA RECARGA]]="","",YEAR(Tabela2[[#This Row],[DATA DA RECARGA]]))</f>
        <v/>
      </c>
      <c r="W464" s="54" t="str">
        <f>IF(Tabela2[[#This Row],[DATA DO ÚLTIMO TESTE HIDROSTÁTICO]]="","",VLOOKUP(MONTH(Tabela2[[#This Row],[DATA DO ÚLTIMO TESTE HIDROSTÁTICO]]),editar!$F$2:$G$13,2,0))</f>
        <v/>
      </c>
      <c r="X464" s="54" t="str">
        <f>IF(Tabela2[[#This Row],[DATA DO ÚLTIMO TESTE HIDROSTÁTICO]]="","",YEAR(Tabela2[[#This Row],[DATA DO ÚLTIMO TESTE HIDROSTÁTICO]]))</f>
        <v/>
      </c>
      <c r="Y464" s="101" t="str">
        <f>IFERROR(IF(Tabela2[[#This Row],[DATA DA RECARGA]]="","",Tabela2[[#This Row],[VALIDADE          (em meses)]]*30)+5,"")</f>
        <v/>
      </c>
      <c r="Z464" s="101" t="str">
        <f>IF(Tabela2[[#This Row],[DATA DA RECARGA]]="","","P")</f>
        <v/>
      </c>
      <c r="AA464" s="71"/>
      <c r="AB464" s="97" t="str">
        <f ca="1">IFERROR(G464-editar!$C$1,"")</f>
        <v/>
      </c>
      <c r="AC464" s="97" t="str">
        <f t="shared" ca="1" si="7"/>
        <v/>
      </c>
      <c r="AD464" s="74"/>
      <c r="AE464" s="74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</row>
    <row r="465" spans="1:57" ht="20.100000000000001" customHeight="1" x14ac:dyDescent="0.25">
      <c r="A465" s="29" t="str">
        <f>IF(Tabela2[[#This Row],[LOCAL DO EXTINTOR]]="","",Tabela2[[#This Row],[CONTROL1]])</f>
        <v/>
      </c>
      <c r="B465" s="133"/>
      <c r="C465" s="33"/>
      <c r="D465" s="34"/>
      <c r="E465" s="35"/>
      <c r="F4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5" s="81" t="str">
        <f ca="1">IFERROR(IF(Tabela2[[#This Row],[VALIDADE DA RECARGA]]="SELECIONE VALIDADE","",Tabela2[[#This Row],[DATA VENC REC]]),"")</f>
        <v/>
      </c>
      <c r="H465" s="76"/>
      <c r="I4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5" s="87" t="str">
        <f>IF(Tabela2[[#This Row],[DATA DO ÚLTIMO TESTE HIDROSTÁTICO]]="","",Tabela2[[#This Row],[DATA DO ÚLTIMO TESTE HIDROSTÁTICO]]+editar!$C$15)</f>
        <v/>
      </c>
      <c r="K465" s="105"/>
      <c r="L465" s="140"/>
      <c r="M465" s="48">
        <v>458</v>
      </c>
      <c r="N4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5" s="49" t="str">
        <f>IF(Tabela2[[#This Row],[DATA DA RECARGA]]="","",Tabela2[[#This Row],[DATA DA RECARGA]]+Tabela2[[#This Row],[val]])</f>
        <v/>
      </c>
      <c r="P465" s="48" t="str">
        <f>IF(Tabela2[[#This Row],[DATA VENC REC]]="","",VLOOKUP(MONTH(Tabela2[[#This Row],[DATA VENC REC]]),editar!$F$2:$G$13,2,0))</f>
        <v/>
      </c>
      <c r="Q465" s="48" t="str">
        <f>IF(Tabela2[[#This Row],[DATA VENC REC]]="","",YEAR(Tabela2[[#This Row],[DATA VENC REC]]))</f>
        <v/>
      </c>
      <c r="R4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5" s="54" t="str">
        <f>IF(Tabela2[[#This Row],[DATA DO PRÓXIMO TESTE HIDROSTÁTICO]]="","",VLOOKUP(MONTH(Tabela2[[#This Row],[DATA DO PRÓXIMO TESTE HIDROSTÁTICO]]),editar!$F$2:$G$13,2,0))</f>
        <v/>
      </c>
      <c r="T465" s="54" t="str">
        <f>IF(Tabela2[[#This Row],[DATA DO PRÓXIMO TESTE HIDROSTÁTICO]]="","",YEAR(Tabela2[[#This Row],[DATA DO PRÓXIMO TESTE HIDROSTÁTICO]]))</f>
        <v/>
      </c>
      <c r="U465" s="54" t="str">
        <f>IF(Tabela2[[#This Row],[DATA DA RECARGA]]="","",VLOOKUP(MONTH(Tabela2[[#This Row],[DATA DA RECARGA]]),editar!$F$2:$G$13,2,0))</f>
        <v/>
      </c>
      <c r="V465" s="54" t="str">
        <f>IF(Tabela2[[#This Row],[DATA DA RECARGA]]="","",YEAR(Tabela2[[#This Row],[DATA DA RECARGA]]))</f>
        <v/>
      </c>
      <c r="W465" s="54" t="str">
        <f>IF(Tabela2[[#This Row],[DATA DO ÚLTIMO TESTE HIDROSTÁTICO]]="","",VLOOKUP(MONTH(Tabela2[[#This Row],[DATA DO ÚLTIMO TESTE HIDROSTÁTICO]]),editar!$F$2:$G$13,2,0))</f>
        <v/>
      </c>
      <c r="X465" s="54" t="str">
        <f>IF(Tabela2[[#This Row],[DATA DO ÚLTIMO TESTE HIDROSTÁTICO]]="","",YEAR(Tabela2[[#This Row],[DATA DO ÚLTIMO TESTE HIDROSTÁTICO]]))</f>
        <v/>
      </c>
      <c r="Y465" s="101" t="str">
        <f>IFERROR(IF(Tabela2[[#This Row],[DATA DA RECARGA]]="","",Tabela2[[#This Row],[VALIDADE          (em meses)]]*30)+5,"")</f>
        <v/>
      </c>
      <c r="Z465" s="101" t="str">
        <f>IF(Tabela2[[#This Row],[DATA DA RECARGA]]="","","P")</f>
        <v/>
      </c>
      <c r="AA465" s="71"/>
      <c r="AB465" s="97" t="str">
        <f ca="1">IFERROR(G465-editar!$C$1,"")</f>
        <v/>
      </c>
      <c r="AC465" s="97" t="str">
        <f t="shared" ca="1" si="7"/>
        <v/>
      </c>
      <c r="AD465" s="74"/>
      <c r="AE465" s="74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</row>
    <row r="466" spans="1:57" ht="20.100000000000001" customHeight="1" x14ac:dyDescent="0.25">
      <c r="A466" s="29" t="str">
        <f>IF(Tabela2[[#This Row],[LOCAL DO EXTINTOR]]="","",Tabela2[[#This Row],[CONTROL1]])</f>
        <v/>
      </c>
      <c r="B466" s="133"/>
      <c r="C466" s="33"/>
      <c r="D466" s="34"/>
      <c r="E466" s="35"/>
      <c r="F4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6" s="81" t="str">
        <f ca="1">IFERROR(IF(Tabela2[[#This Row],[VALIDADE DA RECARGA]]="SELECIONE VALIDADE","",Tabela2[[#This Row],[DATA VENC REC]]),"")</f>
        <v/>
      </c>
      <c r="H466" s="76"/>
      <c r="I4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6" s="87" t="str">
        <f>IF(Tabela2[[#This Row],[DATA DO ÚLTIMO TESTE HIDROSTÁTICO]]="","",Tabela2[[#This Row],[DATA DO ÚLTIMO TESTE HIDROSTÁTICO]]+editar!$C$15)</f>
        <v/>
      </c>
      <c r="K466" s="105"/>
      <c r="L466" s="140"/>
      <c r="M466" s="48">
        <v>459</v>
      </c>
      <c r="N4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6" s="49" t="str">
        <f>IF(Tabela2[[#This Row],[DATA DA RECARGA]]="","",Tabela2[[#This Row],[DATA DA RECARGA]]+Tabela2[[#This Row],[val]])</f>
        <v/>
      </c>
      <c r="P466" s="48" t="str">
        <f>IF(Tabela2[[#This Row],[DATA VENC REC]]="","",VLOOKUP(MONTH(Tabela2[[#This Row],[DATA VENC REC]]),editar!$F$2:$G$13,2,0))</f>
        <v/>
      </c>
      <c r="Q466" s="48" t="str">
        <f>IF(Tabela2[[#This Row],[DATA VENC REC]]="","",YEAR(Tabela2[[#This Row],[DATA VENC REC]]))</f>
        <v/>
      </c>
      <c r="R4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6" s="54" t="str">
        <f>IF(Tabela2[[#This Row],[DATA DO PRÓXIMO TESTE HIDROSTÁTICO]]="","",VLOOKUP(MONTH(Tabela2[[#This Row],[DATA DO PRÓXIMO TESTE HIDROSTÁTICO]]),editar!$F$2:$G$13,2,0))</f>
        <v/>
      </c>
      <c r="T466" s="54" t="str">
        <f>IF(Tabela2[[#This Row],[DATA DO PRÓXIMO TESTE HIDROSTÁTICO]]="","",YEAR(Tabela2[[#This Row],[DATA DO PRÓXIMO TESTE HIDROSTÁTICO]]))</f>
        <v/>
      </c>
      <c r="U466" s="54" t="str">
        <f>IF(Tabela2[[#This Row],[DATA DA RECARGA]]="","",VLOOKUP(MONTH(Tabela2[[#This Row],[DATA DA RECARGA]]),editar!$F$2:$G$13,2,0))</f>
        <v/>
      </c>
      <c r="V466" s="54" t="str">
        <f>IF(Tabela2[[#This Row],[DATA DA RECARGA]]="","",YEAR(Tabela2[[#This Row],[DATA DA RECARGA]]))</f>
        <v/>
      </c>
      <c r="W466" s="54" t="str">
        <f>IF(Tabela2[[#This Row],[DATA DO ÚLTIMO TESTE HIDROSTÁTICO]]="","",VLOOKUP(MONTH(Tabela2[[#This Row],[DATA DO ÚLTIMO TESTE HIDROSTÁTICO]]),editar!$F$2:$G$13,2,0))</f>
        <v/>
      </c>
      <c r="X466" s="54" t="str">
        <f>IF(Tabela2[[#This Row],[DATA DO ÚLTIMO TESTE HIDROSTÁTICO]]="","",YEAR(Tabela2[[#This Row],[DATA DO ÚLTIMO TESTE HIDROSTÁTICO]]))</f>
        <v/>
      </c>
      <c r="Y466" s="101" t="str">
        <f>IFERROR(IF(Tabela2[[#This Row],[DATA DA RECARGA]]="","",Tabela2[[#This Row],[VALIDADE          (em meses)]]*30)+5,"")</f>
        <v/>
      </c>
      <c r="Z466" s="101" t="str">
        <f>IF(Tabela2[[#This Row],[DATA DA RECARGA]]="","","P")</f>
        <v/>
      </c>
      <c r="AA466" s="71"/>
      <c r="AB466" s="97" t="str">
        <f ca="1">IFERROR(G466-editar!$C$1,"")</f>
        <v/>
      </c>
      <c r="AC466" s="97" t="str">
        <f t="shared" ca="1" si="7"/>
        <v/>
      </c>
      <c r="AD466" s="74"/>
      <c r="AE466" s="74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</row>
    <row r="467" spans="1:57" ht="20.100000000000001" customHeight="1" x14ac:dyDescent="0.25">
      <c r="A467" s="29" t="str">
        <f>IF(Tabela2[[#This Row],[LOCAL DO EXTINTOR]]="","",Tabela2[[#This Row],[CONTROL1]])</f>
        <v/>
      </c>
      <c r="B467" s="133"/>
      <c r="C467" s="33"/>
      <c r="D467" s="34"/>
      <c r="E467" s="35"/>
      <c r="F4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7" s="81" t="str">
        <f ca="1">IFERROR(IF(Tabela2[[#This Row],[VALIDADE DA RECARGA]]="SELECIONE VALIDADE","",Tabela2[[#This Row],[DATA VENC REC]]),"")</f>
        <v/>
      </c>
      <c r="H467" s="76"/>
      <c r="I4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7" s="87" t="str">
        <f>IF(Tabela2[[#This Row],[DATA DO ÚLTIMO TESTE HIDROSTÁTICO]]="","",Tabela2[[#This Row],[DATA DO ÚLTIMO TESTE HIDROSTÁTICO]]+editar!$C$15)</f>
        <v/>
      </c>
      <c r="K467" s="105"/>
      <c r="L467" s="140"/>
      <c r="M467" s="48">
        <v>460</v>
      </c>
      <c r="N4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7" s="49" t="str">
        <f>IF(Tabela2[[#This Row],[DATA DA RECARGA]]="","",Tabela2[[#This Row],[DATA DA RECARGA]]+Tabela2[[#This Row],[val]])</f>
        <v/>
      </c>
      <c r="P467" s="48" t="str">
        <f>IF(Tabela2[[#This Row],[DATA VENC REC]]="","",VLOOKUP(MONTH(Tabela2[[#This Row],[DATA VENC REC]]),editar!$F$2:$G$13,2,0))</f>
        <v/>
      </c>
      <c r="Q467" s="48" t="str">
        <f>IF(Tabela2[[#This Row],[DATA VENC REC]]="","",YEAR(Tabela2[[#This Row],[DATA VENC REC]]))</f>
        <v/>
      </c>
      <c r="R4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7" s="54" t="str">
        <f>IF(Tabela2[[#This Row],[DATA DO PRÓXIMO TESTE HIDROSTÁTICO]]="","",VLOOKUP(MONTH(Tabela2[[#This Row],[DATA DO PRÓXIMO TESTE HIDROSTÁTICO]]),editar!$F$2:$G$13,2,0))</f>
        <v/>
      </c>
      <c r="T467" s="54" t="str">
        <f>IF(Tabela2[[#This Row],[DATA DO PRÓXIMO TESTE HIDROSTÁTICO]]="","",YEAR(Tabela2[[#This Row],[DATA DO PRÓXIMO TESTE HIDROSTÁTICO]]))</f>
        <v/>
      </c>
      <c r="U467" s="54" t="str">
        <f>IF(Tabela2[[#This Row],[DATA DA RECARGA]]="","",VLOOKUP(MONTH(Tabela2[[#This Row],[DATA DA RECARGA]]),editar!$F$2:$G$13,2,0))</f>
        <v/>
      </c>
      <c r="V467" s="54" t="str">
        <f>IF(Tabela2[[#This Row],[DATA DA RECARGA]]="","",YEAR(Tabela2[[#This Row],[DATA DA RECARGA]]))</f>
        <v/>
      </c>
      <c r="W467" s="54" t="str">
        <f>IF(Tabela2[[#This Row],[DATA DO ÚLTIMO TESTE HIDROSTÁTICO]]="","",VLOOKUP(MONTH(Tabela2[[#This Row],[DATA DO ÚLTIMO TESTE HIDROSTÁTICO]]),editar!$F$2:$G$13,2,0))</f>
        <v/>
      </c>
      <c r="X467" s="54" t="str">
        <f>IF(Tabela2[[#This Row],[DATA DO ÚLTIMO TESTE HIDROSTÁTICO]]="","",YEAR(Tabela2[[#This Row],[DATA DO ÚLTIMO TESTE HIDROSTÁTICO]]))</f>
        <v/>
      </c>
      <c r="Y467" s="101" t="str">
        <f>IFERROR(IF(Tabela2[[#This Row],[DATA DA RECARGA]]="","",Tabela2[[#This Row],[VALIDADE          (em meses)]]*30)+5,"")</f>
        <v/>
      </c>
      <c r="Z467" s="101" t="str">
        <f>IF(Tabela2[[#This Row],[DATA DA RECARGA]]="","","P")</f>
        <v/>
      </c>
      <c r="AA467" s="71"/>
      <c r="AB467" s="97" t="str">
        <f ca="1">IFERROR(G467-editar!$C$1,"")</f>
        <v/>
      </c>
      <c r="AC467" s="97" t="str">
        <f t="shared" ca="1" si="7"/>
        <v/>
      </c>
      <c r="AD467" s="74"/>
      <c r="AE467" s="74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</row>
    <row r="468" spans="1:57" ht="20.100000000000001" customHeight="1" x14ac:dyDescent="0.25">
      <c r="A468" s="29" t="str">
        <f>IF(Tabela2[[#This Row],[LOCAL DO EXTINTOR]]="","",Tabela2[[#This Row],[CONTROL1]])</f>
        <v/>
      </c>
      <c r="B468" s="133"/>
      <c r="C468" s="33"/>
      <c r="D468" s="34"/>
      <c r="E468" s="35"/>
      <c r="F4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8" s="81" t="str">
        <f ca="1">IFERROR(IF(Tabela2[[#This Row],[VALIDADE DA RECARGA]]="SELECIONE VALIDADE","",Tabela2[[#This Row],[DATA VENC REC]]),"")</f>
        <v/>
      </c>
      <c r="H468" s="76"/>
      <c r="I4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8" s="87" t="str">
        <f>IF(Tabela2[[#This Row],[DATA DO ÚLTIMO TESTE HIDROSTÁTICO]]="","",Tabela2[[#This Row],[DATA DO ÚLTIMO TESTE HIDROSTÁTICO]]+editar!$C$15)</f>
        <v/>
      </c>
      <c r="K468" s="105"/>
      <c r="L468" s="140"/>
      <c r="M468" s="48">
        <v>461</v>
      </c>
      <c r="N4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8" s="49" t="str">
        <f>IF(Tabela2[[#This Row],[DATA DA RECARGA]]="","",Tabela2[[#This Row],[DATA DA RECARGA]]+Tabela2[[#This Row],[val]])</f>
        <v/>
      </c>
      <c r="P468" s="48" t="str">
        <f>IF(Tabela2[[#This Row],[DATA VENC REC]]="","",VLOOKUP(MONTH(Tabela2[[#This Row],[DATA VENC REC]]),editar!$F$2:$G$13,2,0))</f>
        <v/>
      </c>
      <c r="Q468" s="48" t="str">
        <f>IF(Tabela2[[#This Row],[DATA VENC REC]]="","",YEAR(Tabela2[[#This Row],[DATA VENC REC]]))</f>
        <v/>
      </c>
      <c r="R4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8" s="54" t="str">
        <f>IF(Tabela2[[#This Row],[DATA DO PRÓXIMO TESTE HIDROSTÁTICO]]="","",VLOOKUP(MONTH(Tabela2[[#This Row],[DATA DO PRÓXIMO TESTE HIDROSTÁTICO]]),editar!$F$2:$G$13,2,0))</f>
        <v/>
      </c>
      <c r="T468" s="54" t="str">
        <f>IF(Tabela2[[#This Row],[DATA DO PRÓXIMO TESTE HIDROSTÁTICO]]="","",YEAR(Tabela2[[#This Row],[DATA DO PRÓXIMO TESTE HIDROSTÁTICO]]))</f>
        <v/>
      </c>
      <c r="U468" s="54" t="str">
        <f>IF(Tabela2[[#This Row],[DATA DA RECARGA]]="","",VLOOKUP(MONTH(Tabela2[[#This Row],[DATA DA RECARGA]]),editar!$F$2:$G$13,2,0))</f>
        <v/>
      </c>
      <c r="V468" s="54" t="str">
        <f>IF(Tabela2[[#This Row],[DATA DA RECARGA]]="","",YEAR(Tabela2[[#This Row],[DATA DA RECARGA]]))</f>
        <v/>
      </c>
      <c r="W468" s="54" t="str">
        <f>IF(Tabela2[[#This Row],[DATA DO ÚLTIMO TESTE HIDROSTÁTICO]]="","",VLOOKUP(MONTH(Tabela2[[#This Row],[DATA DO ÚLTIMO TESTE HIDROSTÁTICO]]),editar!$F$2:$G$13,2,0))</f>
        <v/>
      </c>
      <c r="X468" s="54" t="str">
        <f>IF(Tabela2[[#This Row],[DATA DO ÚLTIMO TESTE HIDROSTÁTICO]]="","",YEAR(Tabela2[[#This Row],[DATA DO ÚLTIMO TESTE HIDROSTÁTICO]]))</f>
        <v/>
      </c>
      <c r="Y468" s="101" t="str">
        <f>IFERROR(IF(Tabela2[[#This Row],[DATA DA RECARGA]]="","",Tabela2[[#This Row],[VALIDADE          (em meses)]]*30)+5,"")</f>
        <v/>
      </c>
      <c r="Z468" s="101" t="str">
        <f>IF(Tabela2[[#This Row],[DATA DA RECARGA]]="","","P")</f>
        <v/>
      </c>
      <c r="AA468" s="71"/>
      <c r="AB468" s="97" t="str">
        <f ca="1">IFERROR(G468-editar!$C$1,"")</f>
        <v/>
      </c>
      <c r="AC468" s="97" t="str">
        <f t="shared" ca="1" si="7"/>
        <v/>
      </c>
      <c r="AD468" s="74"/>
      <c r="AE468" s="74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</row>
    <row r="469" spans="1:57" ht="20.100000000000001" customHeight="1" x14ac:dyDescent="0.25">
      <c r="A469" s="29" t="str">
        <f>IF(Tabela2[[#This Row],[LOCAL DO EXTINTOR]]="","",Tabela2[[#This Row],[CONTROL1]])</f>
        <v/>
      </c>
      <c r="B469" s="133"/>
      <c r="C469" s="33"/>
      <c r="D469" s="34"/>
      <c r="E469" s="35"/>
      <c r="F4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69" s="81" t="str">
        <f ca="1">IFERROR(IF(Tabela2[[#This Row],[VALIDADE DA RECARGA]]="SELECIONE VALIDADE","",Tabela2[[#This Row],[DATA VENC REC]]),"")</f>
        <v/>
      </c>
      <c r="H469" s="76"/>
      <c r="I4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69" s="87" t="str">
        <f>IF(Tabela2[[#This Row],[DATA DO ÚLTIMO TESTE HIDROSTÁTICO]]="","",Tabela2[[#This Row],[DATA DO ÚLTIMO TESTE HIDROSTÁTICO]]+editar!$C$15)</f>
        <v/>
      </c>
      <c r="K469" s="105"/>
      <c r="L469" s="140"/>
      <c r="M469" s="48">
        <v>462</v>
      </c>
      <c r="N4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69" s="49" t="str">
        <f>IF(Tabela2[[#This Row],[DATA DA RECARGA]]="","",Tabela2[[#This Row],[DATA DA RECARGA]]+Tabela2[[#This Row],[val]])</f>
        <v/>
      </c>
      <c r="P469" s="48" t="str">
        <f>IF(Tabela2[[#This Row],[DATA VENC REC]]="","",VLOOKUP(MONTH(Tabela2[[#This Row],[DATA VENC REC]]),editar!$F$2:$G$13,2,0))</f>
        <v/>
      </c>
      <c r="Q469" s="48" t="str">
        <f>IF(Tabela2[[#This Row],[DATA VENC REC]]="","",YEAR(Tabela2[[#This Row],[DATA VENC REC]]))</f>
        <v/>
      </c>
      <c r="R4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69" s="54" t="str">
        <f>IF(Tabela2[[#This Row],[DATA DO PRÓXIMO TESTE HIDROSTÁTICO]]="","",VLOOKUP(MONTH(Tabela2[[#This Row],[DATA DO PRÓXIMO TESTE HIDROSTÁTICO]]),editar!$F$2:$G$13,2,0))</f>
        <v/>
      </c>
      <c r="T469" s="54" t="str">
        <f>IF(Tabela2[[#This Row],[DATA DO PRÓXIMO TESTE HIDROSTÁTICO]]="","",YEAR(Tabela2[[#This Row],[DATA DO PRÓXIMO TESTE HIDROSTÁTICO]]))</f>
        <v/>
      </c>
      <c r="U469" s="54" t="str">
        <f>IF(Tabela2[[#This Row],[DATA DA RECARGA]]="","",VLOOKUP(MONTH(Tabela2[[#This Row],[DATA DA RECARGA]]),editar!$F$2:$G$13,2,0))</f>
        <v/>
      </c>
      <c r="V469" s="54" t="str">
        <f>IF(Tabela2[[#This Row],[DATA DA RECARGA]]="","",YEAR(Tabela2[[#This Row],[DATA DA RECARGA]]))</f>
        <v/>
      </c>
      <c r="W469" s="54" t="str">
        <f>IF(Tabela2[[#This Row],[DATA DO ÚLTIMO TESTE HIDROSTÁTICO]]="","",VLOOKUP(MONTH(Tabela2[[#This Row],[DATA DO ÚLTIMO TESTE HIDROSTÁTICO]]),editar!$F$2:$G$13,2,0))</f>
        <v/>
      </c>
      <c r="X469" s="54" t="str">
        <f>IF(Tabela2[[#This Row],[DATA DO ÚLTIMO TESTE HIDROSTÁTICO]]="","",YEAR(Tabela2[[#This Row],[DATA DO ÚLTIMO TESTE HIDROSTÁTICO]]))</f>
        <v/>
      </c>
      <c r="Y469" s="101" t="str">
        <f>IFERROR(IF(Tabela2[[#This Row],[DATA DA RECARGA]]="","",Tabela2[[#This Row],[VALIDADE          (em meses)]]*30)+5,"")</f>
        <v/>
      </c>
      <c r="Z469" s="101" t="str">
        <f>IF(Tabela2[[#This Row],[DATA DA RECARGA]]="","","P")</f>
        <v/>
      </c>
      <c r="AA469" s="71"/>
      <c r="AB469" s="97" t="str">
        <f ca="1">IFERROR(G469-editar!$C$1,"")</f>
        <v/>
      </c>
      <c r="AC469" s="97" t="str">
        <f t="shared" ca="1" si="7"/>
        <v/>
      </c>
      <c r="AD469" s="74"/>
      <c r="AE469" s="74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</row>
    <row r="470" spans="1:57" ht="20.100000000000001" customHeight="1" x14ac:dyDescent="0.25">
      <c r="A470" s="29" t="str">
        <f>IF(Tabela2[[#This Row],[LOCAL DO EXTINTOR]]="","",Tabela2[[#This Row],[CONTROL1]])</f>
        <v/>
      </c>
      <c r="B470" s="133"/>
      <c r="C470" s="33"/>
      <c r="D470" s="34"/>
      <c r="E470" s="35"/>
      <c r="F4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0" s="81" t="str">
        <f ca="1">IFERROR(IF(Tabela2[[#This Row],[VALIDADE DA RECARGA]]="SELECIONE VALIDADE","",Tabela2[[#This Row],[DATA VENC REC]]),"")</f>
        <v/>
      </c>
      <c r="H470" s="76"/>
      <c r="I4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0" s="87" t="str">
        <f>IF(Tabela2[[#This Row],[DATA DO ÚLTIMO TESTE HIDROSTÁTICO]]="","",Tabela2[[#This Row],[DATA DO ÚLTIMO TESTE HIDROSTÁTICO]]+editar!$C$15)</f>
        <v/>
      </c>
      <c r="K470" s="105"/>
      <c r="L470" s="140"/>
      <c r="M470" s="48">
        <v>463</v>
      </c>
      <c r="N4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0" s="49" t="str">
        <f>IF(Tabela2[[#This Row],[DATA DA RECARGA]]="","",Tabela2[[#This Row],[DATA DA RECARGA]]+Tabela2[[#This Row],[val]])</f>
        <v/>
      </c>
      <c r="P470" s="48" t="str">
        <f>IF(Tabela2[[#This Row],[DATA VENC REC]]="","",VLOOKUP(MONTH(Tabela2[[#This Row],[DATA VENC REC]]),editar!$F$2:$G$13,2,0))</f>
        <v/>
      </c>
      <c r="Q470" s="48" t="str">
        <f>IF(Tabela2[[#This Row],[DATA VENC REC]]="","",YEAR(Tabela2[[#This Row],[DATA VENC REC]]))</f>
        <v/>
      </c>
      <c r="R4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0" s="54" t="str">
        <f>IF(Tabela2[[#This Row],[DATA DO PRÓXIMO TESTE HIDROSTÁTICO]]="","",VLOOKUP(MONTH(Tabela2[[#This Row],[DATA DO PRÓXIMO TESTE HIDROSTÁTICO]]),editar!$F$2:$G$13,2,0))</f>
        <v/>
      </c>
      <c r="T470" s="54" t="str">
        <f>IF(Tabela2[[#This Row],[DATA DO PRÓXIMO TESTE HIDROSTÁTICO]]="","",YEAR(Tabela2[[#This Row],[DATA DO PRÓXIMO TESTE HIDROSTÁTICO]]))</f>
        <v/>
      </c>
      <c r="U470" s="54" t="str">
        <f>IF(Tabela2[[#This Row],[DATA DA RECARGA]]="","",VLOOKUP(MONTH(Tabela2[[#This Row],[DATA DA RECARGA]]),editar!$F$2:$G$13,2,0))</f>
        <v/>
      </c>
      <c r="V470" s="54" t="str">
        <f>IF(Tabela2[[#This Row],[DATA DA RECARGA]]="","",YEAR(Tabela2[[#This Row],[DATA DA RECARGA]]))</f>
        <v/>
      </c>
      <c r="W470" s="54" t="str">
        <f>IF(Tabela2[[#This Row],[DATA DO ÚLTIMO TESTE HIDROSTÁTICO]]="","",VLOOKUP(MONTH(Tabela2[[#This Row],[DATA DO ÚLTIMO TESTE HIDROSTÁTICO]]),editar!$F$2:$G$13,2,0))</f>
        <v/>
      </c>
      <c r="X470" s="54" t="str">
        <f>IF(Tabela2[[#This Row],[DATA DO ÚLTIMO TESTE HIDROSTÁTICO]]="","",YEAR(Tabela2[[#This Row],[DATA DO ÚLTIMO TESTE HIDROSTÁTICO]]))</f>
        <v/>
      </c>
      <c r="Y470" s="101" t="str">
        <f>IFERROR(IF(Tabela2[[#This Row],[DATA DA RECARGA]]="","",Tabela2[[#This Row],[VALIDADE          (em meses)]]*30)+5,"")</f>
        <v/>
      </c>
      <c r="Z470" s="101" t="str">
        <f>IF(Tabela2[[#This Row],[DATA DA RECARGA]]="","","P")</f>
        <v/>
      </c>
      <c r="AA470" s="71"/>
      <c r="AB470" s="97" t="str">
        <f ca="1">IFERROR(G470-editar!$C$1,"")</f>
        <v/>
      </c>
      <c r="AC470" s="97" t="str">
        <f t="shared" ca="1" si="7"/>
        <v/>
      </c>
      <c r="AD470" s="74"/>
      <c r="AE470" s="74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</row>
    <row r="471" spans="1:57" ht="20.100000000000001" customHeight="1" x14ac:dyDescent="0.25">
      <c r="A471" s="29" t="str">
        <f>IF(Tabela2[[#This Row],[LOCAL DO EXTINTOR]]="","",Tabela2[[#This Row],[CONTROL1]])</f>
        <v/>
      </c>
      <c r="B471" s="133"/>
      <c r="C471" s="33"/>
      <c r="D471" s="34"/>
      <c r="E471" s="35"/>
      <c r="F4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1" s="81" t="str">
        <f ca="1">IFERROR(IF(Tabela2[[#This Row],[VALIDADE DA RECARGA]]="SELECIONE VALIDADE","",Tabela2[[#This Row],[DATA VENC REC]]),"")</f>
        <v/>
      </c>
      <c r="H471" s="76"/>
      <c r="I4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1" s="87" t="str">
        <f>IF(Tabela2[[#This Row],[DATA DO ÚLTIMO TESTE HIDROSTÁTICO]]="","",Tabela2[[#This Row],[DATA DO ÚLTIMO TESTE HIDROSTÁTICO]]+editar!$C$15)</f>
        <v/>
      </c>
      <c r="K471" s="105"/>
      <c r="L471" s="140"/>
      <c r="M471" s="48">
        <v>464</v>
      </c>
      <c r="N4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1" s="49" t="str">
        <f>IF(Tabela2[[#This Row],[DATA DA RECARGA]]="","",Tabela2[[#This Row],[DATA DA RECARGA]]+Tabela2[[#This Row],[val]])</f>
        <v/>
      </c>
      <c r="P471" s="48" t="str">
        <f>IF(Tabela2[[#This Row],[DATA VENC REC]]="","",VLOOKUP(MONTH(Tabela2[[#This Row],[DATA VENC REC]]),editar!$F$2:$G$13,2,0))</f>
        <v/>
      </c>
      <c r="Q471" s="48" t="str">
        <f>IF(Tabela2[[#This Row],[DATA VENC REC]]="","",YEAR(Tabela2[[#This Row],[DATA VENC REC]]))</f>
        <v/>
      </c>
      <c r="R4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1" s="54" t="str">
        <f>IF(Tabela2[[#This Row],[DATA DO PRÓXIMO TESTE HIDROSTÁTICO]]="","",VLOOKUP(MONTH(Tabela2[[#This Row],[DATA DO PRÓXIMO TESTE HIDROSTÁTICO]]),editar!$F$2:$G$13,2,0))</f>
        <v/>
      </c>
      <c r="T471" s="54" t="str">
        <f>IF(Tabela2[[#This Row],[DATA DO PRÓXIMO TESTE HIDROSTÁTICO]]="","",YEAR(Tabela2[[#This Row],[DATA DO PRÓXIMO TESTE HIDROSTÁTICO]]))</f>
        <v/>
      </c>
      <c r="U471" s="54" t="str">
        <f>IF(Tabela2[[#This Row],[DATA DA RECARGA]]="","",VLOOKUP(MONTH(Tabela2[[#This Row],[DATA DA RECARGA]]),editar!$F$2:$G$13,2,0))</f>
        <v/>
      </c>
      <c r="V471" s="54" t="str">
        <f>IF(Tabela2[[#This Row],[DATA DA RECARGA]]="","",YEAR(Tabela2[[#This Row],[DATA DA RECARGA]]))</f>
        <v/>
      </c>
      <c r="W471" s="54" t="str">
        <f>IF(Tabela2[[#This Row],[DATA DO ÚLTIMO TESTE HIDROSTÁTICO]]="","",VLOOKUP(MONTH(Tabela2[[#This Row],[DATA DO ÚLTIMO TESTE HIDROSTÁTICO]]),editar!$F$2:$G$13,2,0))</f>
        <v/>
      </c>
      <c r="X471" s="54" t="str">
        <f>IF(Tabela2[[#This Row],[DATA DO ÚLTIMO TESTE HIDROSTÁTICO]]="","",YEAR(Tabela2[[#This Row],[DATA DO ÚLTIMO TESTE HIDROSTÁTICO]]))</f>
        <v/>
      </c>
      <c r="Y471" s="101" t="str">
        <f>IFERROR(IF(Tabela2[[#This Row],[DATA DA RECARGA]]="","",Tabela2[[#This Row],[VALIDADE          (em meses)]]*30)+5,"")</f>
        <v/>
      </c>
      <c r="Z471" s="101" t="str">
        <f>IF(Tabela2[[#This Row],[DATA DA RECARGA]]="","","P")</f>
        <v/>
      </c>
      <c r="AA471" s="71"/>
      <c r="AB471" s="97" t="str">
        <f ca="1">IFERROR(G471-editar!$C$1,"")</f>
        <v/>
      </c>
      <c r="AC471" s="97" t="str">
        <f t="shared" ca="1" si="7"/>
        <v/>
      </c>
      <c r="AD471" s="74"/>
      <c r="AE471" s="74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</row>
    <row r="472" spans="1:57" ht="20.100000000000001" customHeight="1" x14ac:dyDescent="0.25">
      <c r="A472" s="29" t="str">
        <f>IF(Tabela2[[#This Row],[LOCAL DO EXTINTOR]]="","",Tabela2[[#This Row],[CONTROL1]])</f>
        <v/>
      </c>
      <c r="B472" s="133"/>
      <c r="C472" s="33"/>
      <c r="D472" s="34"/>
      <c r="E472" s="35"/>
      <c r="F4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2" s="81" t="str">
        <f ca="1">IFERROR(IF(Tabela2[[#This Row],[VALIDADE DA RECARGA]]="SELECIONE VALIDADE","",Tabela2[[#This Row],[DATA VENC REC]]),"")</f>
        <v/>
      </c>
      <c r="H472" s="76"/>
      <c r="I4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2" s="87" t="str">
        <f>IF(Tabela2[[#This Row],[DATA DO ÚLTIMO TESTE HIDROSTÁTICO]]="","",Tabela2[[#This Row],[DATA DO ÚLTIMO TESTE HIDROSTÁTICO]]+editar!$C$15)</f>
        <v/>
      </c>
      <c r="K472" s="105"/>
      <c r="L472" s="140"/>
      <c r="M472" s="48">
        <v>465</v>
      </c>
      <c r="N4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2" s="49" t="str">
        <f>IF(Tabela2[[#This Row],[DATA DA RECARGA]]="","",Tabela2[[#This Row],[DATA DA RECARGA]]+Tabela2[[#This Row],[val]])</f>
        <v/>
      </c>
      <c r="P472" s="48" t="str">
        <f>IF(Tabela2[[#This Row],[DATA VENC REC]]="","",VLOOKUP(MONTH(Tabela2[[#This Row],[DATA VENC REC]]),editar!$F$2:$G$13,2,0))</f>
        <v/>
      </c>
      <c r="Q472" s="48" t="str">
        <f>IF(Tabela2[[#This Row],[DATA VENC REC]]="","",YEAR(Tabela2[[#This Row],[DATA VENC REC]]))</f>
        <v/>
      </c>
      <c r="R4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2" s="54" t="str">
        <f>IF(Tabela2[[#This Row],[DATA DO PRÓXIMO TESTE HIDROSTÁTICO]]="","",VLOOKUP(MONTH(Tabela2[[#This Row],[DATA DO PRÓXIMO TESTE HIDROSTÁTICO]]),editar!$F$2:$G$13,2,0))</f>
        <v/>
      </c>
      <c r="T472" s="54" t="str">
        <f>IF(Tabela2[[#This Row],[DATA DO PRÓXIMO TESTE HIDROSTÁTICO]]="","",YEAR(Tabela2[[#This Row],[DATA DO PRÓXIMO TESTE HIDROSTÁTICO]]))</f>
        <v/>
      </c>
      <c r="U472" s="54" t="str">
        <f>IF(Tabela2[[#This Row],[DATA DA RECARGA]]="","",VLOOKUP(MONTH(Tabela2[[#This Row],[DATA DA RECARGA]]),editar!$F$2:$G$13,2,0))</f>
        <v/>
      </c>
      <c r="V472" s="54" t="str">
        <f>IF(Tabela2[[#This Row],[DATA DA RECARGA]]="","",YEAR(Tabela2[[#This Row],[DATA DA RECARGA]]))</f>
        <v/>
      </c>
      <c r="W472" s="54" t="str">
        <f>IF(Tabela2[[#This Row],[DATA DO ÚLTIMO TESTE HIDROSTÁTICO]]="","",VLOOKUP(MONTH(Tabela2[[#This Row],[DATA DO ÚLTIMO TESTE HIDROSTÁTICO]]),editar!$F$2:$G$13,2,0))</f>
        <v/>
      </c>
      <c r="X472" s="54" t="str">
        <f>IF(Tabela2[[#This Row],[DATA DO ÚLTIMO TESTE HIDROSTÁTICO]]="","",YEAR(Tabela2[[#This Row],[DATA DO ÚLTIMO TESTE HIDROSTÁTICO]]))</f>
        <v/>
      </c>
      <c r="Y472" s="101" t="str">
        <f>IFERROR(IF(Tabela2[[#This Row],[DATA DA RECARGA]]="","",Tabela2[[#This Row],[VALIDADE          (em meses)]]*30)+5,"")</f>
        <v/>
      </c>
      <c r="Z472" s="101" t="str">
        <f>IF(Tabela2[[#This Row],[DATA DA RECARGA]]="","","P")</f>
        <v/>
      </c>
      <c r="AA472" s="71"/>
      <c r="AB472" s="97" t="str">
        <f ca="1">IFERROR(G472-editar!$C$1,"")</f>
        <v/>
      </c>
      <c r="AC472" s="97" t="str">
        <f t="shared" ca="1" si="7"/>
        <v/>
      </c>
      <c r="AD472" s="74"/>
      <c r="AE472" s="74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</row>
    <row r="473" spans="1:57" ht="20.100000000000001" customHeight="1" x14ac:dyDescent="0.25">
      <c r="A473" s="29" t="str">
        <f>IF(Tabela2[[#This Row],[LOCAL DO EXTINTOR]]="","",Tabela2[[#This Row],[CONTROL1]])</f>
        <v/>
      </c>
      <c r="B473" s="133"/>
      <c r="C473" s="33"/>
      <c r="D473" s="34"/>
      <c r="E473" s="35"/>
      <c r="F4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3" s="81" t="str">
        <f ca="1">IFERROR(IF(Tabela2[[#This Row],[VALIDADE DA RECARGA]]="SELECIONE VALIDADE","",Tabela2[[#This Row],[DATA VENC REC]]),"")</f>
        <v/>
      </c>
      <c r="H473" s="76"/>
      <c r="I4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3" s="87" t="str">
        <f>IF(Tabela2[[#This Row],[DATA DO ÚLTIMO TESTE HIDROSTÁTICO]]="","",Tabela2[[#This Row],[DATA DO ÚLTIMO TESTE HIDROSTÁTICO]]+editar!$C$15)</f>
        <v/>
      </c>
      <c r="K473" s="105"/>
      <c r="L473" s="140"/>
      <c r="M473" s="48">
        <v>466</v>
      </c>
      <c r="N4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3" s="49" t="str">
        <f>IF(Tabela2[[#This Row],[DATA DA RECARGA]]="","",Tabela2[[#This Row],[DATA DA RECARGA]]+Tabela2[[#This Row],[val]])</f>
        <v/>
      </c>
      <c r="P473" s="48" t="str">
        <f>IF(Tabela2[[#This Row],[DATA VENC REC]]="","",VLOOKUP(MONTH(Tabela2[[#This Row],[DATA VENC REC]]),editar!$F$2:$G$13,2,0))</f>
        <v/>
      </c>
      <c r="Q473" s="48" t="str">
        <f>IF(Tabela2[[#This Row],[DATA VENC REC]]="","",YEAR(Tabela2[[#This Row],[DATA VENC REC]]))</f>
        <v/>
      </c>
      <c r="R4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3" s="54" t="str">
        <f>IF(Tabela2[[#This Row],[DATA DO PRÓXIMO TESTE HIDROSTÁTICO]]="","",VLOOKUP(MONTH(Tabela2[[#This Row],[DATA DO PRÓXIMO TESTE HIDROSTÁTICO]]),editar!$F$2:$G$13,2,0))</f>
        <v/>
      </c>
      <c r="T473" s="54" t="str">
        <f>IF(Tabela2[[#This Row],[DATA DO PRÓXIMO TESTE HIDROSTÁTICO]]="","",YEAR(Tabela2[[#This Row],[DATA DO PRÓXIMO TESTE HIDROSTÁTICO]]))</f>
        <v/>
      </c>
      <c r="U473" s="54" t="str">
        <f>IF(Tabela2[[#This Row],[DATA DA RECARGA]]="","",VLOOKUP(MONTH(Tabela2[[#This Row],[DATA DA RECARGA]]),editar!$F$2:$G$13,2,0))</f>
        <v/>
      </c>
      <c r="V473" s="54" t="str">
        <f>IF(Tabela2[[#This Row],[DATA DA RECARGA]]="","",YEAR(Tabela2[[#This Row],[DATA DA RECARGA]]))</f>
        <v/>
      </c>
      <c r="W473" s="54" t="str">
        <f>IF(Tabela2[[#This Row],[DATA DO ÚLTIMO TESTE HIDROSTÁTICO]]="","",VLOOKUP(MONTH(Tabela2[[#This Row],[DATA DO ÚLTIMO TESTE HIDROSTÁTICO]]),editar!$F$2:$G$13,2,0))</f>
        <v/>
      </c>
      <c r="X473" s="54" t="str">
        <f>IF(Tabela2[[#This Row],[DATA DO ÚLTIMO TESTE HIDROSTÁTICO]]="","",YEAR(Tabela2[[#This Row],[DATA DO ÚLTIMO TESTE HIDROSTÁTICO]]))</f>
        <v/>
      </c>
      <c r="Y473" s="101" t="str">
        <f>IFERROR(IF(Tabela2[[#This Row],[DATA DA RECARGA]]="","",Tabela2[[#This Row],[VALIDADE          (em meses)]]*30)+5,"")</f>
        <v/>
      </c>
      <c r="Z473" s="101" t="str">
        <f>IF(Tabela2[[#This Row],[DATA DA RECARGA]]="","","P")</f>
        <v/>
      </c>
      <c r="AA473" s="71"/>
      <c r="AB473" s="97" t="str">
        <f ca="1">IFERROR(G473-editar!$C$1,"")</f>
        <v/>
      </c>
      <c r="AC473" s="97" t="str">
        <f t="shared" ca="1" si="7"/>
        <v/>
      </c>
      <c r="AD473" s="74"/>
      <c r="AE473" s="74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</row>
    <row r="474" spans="1:57" ht="20.100000000000001" customHeight="1" x14ac:dyDescent="0.25">
      <c r="A474" s="29" t="str">
        <f>IF(Tabela2[[#This Row],[LOCAL DO EXTINTOR]]="","",Tabela2[[#This Row],[CONTROL1]])</f>
        <v/>
      </c>
      <c r="B474" s="133"/>
      <c r="C474" s="33"/>
      <c r="D474" s="34"/>
      <c r="E474" s="35"/>
      <c r="F4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4" s="81" t="str">
        <f ca="1">IFERROR(IF(Tabela2[[#This Row],[VALIDADE DA RECARGA]]="SELECIONE VALIDADE","",Tabela2[[#This Row],[DATA VENC REC]]),"")</f>
        <v/>
      </c>
      <c r="H474" s="76"/>
      <c r="I4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4" s="87" t="str">
        <f>IF(Tabela2[[#This Row],[DATA DO ÚLTIMO TESTE HIDROSTÁTICO]]="","",Tabela2[[#This Row],[DATA DO ÚLTIMO TESTE HIDROSTÁTICO]]+editar!$C$15)</f>
        <v/>
      </c>
      <c r="K474" s="105"/>
      <c r="L474" s="140"/>
      <c r="M474" s="48">
        <v>467</v>
      </c>
      <c r="N4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4" s="49" t="str">
        <f>IF(Tabela2[[#This Row],[DATA DA RECARGA]]="","",Tabela2[[#This Row],[DATA DA RECARGA]]+Tabela2[[#This Row],[val]])</f>
        <v/>
      </c>
      <c r="P474" s="48" t="str">
        <f>IF(Tabela2[[#This Row],[DATA VENC REC]]="","",VLOOKUP(MONTH(Tabela2[[#This Row],[DATA VENC REC]]),editar!$F$2:$G$13,2,0))</f>
        <v/>
      </c>
      <c r="Q474" s="48" t="str">
        <f>IF(Tabela2[[#This Row],[DATA VENC REC]]="","",YEAR(Tabela2[[#This Row],[DATA VENC REC]]))</f>
        <v/>
      </c>
      <c r="R4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4" s="54" t="str">
        <f>IF(Tabela2[[#This Row],[DATA DO PRÓXIMO TESTE HIDROSTÁTICO]]="","",VLOOKUP(MONTH(Tabela2[[#This Row],[DATA DO PRÓXIMO TESTE HIDROSTÁTICO]]),editar!$F$2:$G$13,2,0))</f>
        <v/>
      </c>
      <c r="T474" s="54" t="str">
        <f>IF(Tabela2[[#This Row],[DATA DO PRÓXIMO TESTE HIDROSTÁTICO]]="","",YEAR(Tabela2[[#This Row],[DATA DO PRÓXIMO TESTE HIDROSTÁTICO]]))</f>
        <v/>
      </c>
      <c r="U474" s="54" t="str">
        <f>IF(Tabela2[[#This Row],[DATA DA RECARGA]]="","",VLOOKUP(MONTH(Tabela2[[#This Row],[DATA DA RECARGA]]),editar!$F$2:$G$13,2,0))</f>
        <v/>
      </c>
      <c r="V474" s="54" t="str">
        <f>IF(Tabela2[[#This Row],[DATA DA RECARGA]]="","",YEAR(Tabela2[[#This Row],[DATA DA RECARGA]]))</f>
        <v/>
      </c>
      <c r="W474" s="54" t="str">
        <f>IF(Tabela2[[#This Row],[DATA DO ÚLTIMO TESTE HIDROSTÁTICO]]="","",VLOOKUP(MONTH(Tabela2[[#This Row],[DATA DO ÚLTIMO TESTE HIDROSTÁTICO]]),editar!$F$2:$G$13,2,0))</f>
        <v/>
      </c>
      <c r="X474" s="54" t="str">
        <f>IF(Tabela2[[#This Row],[DATA DO ÚLTIMO TESTE HIDROSTÁTICO]]="","",YEAR(Tabela2[[#This Row],[DATA DO ÚLTIMO TESTE HIDROSTÁTICO]]))</f>
        <v/>
      </c>
      <c r="Y474" s="101" t="str">
        <f>IFERROR(IF(Tabela2[[#This Row],[DATA DA RECARGA]]="","",Tabela2[[#This Row],[VALIDADE          (em meses)]]*30)+5,"")</f>
        <v/>
      </c>
      <c r="Z474" s="101" t="str">
        <f>IF(Tabela2[[#This Row],[DATA DA RECARGA]]="","","P")</f>
        <v/>
      </c>
      <c r="AA474" s="71"/>
      <c r="AB474" s="97" t="str">
        <f ca="1">IFERROR(G474-editar!$C$1,"")</f>
        <v/>
      </c>
      <c r="AC474" s="97" t="str">
        <f t="shared" ca="1" si="7"/>
        <v/>
      </c>
      <c r="AD474" s="74"/>
      <c r="AE474" s="74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</row>
    <row r="475" spans="1:57" ht="20.100000000000001" customHeight="1" x14ac:dyDescent="0.25">
      <c r="A475" s="29" t="str">
        <f>IF(Tabela2[[#This Row],[LOCAL DO EXTINTOR]]="","",Tabela2[[#This Row],[CONTROL1]])</f>
        <v/>
      </c>
      <c r="B475" s="133"/>
      <c r="C475" s="33"/>
      <c r="D475" s="34"/>
      <c r="E475" s="35"/>
      <c r="F4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5" s="81" t="str">
        <f ca="1">IFERROR(IF(Tabela2[[#This Row],[VALIDADE DA RECARGA]]="SELECIONE VALIDADE","",Tabela2[[#This Row],[DATA VENC REC]]),"")</f>
        <v/>
      </c>
      <c r="H475" s="76"/>
      <c r="I4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5" s="87" t="str">
        <f>IF(Tabela2[[#This Row],[DATA DO ÚLTIMO TESTE HIDROSTÁTICO]]="","",Tabela2[[#This Row],[DATA DO ÚLTIMO TESTE HIDROSTÁTICO]]+editar!$C$15)</f>
        <v/>
      </c>
      <c r="K475" s="105"/>
      <c r="L475" s="140"/>
      <c r="M475" s="48">
        <v>468</v>
      </c>
      <c r="N4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5" s="49" t="str">
        <f>IF(Tabela2[[#This Row],[DATA DA RECARGA]]="","",Tabela2[[#This Row],[DATA DA RECARGA]]+Tabela2[[#This Row],[val]])</f>
        <v/>
      </c>
      <c r="P475" s="48" t="str">
        <f>IF(Tabela2[[#This Row],[DATA VENC REC]]="","",VLOOKUP(MONTH(Tabela2[[#This Row],[DATA VENC REC]]),editar!$F$2:$G$13,2,0))</f>
        <v/>
      </c>
      <c r="Q475" s="48" t="str">
        <f>IF(Tabela2[[#This Row],[DATA VENC REC]]="","",YEAR(Tabela2[[#This Row],[DATA VENC REC]]))</f>
        <v/>
      </c>
      <c r="R4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5" s="54" t="str">
        <f>IF(Tabela2[[#This Row],[DATA DO PRÓXIMO TESTE HIDROSTÁTICO]]="","",VLOOKUP(MONTH(Tabela2[[#This Row],[DATA DO PRÓXIMO TESTE HIDROSTÁTICO]]),editar!$F$2:$G$13,2,0))</f>
        <v/>
      </c>
      <c r="T475" s="54" t="str">
        <f>IF(Tabela2[[#This Row],[DATA DO PRÓXIMO TESTE HIDROSTÁTICO]]="","",YEAR(Tabela2[[#This Row],[DATA DO PRÓXIMO TESTE HIDROSTÁTICO]]))</f>
        <v/>
      </c>
      <c r="U475" s="54" t="str">
        <f>IF(Tabela2[[#This Row],[DATA DA RECARGA]]="","",VLOOKUP(MONTH(Tabela2[[#This Row],[DATA DA RECARGA]]),editar!$F$2:$G$13,2,0))</f>
        <v/>
      </c>
      <c r="V475" s="54" t="str">
        <f>IF(Tabela2[[#This Row],[DATA DA RECARGA]]="","",YEAR(Tabela2[[#This Row],[DATA DA RECARGA]]))</f>
        <v/>
      </c>
      <c r="W475" s="54" t="str">
        <f>IF(Tabela2[[#This Row],[DATA DO ÚLTIMO TESTE HIDROSTÁTICO]]="","",VLOOKUP(MONTH(Tabela2[[#This Row],[DATA DO ÚLTIMO TESTE HIDROSTÁTICO]]),editar!$F$2:$G$13,2,0))</f>
        <v/>
      </c>
      <c r="X475" s="54" t="str">
        <f>IF(Tabela2[[#This Row],[DATA DO ÚLTIMO TESTE HIDROSTÁTICO]]="","",YEAR(Tabela2[[#This Row],[DATA DO ÚLTIMO TESTE HIDROSTÁTICO]]))</f>
        <v/>
      </c>
      <c r="Y475" s="101" t="str">
        <f>IFERROR(IF(Tabela2[[#This Row],[DATA DA RECARGA]]="","",Tabela2[[#This Row],[VALIDADE          (em meses)]]*30)+5,"")</f>
        <v/>
      </c>
      <c r="Z475" s="101" t="str">
        <f>IF(Tabela2[[#This Row],[DATA DA RECARGA]]="","","P")</f>
        <v/>
      </c>
      <c r="AA475" s="71"/>
      <c r="AB475" s="97" t="str">
        <f ca="1">IFERROR(G475-editar!$C$1,"")</f>
        <v/>
      </c>
      <c r="AC475" s="97" t="str">
        <f t="shared" ca="1" si="7"/>
        <v/>
      </c>
      <c r="AD475" s="74"/>
      <c r="AE475" s="74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</row>
    <row r="476" spans="1:57" ht="20.100000000000001" customHeight="1" x14ac:dyDescent="0.25">
      <c r="A476" s="29" t="str">
        <f>IF(Tabela2[[#This Row],[LOCAL DO EXTINTOR]]="","",Tabela2[[#This Row],[CONTROL1]])</f>
        <v/>
      </c>
      <c r="B476" s="133"/>
      <c r="C476" s="33"/>
      <c r="D476" s="34"/>
      <c r="E476" s="35"/>
      <c r="F4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6" s="81" t="str">
        <f ca="1">IFERROR(IF(Tabela2[[#This Row],[VALIDADE DA RECARGA]]="SELECIONE VALIDADE","",Tabela2[[#This Row],[DATA VENC REC]]),"")</f>
        <v/>
      </c>
      <c r="H476" s="76"/>
      <c r="I4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6" s="87" t="str">
        <f>IF(Tabela2[[#This Row],[DATA DO ÚLTIMO TESTE HIDROSTÁTICO]]="","",Tabela2[[#This Row],[DATA DO ÚLTIMO TESTE HIDROSTÁTICO]]+editar!$C$15)</f>
        <v/>
      </c>
      <c r="K476" s="105"/>
      <c r="L476" s="140"/>
      <c r="M476" s="48">
        <v>469</v>
      </c>
      <c r="N4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6" s="49" t="str">
        <f>IF(Tabela2[[#This Row],[DATA DA RECARGA]]="","",Tabela2[[#This Row],[DATA DA RECARGA]]+Tabela2[[#This Row],[val]])</f>
        <v/>
      </c>
      <c r="P476" s="48" t="str">
        <f>IF(Tabela2[[#This Row],[DATA VENC REC]]="","",VLOOKUP(MONTH(Tabela2[[#This Row],[DATA VENC REC]]),editar!$F$2:$G$13,2,0))</f>
        <v/>
      </c>
      <c r="Q476" s="48" t="str">
        <f>IF(Tabela2[[#This Row],[DATA VENC REC]]="","",YEAR(Tabela2[[#This Row],[DATA VENC REC]]))</f>
        <v/>
      </c>
      <c r="R4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6" s="54" t="str">
        <f>IF(Tabela2[[#This Row],[DATA DO PRÓXIMO TESTE HIDROSTÁTICO]]="","",VLOOKUP(MONTH(Tabela2[[#This Row],[DATA DO PRÓXIMO TESTE HIDROSTÁTICO]]),editar!$F$2:$G$13,2,0))</f>
        <v/>
      </c>
      <c r="T476" s="54" t="str">
        <f>IF(Tabela2[[#This Row],[DATA DO PRÓXIMO TESTE HIDROSTÁTICO]]="","",YEAR(Tabela2[[#This Row],[DATA DO PRÓXIMO TESTE HIDROSTÁTICO]]))</f>
        <v/>
      </c>
      <c r="U476" s="54" t="str">
        <f>IF(Tabela2[[#This Row],[DATA DA RECARGA]]="","",VLOOKUP(MONTH(Tabela2[[#This Row],[DATA DA RECARGA]]),editar!$F$2:$G$13,2,0))</f>
        <v/>
      </c>
      <c r="V476" s="54" t="str">
        <f>IF(Tabela2[[#This Row],[DATA DA RECARGA]]="","",YEAR(Tabela2[[#This Row],[DATA DA RECARGA]]))</f>
        <v/>
      </c>
      <c r="W476" s="54" t="str">
        <f>IF(Tabela2[[#This Row],[DATA DO ÚLTIMO TESTE HIDROSTÁTICO]]="","",VLOOKUP(MONTH(Tabela2[[#This Row],[DATA DO ÚLTIMO TESTE HIDROSTÁTICO]]),editar!$F$2:$G$13,2,0))</f>
        <v/>
      </c>
      <c r="X476" s="54" t="str">
        <f>IF(Tabela2[[#This Row],[DATA DO ÚLTIMO TESTE HIDROSTÁTICO]]="","",YEAR(Tabela2[[#This Row],[DATA DO ÚLTIMO TESTE HIDROSTÁTICO]]))</f>
        <v/>
      </c>
      <c r="Y476" s="101" t="str">
        <f>IFERROR(IF(Tabela2[[#This Row],[DATA DA RECARGA]]="","",Tabela2[[#This Row],[VALIDADE          (em meses)]]*30)+5,"")</f>
        <v/>
      </c>
      <c r="Z476" s="101" t="str">
        <f>IF(Tabela2[[#This Row],[DATA DA RECARGA]]="","","P")</f>
        <v/>
      </c>
      <c r="AA476" s="71"/>
      <c r="AB476" s="97" t="str">
        <f ca="1">IFERROR(G476-editar!$C$1,"")</f>
        <v/>
      </c>
      <c r="AC476" s="97" t="str">
        <f t="shared" ca="1" si="7"/>
        <v/>
      </c>
      <c r="AD476" s="74"/>
      <c r="AE476" s="74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</row>
    <row r="477" spans="1:57" ht="20.100000000000001" customHeight="1" x14ac:dyDescent="0.25">
      <c r="A477" s="29" t="str">
        <f>IF(Tabela2[[#This Row],[LOCAL DO EXTINTOR]]="","",Tabela2[[#This Row],[CONTROL1]])</f>
        <v/>
      </c>
      <c r="B477" s="133"/>
      <c r="C477" s="33"/>
      <c r="D477" s="34"/>
      <c r="E477" s="35"/>
      <c r="F4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7" s="81" t="str">
        <f ca="1">IFERROR(IF(Tabela2[[#This Row],[VALIDADE DA RECARGA]]="SELECIONE VALIDADE","",Tabela2[[#This Row],[DATA VENC REC]]),"")</f>
        <v/>
      </c>
      <c r="H477" s="76"/>
      <c r="I4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7" s="87" t="str">
        <f>IF(Tabela2[[#This Row],[DATA DO ÚLTIMO TESTE HIDROSTÁTICO]]="","",Tabela2[[#This Row],[DATA DO ÚLTIMO TESTE HIDROSTÁTICO]]+editar!$C$15)</f>
        <v/>
      </c>
      <c r="K477" s="105"/>
      <c r="L477" s="140"/>
      <c r="M477" s="48">
        <v>470</v>
      </c>
      <c r="N4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7" s="49" t="str">
        <f>IF(Tabela2[[#This Row],[DATA DA RECARGA]]="","",Tabela2[[#This Row],[DATA DA RECARGA]]+Tabela2[[#This Row],[val]])</f>
        <v/>
      </c>
      <c r="P477" s="48" t="str">
        <f>IF(Tabela2[[#This Row],[DATA VENC REC]]="","",VLOOKUP(MONTH(Tabela2[[#This Row],[DATA VENC REC]]),editar!$F$2:$G$13,2,0))</f>
        <v/>
      </c>
      <c r="Q477" s="48" t="str">
        <f>IF(Tabela2[[#This Row],[DATA VENC REC]]="","",YEAR(Tabela2[[#This Row],[DATA VENC REC]]))</f>
        <v/>
      </c>
      <c r="R4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7" s="54" t="str">
        <f>IF(Tabela2[[#This Row],[DATA DO PRÓXIMO TESTE HIDROSTÁTICO]]="","",VLOOKUP(MONTH(Tabela2[[#This Row],[DATA DO PRÓXIMO TESTE HIDROSTÁTICO]]),editar!$F$2:$G$13,2,0))</f>
        <v/>
      </c>
      <c r="T477" s="54" t="str">
        <f>IF(Tabela2[[#This Row],[DATA DO PRÓXIMO TESTE HIDROSTÁTICO]]="","",YEAR(Tabela2[[#This Row],[DATA DO PRÓXIMO TESTE HIDROSTÁTICO]]))</f>
        <v/>
      </c>
      <c r="U477" s="54" t="str">
        <f>IF(Tabela2[[#This Row],[DATA DA RECARGA]]="","",VLOOKUP(MONTH(Tabela2[[#This Row],[DATA DA RECARGA]]),editar!$F$2:$G$13,2,0))</f>
        <v/>
      </c>
      <c r="V477" s="54" t="str">
        <f>IF(Tabela2[[#This Row],[DATA DA RECARGA]]="","",YEAR(Tabela2[[#This Row],[DATA DA RECARGA]]))</f>
        <v/>
      </c>
      <c r="W477" s="54" t="str">
        <f>IF(Tabela2[[#This Row],[DATA DO ÚLTIMO TESTE HIDROSTÁTICO]]="","",VLOOKUP(MONTH(Tabela2[[#This Row],[DATA DO ÚLTIMO TESTE HIDROSTÁTICO]]),editar!$F$2:$G$13,2,0))</f>
        <v/>
      </c>
      <c r="X477" s="54" t="str">
        <f>IF(Tabela2[[#This Row],[DATA DO ÚLTIMO TESTE HIDROSTÁTICO]]="","",YEAR(Tabela2[[#This Row],[DATA DO ÚLTIMO TESTE HIDROSTÁTICO]]))</f>
        <v/>
      </c>
      <c r="Y477" s="101" t="str">
        <f>IFERROR(IF(Tabela2[[#This Row],[DATA DA RECARGA]]="","",Tabela2[[#This Row],[VALIDADE          (em meses)]]*30)+5,"")</f>
        <v/>
      </c>
      <c r="Z477" s="101" t="str">
        <f>IF(Tabela2[[#This Row],[DATA DA RECARGA]]="","","P")</f>
        <v/>
      </c>
      <c r="AA477" s="71"/>
      <c r="AB477" s="97" t="str">
        <f ca="1">IFERROR(G477-editar!$C$1,"")</f>
        <v/>
      </c>
      <c r="AC477" s="97" t="str">
        <f t="shared" ca="1" si="7"/>
        <v/>
      </c>
      <c r="AD477" s="74"/>
      <c r="AE477" s="74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</row>
    <row r="478" spans="1:57" ht="20.100000000000001" customHeight="1" x14ac:dyDescent="0.25">
      <c r="A478" s="29" t="str">
        <f>IF(Tabela2[[#This Row],[LOCAL DO EXTINTOR]]="","",Tabela2[[#This Row],[CONTROL1]])</f>
        <v/>
      </c>
      <c r="B478" s="133"/>
      <c r="C478" s="33"/>
      <c r="D478" s="34"/>
      <c r="E478" s="35"/>
      <c r="F4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8" s="81" t="str">
        <f ca="1">IFERROR(IF(Tabela2[[#This Row],[VALIDADE DA RECARGA]]="SELECIONE VALIDADE","",Tabela2[[#This Row],[DATA VENC REC]]),"")</f>
        <v/>
      </c>
      <c r="H478" s="76"/>
      <c r="I4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8" s="87" t="str">
        <f>IF(Tabela2[[#This Row],[DATA DO ÚLTIMO TESTE HIDROSTÁTICO]]="","",Tabela2[[#This Row],[DATA DO ÚLTIMO TESTE HIDROSTÁTICO]]+editar!$C$15)</f>
        <v/>
      </c>
      <c r="K478" s="105"/>
      <c r="L478" s="140"/>
      <c r="M478" s="48">
        <v>471</v>
      </c>
      <c r="N4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8" s="49" t="str">
        <f>IF(Tabela2[[#This Row],[DATA DA RECARGA]]="","",Tabela2[[#This Row],[DATA DA RECARGA]]+Tabela2[[#This Row],[val]])</f>
        <v/>
      </c>
      <c r="P478" s="48" t="str">
        <f>IF(Tabela2[[#This Row],[DATA VENC REC]]="","",VLOOKUP(MONTH(Tabela2[[#This Row],[DATA VENC REC]]),editar!$F$2:$G$13,2,0))</f>
        <v/>
      </c>
      <c r="Q478" s="48" t="str">
        <f>IF(Tabela2[[#This Row],[DATA VENC REC]]="","",YEAR(Tabela2[[#This Row],[DATA VENC REC]]))</f>
        <v/>
      </c>
      <c r="R4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8" s="54" t="str">
        <f>IF(Tabela2[[#This Row],[DATA DO PRÓXIMO TESTE HIDROSTÁTICO]]="","",VLOOKUP(MONTH(Tabela2[[#This Row],[DATA DO PRÓXIMO TESTE HIDROSTÁTICO]]),editar!$F$2:$G$13,2,0))</f>
        <v/>
      </c>
      <c r="T478" s="54" t="str">
        <f>IF(Tabela2[[#This Row],[DATA DO PRÓXIMO TESTE HIDROSTÁTICO]]="","",YEAR(Tabela2[[#This Row],[DATA DO PRÓXIMO TESTE HIDROSTÁTICO]]))</f>
        <v/>
      </c>
      <c r="U478" s="54" t="str">
        <f>IF(Tabela2[[#This Row],[DATA DA RECARGA]]="","",VLOOKUP(MONTH(Tabela2[[#This Row],[DATA DA RECARGA]]),editar!$F$2:$G$13,2,0))</f>
        <v/>
      </c>
      <c r="V478" s="54" t="str">
        <f>IF(Tabela2[[#This Row],[DATA DA RECARGA]]="","",YEAR(Tabela2[[#This Row],[DATA DA RECARGA]]))</f>
        <v/>
      </c>
      <c r="W478" s="54" t="str">
        <f>IF(Tabela2[[#This Row],[DATA DO ÚLTIMO TESTE HIDROSTÁTICO]]="","",VLOOKUP(MONTH(Tabela2[[#This Row],[DATA DO ÚLTIMO TESTE HIDROSTÁTICO]]),editar!$F$2:$G$13,2,0))</f>
        <v/>
      </c>
      <c r="X478" s="54" t="str">
        <f>IF(Tabela2[[#This Row],[DATA DO ÚLTIMO TESTE HIDROSTÁTICO]]="","",YEAR(Tabela2[[#This Row],[DATA DO ÚLTIMO TESTE HIDROSTÁTICO]]))</f>
        <v/>
      </c>
      <c r="Y478" s="101" t="str">
        <f>IFERROR(IF(Tabela2[[#This Row],[DATA DA RECARGA]]="","",Tabela2[[#This Row],[VALIDADE          (em meses)]]*30)+5,"")</f>
        <v/>
      </c>
      <c r="Z478" s="101" t="str">
        <f>IF(Tabela2[[#This Row],[DATA DA RECARGA]]="","","P")</f>
        <v/>
      </c>
      <c r="AA478" s="71"/>
      <c r="AB478" s="97" t="str">
        <f ca="1">IFERROR(G478-editar!$C$1,"")</f>
        <v/>
      </c>
      <c r="AC478" s="97" t="str">
        <f t="shared" ca="1" si="7"/>
        <v/>
      </c>
      <c r="AD478" s="74"/>
      <c r="AE478" s="74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</row>
    <row r="479" spans="1:57" ht="20.100000000000001" customHeight="1" x14ac:dyDescent="0.25">
      <c r="A479" s="29" t="str">
        <f>IF(Tabela2[[#This Row],[LOCAL DO EXTINTOR]]="","",Tabela2[[#This Row],[CONTROL1]])</f>
        <v/>
      </c>
      <c r="B479" s="133"/>
      <c r="C479" s="33"/>
      <c r="D479" s="34"/>
      <c r="E479" s="35"/>
      <c r="F4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79" s="81" t="str">
        <f ca="1">IFERROR(IF(Tabela2[[#This Row],[VALIDADE DA RECARGA]]="SELECIONE VALIDADE","",Tabela2[[#This Row],[DATA VENC REC]]),"")</f>
        <v/>
      </c>
      <c r="H479" s="76"/>
      <c r="I4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79" s="87" t="str">
        <f>IF(Tabela2[[#This Row],[DATA DO ÚLTIMO TESTE HIDROSTÁTICO]]="","",Tabela2[[#This Row],[DATA DO ÚLTIMO TESTE HIDROSTÁTICO]]+editar!$C$15)</f>
        <v/>
      </c>
      <c r="K479" s="105"/>
      <c r="L479" s="140"/>
      <c r="M479" s="48">
        <v>472</v>
      </c>
      <c r="N4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79" s="49" t="str">
        <f>IF(Tabela2[[#This Row],[DATA DA RECARGA]]="","",Tabela2[[#This Row],[DATA DA RECARGA]]+Tabela2[[#This Row],[val]])</f>
        <v/>
      </c>
      <c r="P479" s="48" t="str">
        <f>IF(Tabela2[[#This Row],[DATA VENC REC]]="","",VLOOKUP(MONTH(Tabela2[[#This Row],[DATA VENC REC]]),editar!$F$2:$G$13,2,0))</f>
        <v/>
      </c>
      <c r="Q479" s="48" t="str">
        <f>IF(Tabela2[[#This Row],[DATA VENC REC]]="","",YEAR(Tabela2[[#This Row],[DATA VENC REC]]))</f>
        <v/>
      </c>
      <c r="R4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79" s="54" t="str">
        <f>IF(Tabela2[[#This Row],[DATA DO PRÓXIMO TESTE HIDROSTÁTICO]]="","",VLOOKUP(MONTH(Tabela2[[#This Row],[DATA DO PRÓXIMO TESTE HIDROSTÁTICO]]),editar!$F$2:$G$13,2,0))</f>
        <v/>
      </c>
      <c r="T479" s="54" t="str">
        <f>IF(Tabela2[[#This Row],[DATA DO PRÓXIMO TESTE HIDROSTÁTICO]]="","",YEAR(Tabela2[[#This Row],[DATA DO PRÓXIMO TESTE HIDROSTÁTICO]]))</f>
        <v/>
      </c>
      <c r="U479" s="54" t="str">
        <f>IF(Tabela2[[#This Row],[DATA DA RECARGA]]="","",VLOOKUP(MONTH(Tabela2[[#This Row],[DATA DA RECARGA]]),editar!$F$2:$G$13,2,0))</f>
        <v/>
      </c>
      <c r="V479" s="54" t="str">
        <f>IF(Tabela2[[#This Row],[DATA DA RECARGA]]="","",YEAR(Tabela2[[#This Row],[DATA DA RECARGA]]))</f>
        <v/>
      </c>
      <c r="W479" s="54" t="str">
        <f>IF(Tabela2[[#This Row],[DATA DO ÚLTIMO TESTE HIDROSTÁTICO]]="","",VLOOKUP(MONTH(Tabela2[[#This Row],[DATA DO ÚLTIMO TESTE HIDROSTÁTICO]]),editar!$F$2:$G$13,2,0))</f>
        <v/>
      </c>
      <c r="X479" s="54" t="str">
        <f>IF(Tabela2[[#This Row],[DATA DO ÚLTIMO TESTE HIDROSTÁTICO]]="","",YEAR(Tabela2[[#This Row],[DATA DO ÚLTIMO TESTE HIDROSTÁTICO]]))</f>
        <v/>
      </c>
      <c r="Y479" s="101" t="str">
        <f>IFERROR(IF(Tabela2[[#This Row],[DATA DA RECARGA]]="","",Tabela2[[#This Row],[VALIDADE          (em meses)]]*30)+5,"")</f>
        <v/>
      </c>
      <c r="Z479" s="101" t="str">
        <f>IF(Tabela2[[#This Row],[DATA DA RECARGA]]="","","P")</f>
        <v/>
      </c>
      <c r="AA479" s="71"/>
      <c r="AB479" s="97" t="str">
        <f ca="1">IFERROR(G479-editar!$C$1,"")</f>
        <v/>
      </c>
      <c r="AC479" s="97" t="str">
        <f t="shared" ca="1" si="7"/>
        <v/>
      </c>
      <c r="AD479" s="74"/>
      <c r="AE479" s="74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</row>
    <row r="480" spans="1:57" ht="20.100000000000001" customHeight="1" x14ac:dyDescent="0.25">
      <c r="A480" s="29" t="str">
        <f>IF(Tabela2[[#This Row],[LOCAL DO EXTINTOR]]="","",Tabela2[[#This Row],[CONTROL1]])</f>
        <v/>
      </c>
      <c r="B480" s="133"/>
      <c r="C480" s="33"/>
      <c r="D480" s="34"/>
      <c r="E480" s="35"/>
      <c r="F4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0" s="81" t="str">
        <f ca="1">IFERROR(IF(Tabela2[[#This Row],[VALIDADE DA RECARGA]]="SELECIONE VALIDADE","",Tabela2[[#This Row],[DATA VENC REC]]),"")</f>
        <v/>
      </c>
      <c r="H480" s="76"/>
      <c r="I4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0" s="87" t="str">
        <f>IF(Tabela2[[#This Row],[DATA DO ÚLTIMO TESTE HIDROSTÁTICO]]="","",Tabela2[[#This Row],[DATA DO ÚLTIMO TESTE HIDROSTÁTICO]]+editar!$C$15)</f>
        <v/>
      </c>
      <c r="K480" s="105"/>
      <c r="L480" s="140"/>
      <c r="M480" s="48">
        <v>473</v>
      </c>
      <c r="N4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0" s="49" t="str">
        <f>IF(Tabela2[[#This Row],[DATA DA RECARGA]]="","",Tabela2[[#This Row],[DATA DA RECARGA]]+Tabela2[[#This Row],[val]])</f>
        <v/>
      </c>
      <c r="P480" s="48" t="str">
        <f>IF(Tabela2[[#This Row],[DATA VENC REC]]="","",VLOOKUP(MONTH(Tabela2[[#This Row],[DATA VENC REC]]),editar!$F$2:$G$13,2,0))</f>
        <v/>
      </c>
      <c r="Q480" s="48" t="str">
        <f>IF(Tabela2[[#This Row],[DATA VENC REC]]="","",YEAR(Tabela2[[#This Row],[DATA VENC REC]]))</f>
        <v/>
      </c>
      <c r="R4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0" s="54" t="str">
        <f>IF(Tabela2[[#This Row],[DATA DO PRÓXIMO TESTE HIDROSTÁTICO]]="","",VLOOKUP(MONTH(Tabela2[[#This Row],[DATA DO PRÓXIMO TESTE HIDROSTÁTICO]]),editar!$F$2:$G$13,2,0))</f>
        <v/>
      </c>
      <c r="T480" s="54" t="str">
        <f>IF(Tabela2[[#This Row],[DATA DO PRÓXIMO TESTE HIDROSTÁTICO]]="","",YEAR(Tabela2[[#This Row],[DATA DO PRÓXIMO TESTE HIDROSTÁTICO]]))</f>
        <v/>
      </c>
      <c r="U480" s="54" t="str">
        <f>IF(Tabela2[[#This Row],[DATA DA RECARGA]]="","",VLOOKUP(MONTH(Tabela2[[#This Row],[DATA DA RECARGA]]),editar!$F$2:$G$13,2,0))</f>
        <v/>
      </c>
      <c r="V480" s="54" t="str">
        <f>IF(Tabela2[[#This Row],[DATA DA RECARGA]]="","",YEAR(Tabela2[[#This Row],[DATA DA RECARGA]]))</f>
        <v/>
      </c>
      <c r="W480" s="54" t="str">
        <f>IF(Tabela2[[#This Row],[DATA DO ÚLTIMO TESTE HIDROSTÁTICO]]="","",VLOOKUP(MONTH(Tabela2[[#This Row],[DATA DO ÚLTIMO TESTE HIDROSTÁTICO]]),editar!$F$2:$G$13,2,0))</f>
        <v/>
      </c>
      <c r="X480" s="54" t="str">
        <f>IF(Tabela2[[#This Row],[DATA DO ÚLTIMO TESTE HIDROSTÁTICO]]="","",YEAR(Tabela2[[#This Row],[DATA DO ÚLTIMO TESTE HIDROSTÁTICO]]))</f>
        <v/>
      </c>
      <c r="Y480" s="101" t="str">
        <f>IFERROR(IF(Tabela2[[#This Row],[DATA DA RECARGA]]="","",Tabela2[[#This Row],[VALIDADE          (em meses)]]*30)+5,"")</f>
        <v/>
      </c>
      <c r="Z480" s="101" t="str">
        <f>IF(Tabela2[[#This Row],[DATA DA RECARGA]]="","","P")</f>
        <v/>
      </c>
      <c r="AA480" s="71"/>
      <c r="AB480" s="97" t="str">
        <f ca="1">IFERROR(G480-editar!$C$1,"")</f>
        <v/>
      </c>
      <c r="AC480" s="97" t="str">
        <f t="shared" ca="1" si="7"/>
        <v/>
      </c>
      <c r="AD480" s="74"/>
      <c r="AE480" s="74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</row>
    <row r="481" spans="1:57" ht="20.100000000000001" customHeight="1" x14ac:dyDescent="0.25">
      <c r="A481" s="29" t="str">
        <f>IF(Tabela2[[#This Row],[LOCAL DO EXTINTOR]]="","",Tabela2[[#This Row],[CONTROL1]])</f>
        <v/>
      </c>
      <c r="B481" s="133"/>
      <c r="C481" s="33"/>
      <c r="D481" s="34"/>
      <c r="E481" s="35"/>
      <c r="F4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1" s="81" t="str">
        <f ca="1">IFERROR(IF(Tabela2[[#This Row],[VALIDADE DA RECARGA]]="SELECIONE VALIDADE","",Tabela2[[#This Row],[DATA VENC REC]]),"")</f>
        <v/>
      </c>
      <c r="H481" s="76"/>
      <c r="I4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1" s="87" t="str">
        <f>IF(Tabela2[[#This Row],[DATA DO ÚLTIMO TESTE HIDROSTÁTICO]]="","",Tabela2[[#This Row],[DATA DO ÚLTIMO TESTE HIDROSTÁTICO]]+editar!$C$15)</f>
        <v/>
      </c>
      <c r="K481" s="105"/>
      <c r="L481" s="140"/>
      <c r="M481" s="48">
        <v>474</v>
      </c>
      <c r="N4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1" s="49" t="str">
        <f>IF(Tabela2[[#This Row],[DATA DA RECARGA]]="","",Tabela2[[#This Row],[DATA DA RECARGA]]+Tabela2[[#This Row],[val]])</f>
        <v/>
      </c>
      <c r="P481" s="48" t="str">
        <f>IF(Tabela2[[#This Row],[DATA VENC REC]]="","",VLOOKUP(MONTH(Tabela2[[#This Row],[DATA VENC REC]]),editar!$F$2:$G$13,2,0))</f>
        <v/>
      </c>
      <c r="Q481" s="48" t="str">
        <f>IF(Tabela2[[#This Row],[DATA VENC REC]]="","",YEAR(Tabela2[[#This Row],[DATA VENC REC]]))</f>
        <v/>
      </c>
      <c r="R4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1" s="54" t="str">
        <f>IF(Tabela2[[#This Row],[DATA DO PRÓXIMO TESTE HIDROSTÁTICO]]="","",VLOOKUP(MONTH(Tabela2[[#This Row],[DATA DO PRÓXIMO TESTE HIDROSTÁTICO]]),editar!$F$2:$G$13,2,0))</f>
        <v/>
      </c>
      <c r="T481" s="54" t="str">
        <f>IF(Tabela2[[#This Row],[DATA DO PRÓXIMO TESTE HIDROSTÁTICO]]="","",YEAR(Tabela2[[#This Row],[DATA DO PRÓXIMO TESTE HIDROSTÁTICO]]))</f>
        <v/>
      </c>
      <c r="U481" s="54" t="str">
        <f>IF(Tabela2[[#This Row],[DATA DA RECARGA]]="","",VLOOKUP(MONTH(Tabela2[[#This Row],[DATA DA RECARGA]]),editar!$F$2:$G$13,2,0))</f>
        <v/>
      </c>
      <c r="V481" s="54" t="str">
        <f>IF(Tabela2[[#This Row],[DATA DA RECARGA]]="","",YEAR(Tabela2[[#This Row],[DATA DA RECARGA]]))</f>
        <v/>
      </c>
      <c r="W481" s="54" t="str">
        <f>IF(Tabela2[[#This Row],[DATA DO ÚLTIMO TESTE HIDROSTÁTICO]]="","",VLOOKUP(MONTH(Tabela2[[#This Row],[DATA DO ÚLTIMO TESTE HIDROSTÁTICO]]),editar!$F$2:$G$13,2,0))</f>
        <v/>
      </c>
      <c r="X481" s="54" t="str">
        <f>IF(Tabela2[[#This Row],[DATA DO ÚLTIMO TESTE HIDROSTÁTICO]]="","",YEAR(Tabela2[[#This Row],[DATA DO ÚLTIMO TESTE HIDROSTÁTICO]]))</f>
        <v/>
      </c>
      <c r="Y481" s="101" t="str">
        <f>IFERROR(IF(Tabela2[[#This Row],[DATA DA RECARGA]]="","",Tabela2[[#This Row],[VALIDADE          (em meses)]]*30)+5,"")</f>
        <v/>
      </c>
      <c r="Z481" s="101" t="str">
        <f>IF(Tabela2[[#This Row],[DATA DA RECARGA]]="","","P")</f>
        <v/>
      </c>
      <c r="AA481" s="71"/>
      <c r="AB481" s="97" t="str">
        <f ca="1">IFERROR(G481-editar!$C$1,"")</f>
        <v/>
      </c>
      <c r="AC481" s="97" t="str">
        <f t="shared" ca="1" si="7"/>
        <v/>
      </c>
      <c r="AD481" s="74"/>
      <c r="AE481" s="74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</row>
    <row r="482" spans="1:57" ht="20.100000000000001" customHeight="1" x14ac:dyDescent="0.25">
      <c r="A482" s="29" t="str">
        <f>IF(Tabela2[[#This Row],[LOCAL DO EXTINTOR]]="","",Tabela2[[#This Row],[CONTROL1]])</f>
        <v/>
      </c>
      <c r="B482" s="133"/>
      <c r="C482" s="33"/>
      <c r="D482" s="34"/>
      <c r="E482" s="35"/>
      <c r="F4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2" s="81" t="str">
        <f ca="1">IFERROR(IF(Tabela2[[#This Row],[VALIDADE DA RECARGA]]="SELECIONE VALIDADE","",Tabela2[[#This Row],[DATA VENC REC]]),"")</f>
        <v/>
      </c>
      <c r="H482" s="76"/>
      <c r="I4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2" s="87" t="str">
        <f>IF(Tabela2[[#This Row],[DATA DO ÚLTIMO TESTE HIDROSTÁTICO]]="","",Tabela2[[#This Row],[DATA DO ÚLTIMO TESTE HIDROSTÁTICO]]+editar!$C$15)</f>
        <v/>
      </c>
      <c r="K482" s="105"/>
      <c r="L482" s="140"/>
      <c r="M482" s="48">
        <v>475</v>
      </c>
      <c r="N4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2" s="49" t="str">
        <f>IF(Tabela2[[#This Row],[DATA DA RECARGA]]="","",Tabela2[[#This Row],[DATA DA RECARGA]]+Tabela2[[#This Row],[val]])</f>
        <v/>
      </c>
      <c r="P482" s="48" t="str">
        <f>IF(Tabela2[[#This Row],[DATA VENC REC]]="","",VLOOKUP(MONTH(Tabela2[[#This Row],[DATA VENC REC]]),editar!$F$2:$G$13,2,0))</f>
        <v/>
      </c>
      <c r="Q482" s="48" t="str">
        <f>IF(Tabela2[[#This Row],[DATA VENC REC]]="","",YEAR(Tabela2[[#This Row],[DATA VENC REC]]))</f>
        <v/>
      </c>
      <c r="R4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2" s="54" t="str">
        <f>IF(Tabela2[[#This Row],[DATA DO PRÓXIMO TESTE HIDROSTÁTICO]]="","",VLOOKUP(MONTH(Tabela2[[#This Row],[DATA DO PRÓXIMO TESTE HIDROSTÁTICO]]),editar!$F$2:$G$13,2,0))</f>
        <v/>
      </c>
      <c r="T482" s="54" t="str">
        <f>IF(Tabela2[[#This Row],[DATA DO PRÓXIMO TESTE HIDROSTÁTICO]]="","",YEAR(Tabela2[[#This Row],[DATA DO PRÓXIMO TESTE HIDROSTÁTICO]]))</f>
        <v/>
      </c>
      <c r="U482" s="54" t="str">
        <f>IF(Tabela2[[#This Row],[DATA DA RECARGA]]="","",VLOOKUP(MONTH(Tabela2[[#This Row],[DATA DA RECARGA]]),editar!$F$2:$G$13,2,0))</f>
        <v/>
      </c>
      <c r="V482" s="54" t="str">
        <f>IF(Tabela2[[#This Row],[DATA DA RECARGA]]="","",YEAR(Tabela2[[#This Row],[DATA DA RECARGA]]))</f>
        <v/>
      </c>
      <c r="W482" s="54" t="str">
        <f>IF(Tabela2[[#This Row],[DATA DO ÚLTIMO TESTE HIDROSTÁTICO]]="","",VLOOKUP(MONTH(Tabela2[[#This Row],[DATA DO ÚLTIMO TESTE HIDROSTÁTICO]]),editar!$F$2:$G$13,2,0))</f>
        <v/>
      </c>
      <c r="X482" s="54" t="str">
        <f>IF(Tabela2[[#This Row],[DATA DO ÚLTIMO TESTE HIDROSTÁTICO]]="","",YEAR(Tabela2[[#This Row],[DATA DO ÚLTIMO TESTE HIDROSTÁTICO]]))</f>
        <v/>
      </c>
      <c r="Y482" s="101" t="str">
        <f>IFERROR(IF(Tabela2[[#This Row],[DATA DA RECARGA]]="","",Tabela2[[#This Row],[VALIDADE          (em meses)]]*30)+5,"")</f>
        <v/>
      </c>
      <c r="Z482" s="101" t="str">
        <f>IF(Tabela2[[#This Row],[DATA DA RECARGA]]="","","P")</f>
        <v/>
      </c>
      <c r="AA482" s="71"/>
      <c r="AB482" s="97" t="str">
        <f ca="1">IFERROR(G482-editar!$C$1,"")</f>
        <v/>
      </c>
      <c r="AC482" s="97" t="str">
        <f t="shared" ca="1" si="7"/>
        <v/>
      </c>
      <c r="AD482" s="74"/>
      <c r="AE482" s="74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</row>
    <row r="483" spans="1:57" ht="20.100000000000001" customHeight="1" x14ac:dyDescent="0.25">
      <c r="A483" s="29" t="str">
        <f>IF(Tabela2[[#This Row],[LOCAL DO EXTINTOR]]="","",Tabela2[[#This Row],[CONTROL1]])</f>
        <v/>
      </c>
      <c r="B483" s="133"/>
      <c r="C483" s="33"/>
      <c r="D483" s="34"/>
      <c r="E483" s="35"/>
      <c r="F4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3" s="81" t="str">
        <f ca="1">IFERROR(IF(Tabela2[[#This Row],[VALIDADE DA RECARGA]]="SELECIONE VALIDADE","",Tabela2[[#This Row],[DATA VENC REC]]),"")</f>
        <v/>
      </c>
      <c r="H483" s="76"/>
      <c r="I4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3" s="87" t="str">
        <f>IF(Tabela2[[#This Row],[DATA DO ÚLTIMO TESTE HIDROSTÁTICO]]="","",Tabela2[[#This Row],[DATA DO ÚLTIMO TESTE HIDROSTÁTICO]]+editar!$C$15)</f>
        <v/>
      </c>
      <c r="K483" s="105"/>
      <c r="L483" s="140"/>
      <c r="M483" s="48">
        <v>476</v>
      </c>
      <c r="N4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3" s="49" t="str">
        <f>IF(Tabela2[[#This Row],[DATA DA RECARGA]]="","",Tabela2[[#This Row],[DATA DA RECARGA]]+Tabela2[[#This Row],[val]])</f>
        <v/>
      </c>
      <c r="P483" s="48" t="str">
        <f>IF(Tabela2[[#This Row],[DATA VENC REC]]="","",VLOOKUP(MONTH(Tabela2[[#This Row],[DATA VENC REC]]),editar!$F$2:$G$13,2,0))</f>
        <v/>
      </c>
      <c r="Q483" s="48" t="str">
        <f>IF(Tabela2[[#This Row],[DATA VENC REC]]="","",YEAR(Tabela2[[#This Row],[DATA VENC REC]]))</f>
        <v/>
      </c>
      <c r="R4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3" s="54" t="str">
        <f>IF(Tabela2[[#This Row],[DATA DO PRÓXIMO TESTE HIDROSTÁTICO]]="","",VLOOKUP(MONTH(Tabela2[[#This Row],[DATA DO PRÓXIMO TESTE HIDROSTÁTICO]]),editar!$F$2:$G$13,2,0))</f>
        <v/>
      </c>
      <c r="T483" s="54" t="str">
        <f>IF(Tabela2[[#This Row],[DATA DO PRÓXIMO TESTE HIDROSTÁTICO]]="","",YEAR(Tabela2[[#This Row],[DATA DO PRÓXIMO TESTE HIDROSTÁTICO]]))</f>
        <v/>
      </c>
      <c r="U483" s="54" t="str">
        <f>IF(Tabela2[[#This Row],[DATA DA RECARGA]]="","",VLOOKUP(MONTH(Tabela2[[#This Row],[DATA DA RECARGA]]),editar!$F$2:$G$13,2,0))</f>
        <v/>
      </c>
      <c r="V483" s="54" t="str">
        <f>IF(Tabela2[[#This Row],[DATA DA RECARGA]]="","",YEAR(Tabela2[[#This Row],[DATA DA RECARGA]]))</f>
        <v/>
      </c>
      <c r="W483" s="54" t="str">
        <f>IF(Tabela2[[#This Row],[DATA DO ÚLTIMO TESTE HIDROSTÁTICO]]="","",VLOOKUP(MONTH(Tabela2[[#This Row],[DATA DO ÚLTIMO TESTE HIDROSTÁTICO]]),editar!$F$2:$G$13,2,0))</f>
        <v/>
      </c>
      <c r="X483" s="54" t="str">
        <f>IF(Tabela2[[#This Row],[DATA DO ÚLTIMO TESTE HIDROSTÁTICO]]="","",YEAR(Tabela2[[#This Row],[DATA DO ÚLTIMO TESTE HIDROSTÁTICO]]))</f>
        <v/>
      </c>
      <c r="Y483" s="101" t="str">
        <f>IFERROR(IF(Tabela2[[#This Row],[DATA DA RECARGA]]="","",Tabela2[[#This Row],[VALIDADE          (em meses)]]*30)+5,"")</f>
        <v/>
      </c>
      <c r="Z483" s="101" t="str">
        <f>IF(Tabela2[[#This Row],[DATA DA RECARGA]]="","","P")</f>
        <v/>
      </c>
      <c r="AA483" s="71"/>
      <c r="AB483" s="97" t="str">
        <f ca="1">IFERROR(G483-editar!$C$1,"")</f>
        <v/>
      </c>
      <c r="AC483" s="97" t="str">
        <f t="shared" ca="1" si="7"/>
        <v/>
      </c>
      <c r="AD483" s="74"/>
      <c r="AE483" s="74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</row>
    <row r="484" spans="1:57" ht="20.100000000000001" customHeight="1" x14ac:dyDescent="0.25">
      <c r="A484" s="29" t="str">
        <f>IF(Tabela2[[#This Row],[LOCAL DO EXTINTOR]]="","",Tabela2[[#This Row],[CONTROL1]])</f>
        <v/>
      </c>
      <c r="B484" s="133"/>
      <c r="C484" s="33"/>
      <c r="D484" s="34"/>
      <c r="E484" s="35"/>
      <c r="F4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4" s="81" t="str">
        <f ca="1">IFERROR(IF(Tabela2[[#This Row],[VALIDADE DA RECARGA]]="SELECIONE VALIDADE","",Tabela2[[#This Row],[DATA VENC REC]]),"")</f>
        <v/>
      </c>
      <c r="H484" s="76"/>
      <c r="I4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4" s="87" t="str">
        <f>IF(Tabela2[[#This Row],[DATA DO ÚLTIMO TESTE HIDROSTÁTICO]]="","",Tabela2[[#This Row],[DATA DO ÚLTIMO TESTE HIDROSTÁTICO]]+editar!$C$15)</f>
        <v/>
      </c>
      <c r="K484" s="105"/>
      <c r="L484" s="140"/>
      <c r="M484" s="48">
        <v>477</v>
      </c>
      <c r="N4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4" s="49" t="str">
        <f>IF(Tabela2[[#This Row],[DATA DA RECARGA]]="","",Tabela2[[#This Row],[DATA DA RECARGA]]+Tabela2[[#This Row],[val]])</f>
        <v/>
      </c>
      <c r="P484" s="48" t="str">
        <f>IF(Tabela2[[#This Row],[DATA VENC REC]]="","",VLOOKUP(MONTH(Tabela2[[#This Row],[DATA VENC REC]]),editar!$F$2:$G$13,2,0))</f>
        <v/>
      </c>
      <c r="Q484" s="48" t="str">
        <f>IF(Tabela2[[#This Row],[DATA VENC REC]]="","",YEAR(Tabela2[[#This Row],[DATA VENC REC]]))</f>
        <v/>
      </c>
      <c r="R4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4" s="54" t="str">
        <f>IF(Tabela2[[#This Row],[DATA DO PRÓXIMO TESTE HIDROSTÁTICO]]="","",VLOOKUP(MONTH(Tabela2[[#This Row],[DATA DO PRÓXIMO TESTE HIDROSTÁTICO]]),editar!$F$2:$G$13,2,0))</f>
        <v/>
      </c>
      <c r="T484" s="54" t="str">
        <f>IF(Tabela2[[#This Row],[DATA DO PRÓXIMO TESTE HIDROSTÁTICO]]="","",YEAR(Tabela2[[#This Row],[DATA DO PRÓXIMO TESTE HIDROSTÁTICO]]))</f>
        <v/>
      </c>
      <c r="U484" s="54" t="str">
        <f>IF(Tabela2[[#This Row],[DATA DA RECARGA]]="","",VLOOKUP(MONTH(Tabela2[[#This Row],[DATA DA RECARGA]]),editar!$F$2:$G$13,2,0))</f>
        <v/>
      </c>
      <c r="V484" s="54" t="str">
        <f>IF(Tabela2[[#This Row],[DATA DA RECARGA]]="","",YEAR(Tabela2[[#This Row],[DATA DA RECARGA]]))</f>
        <v/>
      </c>
      <c r="W484" s="54" t="str">
        <f>IF(Tabela2[[#This Row],[DATA DO ÚLTIMO TESTE HIDROSTÁTICO]]="","",VLOOKUP(MONTH(Tabela2[[#This Row],[DATA DO ÚLTIMO TESTE HIDROSTÁTICO]]),editar!$F$2:$G$13,2,0))</f>
        <v/>
      </c>
      <c r="X484" s="54" t="str">
        <f>IF(Tabela2[[#This Row],[DATA DO ÚLTIMO TESTE HIDROSTÁTICO]]="","",YEAR(Tabela2[[#This Row],[DATA DO ÚLTIMO TESTE HIDROSTÁTICO]]))</f>
        <v/>
      </c>
      <c r="Y484" s="101" t="str">
        <f>IFERROR(IF(Tabela2[[#This Row],[DATA DA RECARGA]]="","",Tabela2[[#This Row],[VALIDADE          (em meses)]]*30)+5,"")</f>
        <v/>
      </c>
      <c r="Z484" s="101" t="str">
        <f>IF(Tabela2[[#This Row],[DATA DA RECARGA]]="","","P")</f>
        <v/>
      </c>
      <c r="AA484" s="71"/>
      <c r="AB484" s="97" t="str">
        <f ca="1">IFERROR(G484-editar!$C$1,"")</f>
        <v/>
      </c>
      <c r="AC484" s="97" t="str">
        <f t="shared" ca="1" si="7"/>
        <v/>
      </c>
      <c r="AD484" s="74"/>
      <c r="AE484" s="74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</row>
    <row r="485" spans="1:57" ht="20.100000000000001" customHeight="1" x14ac:dyDescent="0.25">
      <c r="A485" s="29" t="str">
        <f>IF(Tabela2[[#This Row],[LOCAL DO EXTINTOR]]="","",Tabela2[[#This Row],[CONTROL1]])</f>
        <v/>
      </c>
      <c r="B485" s="133"/>
      <c r="C485" s="33"/>
      <c r="D485" s="34"/>
      <c r="E485" s="35"/>
      <c r="F4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5" s="81" t="str">
        <f ca="1">IFERROR(IF(Tabela2[[#This Row],[VALIDADE DA RECARGA]]="SELECIONE VALIDADE","",Tabela2[[#This Row],[DATA VENC REC]]),"")</f>
        <v/>
      </c>
      <c r="H485" s="76"/>
      <c r="I4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5" s="87" t="str">
        <f>IF(Tabela2[[#This Row],[DATA DO ÚLTIMO TESTE HIDROSTÁTICO]]="","",Tabela2[[#This Row],[DATA DO ÚLTIMO TESTE HIDROSTÁTICO]]+editar!$C$15)</f>
        <v/>
      </c>
      <c r="K485" s="105"/>
      <c r="L485" s="140"/>
      <c r="M485" s="48">
        <v>478</v>
      </c>
      <c r="N4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5" s="49" t="str">
        <f>IF(Tabela2[[#This Row],[DATA DA RECARGA]]="","",Tabela2[[#This Row],[DATA DA RECARGA]]+Tabela2[[#This Row],[val]])</f>
        <v/>
      </c>
      <c r="P485" s="48" t="str">
        <f>IF(Tabela2[[#This Row],[DATA VENC REC]]="","",VLOOKUP(MONTH(Tabela2[[#This Row],[DATA VENC REC]]),editar!$F$2:$G$13,2,0))</f>
        <v/>
      </c>
      <c r="Q485" s="48" t="str">
        <f>IF(Tabela2[[#This Row],[DATA VENC REC]]="","",YEAR(Tabela2[[#This Row],[DATA VENC REC]]))</f>
        <v/>
      </c>
      <c r="R4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5" s="54" t="str">
        <f>IF(Tabela2[[#This Row],[DATA DO PRÓXIMO TESTE HIDROSTÁTICO]]="","",VLOOKUP(MONTH(Tabela2[[#This Row],[DATA DO PRÓXIMO TESTE HIDROSTÁTICO]]),editar!$F$2:$G$13,2,0))</f>
        <v/>
      </c>
      <c r="T485" s="54" t="str">
        <f>IF(Tabela2[[#This Row],[DATA DO PRÓXIMO TESTE HIDROSTÁTICO]]="","",YEAR(Tabela2[[#This Row],[DATA DO PRÓXIMO TESTE HIDROSTÁTICO]]))</f>
        <v/>
      </c>
      <c r="U485" s="54" t="str">
        <f>IF(Tabela2[[#This Row],[DATA DA RECARGA]]="","",VLOOKUP(MONTH(Tabela2[[#This Row],[DATA DA RECARGA]]),editar!$F$2:$G$13,2,0))</f>
        <v/>
      </c>
      <c r="V485" s="54" t="str">
        <f>IF(Tabela2[[#This Row],[DATA DA RECARGA]]="","",YEAR(Tabela2[[#This Row],[DATA DA RECARGA]]))</f>
        <v/>
      </c>
      <c r="W485" s="54" t="str">
        <f>IF(Tabela2[[#This Row],[DATA DO ÚLTIMO TESTE HIDROSTÁTICO]]="","",VLOOKUP(MONTH(Tabela2[[#This Row],[DATA DO ÚLTIMO TESTE HIDROSTÁTICO]]),editar!$F$2:$G$13,2,0))</f>
        <v/>
      </c>
      <c r="X485" s="54" t="str">
        <f>IF(Tabela2[[#This Row],[DATA DO ÚLTIMO TESTE HIDROSTÁTICO]]="","",YEAR(Tabela2[[#This Row],[DATA DO ÚLTIMO TESTE HIDROSTÁTICO]]))</f>
        <v/>
      </c>
      <c r="Y485" s="101" t="str">
        <f>IFERROR(IF(Tabela2[[#This Row],[DATA DA RECARGA]]="","",Tabela2[[#This Row],[VALIDADE          (em meses)]]*30)+5,"")</f>
        <v/>
      </c>
      <c r="Z485" s="101" t="str">
        <f>IF(Tabela2[[#This Row],[DATA DA RECARGA]]="","","P")</f>
        <v/>
      </c>
      <c r="AA485" s="71"/>
      <c r="AB485" s="97" t="str">
        <f ca="1">IFERROR(G485-editar!$C$1,"")</f>
        <v/>
      </c>
      <c r="AC485" s="97" t="str">
        <f t="shared" ca="1" si="7"/>
        <v/>
      </c>
      <c r="AD485" s="74"/>
      <c r="AE485" s="74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</row>
    <row r="486" spans="1:57" ht="20.100000000000001" customHeight="1" x14ac:dyDescent="0.25">
      <c r="A486" s="29" t="str">
        <f>IF(Tabela2[[#This Row],[LOCAL DO EXTINTOR]]="","",Tabela2[[#This Row],[CONTROL1]])</f>
        <v/>
      </c>
      <c r="B486" s="133"/>
      <c r="C486" s="33"/>
      <c r="D486" s="34"/>
      <c r="E486" s="35"/>
      <c r="F4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6" s="81" t="str">
        <f ca="1">IFERROR(IF(Tabela2[[#This Row],[VALIDADE DA RECARGA]]="SELECIONE VALIDADE","",Tabela2[[#This Row],[DATA VENC REC]]),"")</f>
        <v/>
      </c>
      <c r="H486" s="76"/>
      <c r="I4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6" s="87" t="str">
        <f>IF(Tabela2[[#This Row],[DATA DO ÚLTIMO TESTE HIDROSTÁTICO]]="","",Tabela2[[#This Row],[DATA DO ÚLTIMO TESTE HIDROSTÁTICO]]+editar!$C$15)</f>
        <v/>
      </c>
      <c r="K486" s="105"/>
      <c r="L486" s="140"/>
      <c r="M486" s="48">
        <v>479</v>
      </c>
      <c r="N4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6" s="49" t="str">
        <f>IF(Tabela2[[#This Row],[DATA DA RECARGA]]="","",Tabela2[[#This Row],[DATA DA RECARGA]]+Tabela2[[#This Row],[val]])</f>
        <v/>
      </c>
      <c r="P486" s="48" t="str">
        <f>IF(Tabela2[[#This Row],[DATA VENC REC]]="","",VLOOKUP(MONTH(Tabela2[[#This Row],[DATA VENC REC]]),editar!$F$2:$G$13,2,0))</f>
        <v/>
      </c>
      <c r="Q486" s="48" t="str">
        <f>IF(Tabela2[[#This Row],[DATA VENC REC]]="","",YEAR(Tabela2[[#This Row],[DATA VENC REC]]))</f>
        <v/>
      </c>
      <c r="R4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6" s="54" t="str">
        <f>IF(Tabela2[[#This Row],[DATA DO PRÓXIMO TESTE HIDROSTÁTICO]]="","",VLOOKUP(MONTH(Tabela2[[#This Row],[DATA DO PRÓXIMO TESTE HIDROSTÁTICO]]),editar!$F$2:$G$13,2,0))</f>
        <v/>
      </c>
      <c r="T486" s="54" t="str">
        <f>IF(Tabela2[[#This Row],[DATA DO PRÓXIMO TESTE HIDROSTÁTICO]]="","",YEAR(Tabela2[[#This Row],[DATA DO PRÓXIMO TESTE HIDROSTÁTICO]]))</f>
        <v/>
      </c>
      <c r="U486" s="54" t="str">
        <f>IF(Tabela2[[#This Row],[DATA DA RECARGA]]="","",VLOOKUP(MONTH(Tabela2[[#This Row],[DATA DA RECARGA]]),editar!$F$2:$G$13,2,0))</f>
        <v/>
      </c>
      <c r="V486" s="54" t="str">
        <f>IF(Tabela2[[#This Row],[DATA DA RECARGA]]="","",YEAR(Tabela2[[#This Row],[DATA DA RECARGA]]))</f>
        <v/>
      </c>
      <c r="W486" s="54" t="str">
        <f>IF(Tabela2[[#This Row],[DATA DO ÚLTIMO TESTE HIDROSTÁTICO]]="","",VLOOKUP(MONTH(Tabela2[[#This Row],[DATA DO ÚLTIMO TESTE HIDROSTÁTICO]]),editar!$F$2:$G$13,2,0))</f>
        <v/>
      </c>
      <c r="X486" s="54" t="str">
        <f>IF(Tabela2[[#This Row],[DATA DO ÚLTIMO TESTE HIDROSTÁTICO]]="","",YEAR(Tabela2[[#This Row],[DATA DO ÚLTIMO TESTE HIDROSTÁTICO]]))</f>
        <v/>
      </c>
      <c r="Y486" s="101" t="str">
        <f>IFERROR(IF(Tabela2[[#This Row],[DATA DA RECARGA]]="","",Tabela2[[#This Row],[VALIDADE          (em meses)]]*30)+5,"")</f>
        <v/>
      </c>
      <c r="Z486" s="101" t="str">
        <f>IF(Tabela2[[#This Row],[DATA DA RECARGA]]="","","P")</f>
        <v/>
      </c>
      <c r="AA486" s="71"/>
      <c r="AB486" s="97" t="str">
        <f ca="1">IFERROR(G486-editar!$C$1,"")</f>
        <v/>
      </c>
      <c r="AC486" s="97" t="str">
        <f t="shared" ca="1" si="7"/>
        <v/>
      </c>
      <c r="AD486" s="74"/>
      <c r="AE486" s="74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</row>
    <row r="487" spans="1:57" ht="20.100000000000001" customHeight="1" x14ac:dyDescent="0.25">
      <c r="A487" s="29" t="str">
        <f>IF(Tabela2[[#This Row],[LOCAL DO EXTINTOR]]="","",Tabela2[[#This Row],[CONTROL1]])</f>
        <v/>
      </c>
      <c r="B487" s="133"/>
      <c r="C487" s="33"/>
      <c r="D487" s="34"/>
      <c r="E487" s="35"/>
      <c r="F4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7" s="81" t="str">
        <f ca="1">IFERROR(IF(Tabela2[[#This Row],[VALIDADE DA RECARGA]]="SELECIONE VALIDADE","",Tabela2[[#This Row],[DATA VENC REC]]),"")</f>
        <v/>
      </c>
      <c r="H487" s="76"/>
      <c r="I4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7" s="87" t="str">
        <f>IF(Tabela2[[#This Row],[DATA DO ÚLTIMO TESTE HIDROSTÁTICO]]="","",Tabela2[[#This Row],[DATA DO ÚLTIMO TESTE HIDROSTÁTICO]]+editar!$C$15)</f>
        <v/>
      </c>
      <c r="K487" s="105"/>
      <c r="L487" s="140"/>
      <c r="M487" s="48">
        <v>480</v>
      </c>
      <c r="N4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7" s="49" t="str">
        <f>IF(Tabela2[[#This Row],[DATA DA RECARGA]]="","",Tabela2[[#This Row],[DATA DA RECARGA]]+Tabela2[[#This Row],[val]])</f>
        <v/>
      </c>
      <c r="P487" s="48" t="str">
        <f>IF(Tabela2[[#This Row],[DATA VENC REC]]="","",VLOOKUP(MONTH(Tabela2[[#This Row],[DATA VENC REC]]),editar!$F$2:$G$13,2,0))</f>
        <v/>
      </c>
      <c r="Q487" s="48" t="str">
        <f>IF(Tabela2[[#This Row],[DATA VENC REC]]="","",YEAR(Tabela2[[#This Row],[DATA VENC REC]]))</f>
        <v/>
      </c>
      <c r="R4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7" s="54" t="str">
        <f>IF(Tabela2[[#This Row],[DATA DO PRÓXIMO TESTE HIDROSTÁTICO]]="","",VLOOKUP(MONTH(Tabela2[[#This Row],[DATA DO PRÓXIMO TESTE HIDROSTÁTICO]]),editar!$F$2:$G$13,2,0))</f>
        <v/>
      </c>
      <c r="T487" s="54" t="str">
        <f>IF(Tabela2[[#This Row],[DATA DO PRÓXIMO TESTE HIDROSTÁTICO]]="","",YEAR(Tabela2[[#This Row],[DATA DO PRÓXIMO TESTE HIDROSTÁTICO]]))</f>
        <v/>
      </c>
      <c r="U487" s="54" t="str">
        <f>IF(Tabela2[[#This Row],[DATA DA RECARGA]]="","",VLOOKUP(MONTH(Tabela2[[#This Row],[DATA DA RECARGA]]),editar!$F$2:$G$13,2,0))</f>
        <v/>
      </c>
      <c r="V487" s="54" t="str">
        <f>IF(Tabela2[[#This Row],[DATA DA RECARGA]]="","",YEAR(Tabela2[[#This Row],[DATA DA RECARGA]]))</f>
        <v/>
      </c>
      <c r="W487" s="54" t="str">
        <f>IF(Tabela2[[#This Row],[DATA DO ÚLTIMO TESTE HIDROSTÁTICO]]="","",VLOOKUP(MONTH(Tabela2[[#This Row],[DATA DO ÚLTIMO TESTE HIDROSTÁTICO]]),editar!$F$2:$G$13,2,0))</f>
        <v/>
      </c>
      <c r="X487" s="54" t="str">
        <f>IF(Tabela2[[#This Row],[DATA DO ÚLTIMO TESTE HIDROSTÁTICO]]="","",YEAR(Tabela2[[#This Row],[DATA DO ÚLTIMO TESTE HIDROSTÁTICO]]))</f>
        <v/>
      </c>
      <c r="Y487" s="101" t="str">
        <f>IFERROR(IF(Tabela2[[#This Row],[DATA DA RECARGA]]="","",Tabela2[[#This Row],[VALIDADE          (em meses)]]*30)+5,"")</f>
        <v/>
      </c>
      <c r="Z487" s="101" t="str">
        <f>IF(Tabela2[[#This Row],[DATA DA RECARGA]]="","","P")</f>
        <v/>
      </c>
      <c r="AA487" s="71"/>
      <c r="AB487" s="97" t="str">
        <f ca="1">IFERROR(G487-editar!$C$1,"")</f>
        <v/>
      </c>
      <c r="AC487" s="97" t="str">
        <f t="shared" ca="1" si="7"/>
        <v/>
      </c>
      <c r="AD487" s="74"/>
      <c r="AE487" s="74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</row>
    <row r="488" spans="1:57" ht="20.100000000000001" customHeight="1" x14ac:dyDescent="0.25">
      <c r="A488" s="29" t="str">
        <f>IF(Tabela2[[#This Row],[LOCAL DO EXTINTOR]]="","",Tabela2[[#This Row],[CONTROL1]])</f>
        <v/>
      </c>
      <c r="B488" s="133"/>
      <c r="C488" s="33"/>
      <c r="D488" s="34"/>
      <c r="E488" s="35"/>
      <c r="F4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8" s="81" t="str">
        <f ca="1">IFERROR(IF(Tabela2[[#This Row],[VALIDADE DA RECARGA]]="SELECIONE VALIDADE","",Tabela2[[#This Row],[DATA VENC REC]]),"")</f>
        <v/>
      </c>
      <c r="H488" s="76"/>
      <c r="I4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8" s="87" t="str">
        <f>IF(Tabela2[[#This Row],[DATA DO ÚLTIMO TESTE HIDROSTÁTICO]]="","",Tabela2[[#This Row],[DATA DO ÚLTIMO TESTE HIDROSTÁTICO]]+editar!$C$15)</f>
        <v/>
      </c>
      <c r="K488" s="105"/>
      <c r="L488" s="140"/>
      <c r="M488" s="48">
        <v>481</v>
      </c>
      <c r="N4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8" s="49" t="str">
        <f>IF(Tabela2[[#This Row],[DATA DA RECARGA]]="","",Tabela2[[#This Row],[DATA DA RECARGA]]+Tabela2[[#This Row],[val]])</f>
        <v/>
      </c>
      <c r="P488" s="48" t="str">
        <f>IF(Tabela2[[#This Row],[DATA VENC REC]]="","",VLOOKUP(MONTH(Tabela2[[#This Row],[DATA VENC REC]]),editar!$F$2:$G$13,2,0))</f>
        <v/>
      </c>
      <c r="Q488" s="48" t="str">
        <f>IF(Tabela2[[#This Row],[DATA VENC REC]]="","",YEAR(Tabela2[[#This Row],[DATA VENC REC]]))</f>
        <v/>
      </c>
      <c r="R4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8" s="54" t="str">
        <f>IF(Tabela2[[#This Row],[DATA DO PRÓXIMO TESTE HIDROSTÁTICO]]="","",VLOOKUP(MONTH(Tabela2[[#This Row],[DATA DO PRÓXIMO TESTE HIDROSTÁTICO]]),editar!$F$2:$G$13,2,0))</f>
        <v/>
      </c>
      <c r="T488" s="54" t="str">
        <f>IF(Tabela2[[#This Row],[DATA DO PRÓXIMO TESTE HIDROSTÁTICO]]="","",YEAR(Tabela2[[#This Row],[DATA DO PRÓXIMO TESTE HIDROSTÁTICO]]))</f>
        <v/>
      </c>
      <c r="U488" s="54" t="str">
        <f>IF(Tabela2[[#This Row],[DATA DA RECARGA]]="","",VLOOKUP(MONTH(Tabela2[[#This Row],[DATA DA RECARGA]]),editar!$F$2:$G$13,2,0))</f>
        <v/>
      </c>
      <c r="V488" s="54" t="str">
        <f>IF(Tabela2[[#This Row],[DATA DA RECARGA]]="","",YEAR(Tabela2[[#This Row],[DATA DA RECARGA]]))</f>
        <v/>
      </c>
      <c r="W488" s="54" t="str">
        <f>IF(Tabela2[[#This Row],[DATA DO ÚLTIMO TESTE HIDROSTÁTICO]]="","",VLOOKUP(MONTH(Tabela2[[#This Row],[DATA DO ÚLTIMO TESTE HIDROSTÁTICO]]),editar!$F$2:$G$13,2,0))</f>
        <v/>
      </c>
      <c r="X488" s="54" t="str">
        <f>IF(Tabela2[[#This Row],[DATA DO ÚLTIMO TESTE HIDROSTÁTICO]]="","",YEAR(Tabela2[[#This Row],[DATA DO ÚLTIMO TESTE HIDROSTÁTICO]]))</f>
        <v/>
      </c>
      <c r="Y488" s="101" t="str">
        <f>IFERROR(IF(Tabela2[[#This Row],[DATA DA RECARGA]]="","",Tabela2[[#This Row],[VALIDADE          (em meses)]]*30)+5,"")</f>
        <v/>
      </c>
      <c r="Z488" s="101" t="str">
        <f>IF(Tabela2[[#This Row],[DATA DA RECARGA]]="","","P")</f>
        <v/>
      </c>
      <c r="AA488" s="71"/>
      <c r="AB488" s="97" t="str">
        <f ca="1">IFERROR(G488-editar!$C$1,"")</f>
        <v/>
      </c>
      <c r="AC488" s="97" t="str">
        <f t="shared" ca="1" si="7"/>
        <v/>
      </c>
      <c r="AD488" s="74"/>
      <c r="AE488" s="74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</row>
    <row r="489" spans="1:57" ht="20.100000000000001" customHeight="1" x14ac:dyDescent="0.25">
      <c r="A489" s="29" t="str">
        <f>IF(Tabela2[[#This Row],[LOCAL DO EXTINTOR]]="","",Tabela2[[#This Row],[CONTROL1]])</f>
        <v/>
      </c>
      <c r="B489" s="133"/>
      <c r="C489" s="33"/>
      <c r="D489" s="34"/>
      <c r="E489" s="35"/>
      <c r="F4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89" s="81" t="str">
        <f ca="1">IFERROR(IF(Tabela2[[#This Row],[VALIDADE DA RECARGA]]="SELECIONE VALIDADE","",Tabela2[[#This Row],[DATA VENC REC]]),"")</f>
        <v/>
      </c>
      <c r="H489" s="76"/>
      <c r="I4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89" s="87" t="str">
        <f>IF(Tabela2[[#This Row],[DATA DO ÚLTIMO TESTE HIDROSTÁTICO]]="","",Tabela2[[#This Row],[DATA DO ÚLTIMO TESTE HIDROSTÁTICO]]+editar!$C$15)</f>
        <v/>
      </c>
      <c r="K489" s="105"/>
      <c r="L489" s="140"/>
      <c r="M489" s="48">
        <v>482</v>
      </c>
      <c r="N4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89" s="49" t="str">
        <f>IF(Tabela2[[#This Row],[DATA DA RECARGA]]="","",Tabela2[[#This Row],[DATA DA RECARGA]]+Tabela2[[#This Row],[val]])</f>
        <v/>
      </c>
      <c r="P489" s="48" t="str">
        <f>IF(Tabela2[[#This Row],[DATA VENC REC]]="","",VLOOKUP(MONTH(Tabela2[[#This Row],[DATA VENC REC]]),editar!$F$2:$G$13,2,0))</f>
        <v/>
      </c>
      <c r="Q489" s="48" t="str">
        <f>IF(Tabela2[[#This Row],[DATA VENC REC]]="","",YEAR(Tabela2[[#This Row],[DATA VENC REC]]))</f>
        <v/>
      </c>
      <c r="R4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89" s="54" t="str">
        <f>IF(Tabela2[[#This Row],[DATA DO PRÓXIMO TESTE HIDROSTÁTICO]]="","",VLOOKUP(MONTH(Tabela2[[#This Row],[DATA DO PRÓXIMO TESTE HIDROSTÁTICO]]),editar!$F$2:$G$13,2,0))</f>
        <v/>
      </c>
      <c r="T489" s="54" t="str">
        <f>IF(Tabela2[[#This Row],[DATA DO PRÓXIMO TESTE HIDROSTÁTICO]]="","",YEAR(Tabela2[[#This Row],[DATA DO PRÓXIMO TESTE HIDROSTÁTICO]]))</f>
        <v/>
      </c>
      <c r="U489" s="54" t="str">
        <f>IF(Tabela2[[#This Row],[DATA DA RECARGA]]="","",VLOOKUP(MONTH(Tabela2[[#This Row],[DATA DA RECARGA]]),editar!$F$2:$G$13,2,0))</f>
        <v/>
      </c>
      <c r="V489" s="54" t="str">
        <f>IF(Tabela2[[#This Row],[DATA DA RECARGA]]="","",YEAR(Tabela2[[#This Row],[DATA DA RECARGA]]))</f>
        <v/>
      </c>
      <c r="W489" s="54" t="str">
        <f>IF(Tabela2[[#This Row],[DATA DO ÚLTIMO TESTE HIDROSTÁTICO]]="","",VLOOKUP(MONTH(Tabela2[[#This Row],[DATA DO ÚLTIMO TESTE HIDROSTÁTICO]]),editar!$F$2:$G$13,2,0))</f>
        <v/>
      </c>
      <c r="X489" s="54" t="str">
        <f>IF(Tabela2[[#This Row],[DATA DO ÚLTIMO TESTE HIDROSTÁTICO]]="","",YEAR(Tabela2[[#This Row],[DATA DO ÚLTIMO TESTE HIDROSTÁTICO]]))</f>
        <v/>
      </c>
      <c r="Y489" s="101" t="str">
        <f>IFERROR(IF(Tabela2[[#This Row],[DATA DA RECARGA]]="","",Tabela2[[#This Row],[VALIDADE          (em meses)]]*30)+5,"")</f>
        <v/>
      </c>
      <c r="Z489" s="101" t="str">
        <f>IF(Tabela2[[#This Row],[DATA DA RECARGA]]="","","P")</f>
        <v/>
      </c>
      <c r="AA489" s="71"/>
      <c r="AB489" s="97" t="str">
        <f ca="1">IFERROR(G489-editar!$C$1,"")</f>
        <v/>
      </c>
      <c r="AC489" s="97" t="str">
        <f t="shared" ca="1" si="7"/>
        <v/>
      </c>
      <c r="AD489" s="74"/>
      <c r="AE489" s="74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</row>
    <row r="490" spans="1:57" ht="20.100000000000001" customHeight="1" x14ac:dyDescent="0.25">
      <c r="A490" s="29" t="str">
        <f>IF(Tabela2[[#This Row],[LOCAL DO EXTINTOR]]="","",Tabela2[[#This Row],[CONTROL1]])</f>
        <v/>
      </c>
      <c r="B490" s="133"/>
      <c r="C490" s="33"/>
      <c r="D490" s="34"/>
      <c r="E490" s="35"/>
      <c r="F4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0" s="81" t="str">
        <f ca="1">IFERROR(IF(Tabela2[[#This Row],[VALIDADE DA RECARGA]]="SELECIONE VALIDADE","",Tabela2[[#This Row],[DATA VENC REC]]),"")</f>
        <v/>
      </c>
      <c r="H490" s="76"/>
      <c r="I4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0" s="87" t="str">
        <f>IF(Tabela2[[#This Row],[DATA DO ÚLTIMO TESTE HIDROSTÁTICO]]="","",Tabela2[[#This Row],[DATA DO ÚLTIMO TESTE HIDROSTÁTICO]]+editar!$C$15)</f>
        <v/>
      </c>
      <c r="K490" s="105"/>
      <c r="L490" s="140"/>
      <c r="M490" s="48">
        <v>483</v>
      </c>
      <c r="N4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0" s="49" t="str">
        <f>IF(Tabela2[[#This Row],[DATA DA RECARGA]]="","",Tabela2[[#This Row],[DATA DA RECARGA]]+Tabela2[[#This Row],[val]])</f>
        <v/>
      </c>
      <c r="P490" s="48" t="str">
        <f>IF(Tabela2[[#This Row],[DATA VENC REC]]="","",VLOOKUP(MONTH(Tabela2[[#This Row],[DATA VENC REC]]),editar!$F$2:$G$13,2,0))</f>
        <v/>
      </c>
      <c r="Q490" s="48" t="str">
        <f>IF(Tabela2[[#This Row],[DATA VENC REC]]="","",YEAR(Tabela2[[#This Row],[DATA VENC REC]]))</f>
        <v/>
      </c>
      <c r="R4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0" s="54" t="str">
        <f>IF(Tabela2[[#This Row],[DATA DO PRÓXIMO TESTE HIDROSTÁTICO]]="","",VLOOKUP(MONTH(Tabela2[[#This Row],[DATA DO PRÓXIMO TESTE HIDROSTÁTICO]]),editar!$F$2:$G$13,2,0))</f>
        <v/>
      </c>
      <c r="T490" s="54" t="str">
        <f>IF(Tabela2[[#This Row],[DATA DO PRÓXIMO TESTE HIDROSTÁTICO]]="","",YEAR(Tabela2[[#This Row],[DATA DO PRÓXIMO TESTE HIDROSTÁTICO]]))</f>
        <v/>
      </c>
      <c r="U490" s="54" t="str">
        <f>IF(Tabela2[[#This Row],[DATA DA RECARGA]]="","",VLOOKUP(MONTH(Tabela2[[#This Row],[DATA DA RECARGA]]),editar!$F$2:$G$13,2,0))</f>
        <v/>
      </c>
      <c r="V490" s="54" t="str">
        <f>IF(Tabela2[[#This Row],[DATA DA RECARGA]]="","",YEAR(Tabela2[[#This Row],[DATA DA RECARGA]]))</f>
        <v/>
      </c>
      <c r="W490" s="54" t="str">
        <f>IF(Tabela2[[#This Row],[DATA DO ÚLTIMO TESTE HIDROSTÁTICO]]="","",VLOOKUP(MONTH(Tabela2[[#This Row],[DATA DO ÚLTIMO TESTE HIDROSTÁTICO]]),editar!$F$2:$G$13,2,0))</f>
        <v/>
      </c>
      <c r="X490" s="54" t="str">
        <f>IF(Tabela2[[#This Row],[DATA DO ÚLTIMO TESTE HIDROSTÁTICO]]="","",YEAR(Tabela2[[#This Row],[DATA DO ÚLTIMO TESTE HIDROSTÁTICO]]))</f>
        <v/>
      </c>
      <c r="Y490" s="101" t="str">
        <f>IFERROR(IF(Tabela2[[#This Row],[DATA DA RECARGA]]="","",Tabela2[[#This Row],[VALIDADE          (em meses)]]*30)+5,"")</f>
        <v/>
      </c>
      <c r="Z490" s="101" t="str">
        <f>IF(Tabela2[[#This Row],[DATA DA RECARGA]]="","","P")</f>
        <v/>
      </c>
      <c r="AA490" s="71"/>
      <c r="AB490" s="97" t="str">
        <f ca="1">IFERROR(G490-editar!$C$1,"")</f>
        <v/>
      </c>
      <c r="AC490" s="97" t="str">
        <f t="shared" ca="1" si="7"/>
        <v/>
      </c>
      <c r="AD490" s="74"/>
      <c r="AE490" s="74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</row>
    <row r="491" spans="1:57" ht="20.100000000000001" customHeight="1" x14ac:dyDescent="0.25">
      <c r="A491" s="29" t="str">
        <f>IF(Tabela2[[#This Row],[LOCAL DO EXTINTOR]]="","",Tabela2[[#This Row],[CONTROL1]])</f>
        <v/>
      </c>
      <c r="B491" s="133"/>
      <c r="C491" s="33"/>
      <c r="D491" s="34"/>
      <c r="E491" s="35"/>
      <c r="F4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1" s="81" t="str">
        <f ca="1">IFERROR(IF(Tabela2[[#This Row],[VALIDADE DA RECARGA]]="SELECIONE VALIDADE","",Tabela2[[#This Row],[DATA VENC REC]]),"")</f>
        <v/>
      </c>
      <c r="H491" s="76"/>
      <c r="I4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1" s="87" t="str">
        <f>IF(Tabela2[[#This Row],[DATA DO ÚLTIMO TESTE HIDROSTÁTICO]]="","",Tabela2[[#This Row],[DATA DO ÚLTIMO TESTE HIDROSTÁTICO]]+editar!$C$15)</f>
        <v/>
      </c>
      <c r="K491" s="105"/>
      <c r="L491" s="140"/>
      <c r="M491" s="48">
        <v>484</v>
      </c>
      <c r="N4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1" s="49" t="str">
        <f>IF(Tabela2[[#This Row],[DATA DA RECARGA]]="","",Tabela2[[#This Row],[DATA DA RECARGA]]+Tabela2[[#This Row],[val]])</f>
        <v/>
      </c>
      <c r="P491" s="48" t="str">
        <f>IF(Tabela2[[#This Row],[DATA VENC REC]]="","",VLOOKUP(MONTH(Tabela2[[#This Row],[DATA VENC REC]]),editar!$F$2:$G$13,2,0))</f>
        <v/>
      </c>
      <c r="Q491" s="48" t="str">
        <f>IF(Tabela2[[#This Row],[DATA VENC REC]]="","",YEAR(Tabela2[[#This Row],[DATA VENC REC]]))</f>
        <v/>
      </c>
      <c r="R4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1" s="54" t="str">
        <f>IF(Tabela2[[#This Row],[DATA DO PRÓXIMO TESTE HIDROSTÁTICO]]="","",VLOOKUP(MONTH(Tabela2[[#This Row],[DATA DO PRÓXIMO TESTE HIDROSTÁTICO]]),editar!$F$2:$G$13,2,0))</f>
        <v/>
      </c>
      <c r="T491" s="54" t="str">
        <f>IF(Tabela2[[#This Row],[DATA DO PRÓXIMO TESTE HIDROSTÁTICO]]="","",YEAR(Tabela2[[#This Row],[DATA DO PRÓXIMO TESTE HIDROSTÁTICO]]))</f>
        <v/>
      </c>
      <c r="U491" s="54" t="str">
        <f>IF(Tabela2[[#This Row],[DATA DA RECARGA]]="","",VLOOKUP(MONTH(Tabela2[[#This Row],[DATA DA RECARGA]]),editar!$F$2:$G$13,2,0))</f>
        <v/>
      </c>
      <c r="V491" s="54" t="str">
        <f>IF(Tabela2[[#This Row],[DATA DA RECARGA]]="","",YEAR(Tabela2[[#This Row],[DATA DA RECARGA]]))</f>
        <v/>
      </c>
      <c r="W491" s="54" t="str">
        <f>IF(Tabela2[[#This Row],[DATA DO ÚLTIMO TESTE HIDROSTÁTICO]]="","",VLOOKUP(MONTH(Tabela2[[#This Row],[DATA DO ÚLTIMO TESTE HIDROSTÁTICO]]),editar!$F$2:$G$13,2,0))</f>
        <v/>
      </c>
      <c r="X491" s="54" t="str">
        <f>IF(Tabela2[[#This Row],[DATA DO ÚLTIMO TESTE HIDROSTÁTICO]]="","",YEAR(Tabela2[[#This Row],[DATA DO ÚLTIMO TESTE HIDROSTÁTICO]]))</f>
        <v/>
      </c>
      <c r="Y491" s="101" t="str">
        <f>IFERROR(IF(Tabela2[[#This Row],[DATA DA RECARGA]]="","",Tabela2[[#This Row],[VALIDADE          (em meses)]]*30)+5,"")</f>
        <v/>
      </c>
      <c r="Z491" s="101" t="str">
        <f>IF(Tabela2[[#This Row],[DATA DA RECARGA]]="","","P")</f>
        <v/>
      </c>
      <c r="AA491" s="71"/>
      <c r="AB491" s="97" t="str">
        <f ca="1">IFERROR(G491-editar!$C$1,"")</f>
        <v/>
      </c>
      <c r="AC491" s="97" t="str">
        <f t="shared" ca="1" si="7"/>
        <v/>
      </c>
      <c r="AD491" s="74"/>
      <c r="AE491" s="74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</row>
    <row r="492" spans="1:57" ht="20.100000000000001" customHeight="1" x14ac:dyDescent="0.25">
      <c r="A492" s="29" t="str">
        <f>IF(Tabela2[[#This Row],[LOCAL DO EXTINTOR]]="","",Tabela2[[#This Row],[CONTROL1]])</f>
        <v/>
      </c>
      <c r="B492" s="133"/>
      <c r="C492" s="33"/>
      <c r="D492" s="34"/>
      <c r="E492" s="35"/>
      <c r="F4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2" s="81" t="str">
        <f ca="1">IFERROR(IF(Tabela2[[#This Row],[VALIDADE DA RECARGA]]="SELECIONE VALIDADE","",Tabela2[[#This Row],[DATA VENC REC]]),"")</f>
        <v/>
      </c>
      <c r="H492" s="76"/>
      <c r="I4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2" s="87" t="str">
        <f>IF(Tabela2[[#This Row],[DATA DO ÚLTIMO TESTE HIDROSTÁTICO]]="","",Tabela2[[#This Row],[DATA DO ÚLTIMO TESTE HIDROSTÁTICO]]+editar!$C$15)</f>
        <v/>
      </c>
      <c r="K492" s="105"/>
      <c r="L492" s="140"/>
      <c r="M492" s="48">
        <v>485</v>
      </c>
      <c r="N4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2" s="49" t="str">
        <f>IF(Tabela2[[#This Row],[DATA DA RECARGA]]="","",Tabela2[[#This Row],[DATA DA RECARGA]]+Tabela2[[#This Row],[val]])</f>
        <v/>
      </c>
      <c r="P492" s="48" t="str">
        <f>IF(Tabela2[[#This Row],[DATA VENC REC]]="","",VLOOKUP(MONTH(Tabela2[[#This Row],[DATA VENC REC]]),editar!$F$2:$G$13,2,0))</f>
        <v/>
      </c>
      <c r="Q492" s="48" t="str">
        <f>IF(Tabela2[[#This Row],[DATA VENC REC]]="","",YEAR(Tabela2[[#This Row],[DATA VENC REC]]))</f>
        <v/>
      </c>
      <c r="R4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2" s="54" t="str">
        <f>IF(Tabela2[[#This Row],[DATA DO PRÓXIMO TESTE HIDROSTÁTICO]]="","",VLOOKUP(MONTH(Tabela2[[#This Row],[DATA DO PRÓXIMO TESTE HIDROSTÁTICO]]),editar!$F$2:$G$13,2,0))</f>
        <v/>
      </c>
      <c r="T492" s="54" t="str">
        <f>IF(Tabela2[[#This Row],[DATA DO PRÓXIMO TESTE HIDROSTÁTICO]]="","",YEAR(Tabela2[[#This Row],[DATA DO PRÓXIMO TESTE HIDROSTÁTICO]]))</f>
        <v/>
      </c>
      <c r="U492" s="54" t="str">
        <f>IF(Tabela2[[#This Row],[DATA DA RECARGA]]="","",VLOOKUP(MONTH(Tabela2[[#This Row],[DATA DA RECARGA]]),editar!$F$2:$G$13,2,0))</f>
        <v/>
      </c>
      <c r="V492" s="54" t="str">
        <f>IF(Tabela2[[#This Row],[DATA DA RECARGA]]="","",YEAR(Tabela2[[#This Row],[DATA DA RECARGA]]))</f>
        <v/>
      </c>
      <c r="W492" s="54" t="str">
        <f>IF(Tabela2[[#This Row],[DATA DO ÚLTIMO TESTE HIDROSTÁTICO]]="","",VLOOKUP(MONTH(Tabela2[[#This Row],[DATA DO ÚLTIMO TESTE HIDROSTÁTICO]]),editar!$F$2:$G$13,2,0))</f>
        <v/>
      </c>
      <c r="X492" s="54" t="str">
        <f>IF(Tabela2[[#This Row],[DATA DO ÚLTIMO TESTE HIDROSTÁTICO]]="","",YEAR(Tabela2[[#This Row],[DATA DO ÚLTIMO TESTE HIDROSTÁTICO]]))</f>
        <v/>
      </c>
      <c r="Y492" s="101" t="str">
        <f>IFERROR(IF(Tabela2[[#This Row],[DATA DA RECARGA]]="","",Tabela2[[#This Row],[VALIDADE          (em meses)]]*30)+5,"")</f>
        <v/>
      </c>
      <c r="Z492" s="101" t="str">
        <f>IF(Tabela2[[#This Row],[DATA DA RECARGA]]="","","P")</f>
        <v/>
      </c>
      <c r="AA492" s="71"/>
      <c r="AB492" s="97" t="str">
        <f ca="1">IFERROR(G492-editar!$C$1,"")</f>
        <v/>
      </c>
      <c r="AC492" s="97" t="str">
        <f t="shared" ca="1" si="7"/>
        <v/>
      </c>
      <c r="AD492" s="74"/>
      <c r="AE492" s="74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</row>
    <row r="493" spans="1:57" ht="20.100000000000001" customHeight="1" x14ac:dyDescent="0.25">
      <c r="A493" s="29" t="str">
        <f>IF(Tabela2[[#This Row],[LOCAL DO EXTINTOR]]="","",Tabela2[[#This Row],[CONTROL1]])</f>
        <v/>
      </c>
      <c r="B493" s="133"/>
      <c r="C493" s="33"/>
      <c r="D493" s="34"/>
      <c r="E493" s="35"/>
      <c r="F4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3" s="81" t="str">
        <f ca="1">IFERROR(IF(Tabela2[[#This Row],[VALIDADE DA RECARGA]]="SELECIONE VALIDADE","",Tabela2[[#This Row],[DATA VENC REC]]),"")</f>
        <v/>
      </c>
      <c r="H493" s="76"/>
      <c r="I4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3" s="87" t="str">
        <f>IF(Tabela2[[#This Row],[DATA DO ÚLTIMO TESTE HIDROSTÁTICO]]="","",Tabela2[[#This Row],[DATA DO ÚLTIMO TESTE HIDROSTÁTICO]]+editar!$C$15)</f>
        <v/>
      </c>
      <c r="K493" s="105"/>
      <c r="L493" s="140"/>
      <c r="M493" s="48">
        <v>486</v>
      </c>
      <c r="N4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3" s="49" t="str">
        <f>IF(Tabela2[[#This Row],[DATA DA RECARGA]]="","",Tabela2[[#This Row],[DATA DA RECARGA]]+Tabela2[[#This Row],[val]])</f>
        <v/>
      </c>
      <c r="P493" s="48" t="str">
        <f>IF(Tabela2[[#This Row],[DATA VENC REC]]="","",VLOOKUP(MONTH(Tabela2[[#This Row],[DATA VENC REC]]),editar!$F$2:$G$13,2,0))</f>
        <v/>
      </c>
      <c r="Q493" s="48" t="str">
        <f>IF(Tabela2[[#This Row],[DATA VENC REC]]="","",YEAR(Tabela2[[#This Row],[DATA VENC REC]]))</f>
        <v/>
      </c>
      <c r="R4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3" s="54" t="str">
        <f>IF(Tabela2[[#This Row],[DATA DO PRÓXIMO TESTE HIDROSTÁTICO]]="","",VLOOKUP(MONTH(Tabela2[[#This Row],[DATA DO PRÓXIMO TESTE HIDROSTÁTICO]]),editar!$F$2:$G$13,2,0))</f>
        <v/>
      </c>
      <c r="T493" s="54" t="str">
        <f>IF(Tabela2[[#This Row],[DATA DO PRÓXIMO TESTE HIDROSTÁTICO]]="","",YEAR(Tabela2[[#This Row],[DATA DO PRÓXIMO TESTE HIDROSTÁTICO]]))</f>
        <v/>
      </c>
      <c r="U493" s="54" t="str">
        <f>IF(Tabela2[[#This Row],[DATA DA RECARGA]]="","",VLOOKUP(MONTH(Tabela2[[#This Row],[DATA DA RECARGA]]),editar!$F$2:$G$13,2,0))</f>
        <v/>
      </c>
      <c r="V493" s="54" t="str">
        <f>IF(Tabela2[[#This Row],[DATA DA RECARGA]]="","",YEAR(Tabela2[[#This Row],[DATA DA RECARGA]]))</f>
        <v/>
      </c>
      <c r="W493" s="54" t="str">
        <f>IF(Tabela2[[#This Row],[DATA DO ÚLTIMO TESTE HIDROSTÁTICO]]="","",VLOOKUP(MONTH(Tabela2[[#This Row],[DATA DO ÚLTIMO TESTE HIDROSTÁTICO]]),editar!$F$2:$G$13,2,0))</f>
        <v/>
      </c>
      <c r="X493" s="54" t="str">
        <f>IF(Tabela2[[#This Row],[DATA DO ÚLTIMO TESTE HIDROSTÁTICO]]="","",YEAR(Tabela2[[#This Row],[DATA DO ÚLTIMO TESTE HIDROSTÁTICO]]))</f>
        <v/>
      </c>
      <c r="Y493" s="101" t="str">
        <f>IFERROR(IF(Tabela2[[#This Row],[DATA DA RECARGA]]="","",Tabela2[[#This Row],[VALIDADE          (em meses)]]*30)+5,"")</f>
        <v/>
      </c>
      <c r="Z493" s="101" t="str">
        <f>IF(Tabela2[[#This Row],[DATA DA RECARGA]]="","","P")</f>
        <v/>
      </c>
      <c r="AA493" s="71"/>
      <c r="AB493" s="97" t="str">
        <f ca="1">IFERROR(G493-editar!$C$1,"")</f>
        <v/>
      </c>
      <c r="AC493" s="97" t="str">
        <f t="shared" ca="1" si="7"/>
        <v/>
      </c>
      <c r="AD493" s="74"/>
      <c r="AE493" s="74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</row>
    <row r="494" spans="1:57" ht="20.100000000000001" customHeight="1" x14ac:dyDescent="0.25">
      <c r="A494" s="29" t="str">
        <f>IF(Tabela2[[#This Row],[LOCAL DO EXTINTOR]]="","",Tabela2[[#This Row],[CONTROL1]])</f>
        <v/>
      </c>
      <c r="B494" s="133"/>
      <c r="C494" s="33"/>
      <c r="D494" s="34"/>
      <c r="E494" s="35"/>
      <c r="F4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4" s="81" t="str">
        <f ca="1">IFERROR(IF(Tabela2[[#This Row],[VALIDADE DA RECARGA]]="SELECIONE VALIDADE","",Tabela2[[#This Row],[DATA VENC REC]]),"")</f>
        <v/>
      </c>
      <c r="H494" s="76"/>
      <c r="I4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4" s="87" t="str">
        <f>IF(Tabela2[[#This Row],[DATA DO ÚLTIMO TESTE HIDROSTÁTICO]]="","",Tabela2[[#This Row],[DATA DO ÚLTIMO TESTE HIDROSTÁTICO]]+editar!$C$15)</f>
        <v/>
      </c>
      <c r="K494" s="105"/>
      <c r="L494" s="140"/>
      <c r="M494" s="48">
        <v>487</v>
      </c>
      <c r="N4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4" s="49" t="str">
        <f>IF(Tabela2[[#This Row],[DATA DA RECARGA]]="","",Tabela2[[#This Row],[DATA DA RECARGA]]+Tabela2[[#This Row],[val]])</f>
        <v/>
      </c>
      <c r="P494" s="48" t="str">
        <f>IF(Tabela2[[#This Row],[DATA VENC REC]]="","",VLOOKUP(MONTH(Tabela2[[#This Row],[DATA VENC REC]]),editar!$F$2:$G$13,2,0))</f>
        <v/>
      </c>
      <c r="Q494" s="48" t="str">
        <f>IF(Tabela2[[#This Row],[DATA VENC REC]]="","",YEAR(Tabela2[[#This Row],[DATA VENC REC]]))</f>
        <v/>
      </c>
      <c r="R4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4" s="54" t="str">
        <f>IF(Tabela2[[#This Row],[DATA DO PRÓXIMO TESTE HIDROSTÁTICO]]="","",VLOOKUP(MONTH(Tabela2[[#This Row],[DATA DO PRÓXIMO TESTE HIDROSTÁTICO]]),editar!$F$2:$G$13,2,0))</f>
        <v/>
      </c>
      <c r="T494" s="54" t="str">
        <f>IF(Tabela2[[#This Row],[DATA DO PRÓXIMO TESTE HIDROSTÁTICO]]="","",YEAR(Tabela2[[#This Row],[DATA DO PRÓXIMO TESTE HIDROSTÁTICO]]))</f>
        <v/>
      </c>
      <c r="U494" s="54" t="str">
        <f>IF(Tabela2[[#This Row],[DATA DA RECARGA]]="","",VLOOKUP(MONTH(Tabela2[[#This Row],[DATA DA RECARGA]]),editar!$F$2:$G$13,2,0))</f>
        <v/>
      </c>
      <c r="V494" s="54" t="str">
        <f>IF(Tabela2[[#This Row],[DATA DA RECARGA]]="","",YEAR(Tabela2[[#This Row],[DATA DA RECARGA]]))</f>
        <v/>
      </c>
      <c r="W494" s="54" t="str">
        <f>IF(Tabela2[[#This Row],[DATA DO ÚLTIMO TESTE HIDROSTÁTICO]]="","",VLOOKUP(MONTH(Tabela2[[#This Row],[DATA DO ÚLTIMO TESTE HIDROSTÁTICO]]),editar!$F$2:$G$13,2,0))</f>
        <v/>
      </c>
      <c r="X494" s="54" t="str">
        <f>IF(Tabela2[[#This Row],[DATA DO ÚLTIMO TESTE HIDROSTÁTICO]]="","",YEAR(Tabela2[[#This Row],[DATA DO ÚLTIMO TESTE HIDROSTÁTICO]]))</f>
        <v/>
      </c>
      <c r="Y494" s="101" t="str">
        <f>IFERROR(IF(Tabela2[[#This Row],[DATA DA RECARGA]]="","",Tabela2[[#This Row],[VALIDADE          (em meses)]]*30)+5,"")</f>
        <v/>
      </c>
      <c r="Z494" s="101" t="str">
        <f>IF(Tabela2[[#This Row],[DATA DA RECARGA]]="","","P")</f>
        <v/>
      </c>
      <c r="AA494" s="71"/>
      <c r="AB494" s="97" t="str">
        <f ca="1">IFERROR(G494-editar!$C$1,"")</f>
        <v/>
      </c>
      <c r="AC494" s="97" t="str">
        <f t="shared" ca="1" si="7"/>
        <v/>
      </c>
      <c r="AD494" s="74"/>
      <c r="AE494" s="74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</row>
    <row r="495" spans="1:57" ht="20.100000000000001" customHeight="1" x14ac:dyDescent="0.25">
      <c r="A495" s="29" t="str">
        <f>IF(Tabela2[[#This Row],[LOCAL DO EXTINTOR]]="","",Tabela2[[#This Row],[CONTROL1]])</f>
        <v/>
      </c>
      <c r="B495" s="133"/>
      <c r="C495" s="33"/>
      <c r="D495" s="34"/>
      <c r="E495" s="35"/>
      <c r="F4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5" s="81" t="str">
        <f ca="1">IFERROR(IF(Tabela2[[#This Row],[VALIDADE DA RECARGA]]="SELECIONE VALIDADE","",Tabela2[[#This Row],[DATA VENC REC]]),"")</f>
        <v/>
      </c>
      <c r="H495" s="76"/>
      <c r="I4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5" s="87" t="str">
        <f>IF(Tabela2[[#This Row],[DATA DO ÚLTIMO TESTE HIDROSTÁTICO]]="","",Tabela2[[#This Row],[DATA DO ÚLTIMO TESTE HIDROSTÁTICO]]+editar!$C$15)</f>
        <v/>
      </c>
      <c r="K495" s="105"/>
      <c r="L495" s="140"/>
      <c r="M495" s="48">
        <v>488</v>
      </c>
      <c r="N4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5" s="49" t="str">
        <f>IF(Tabela2[[#This Row],[DATA DA RECARGA]]="","",Tabela2[[#This Row],[DATA DA RECARGA]]+Tabela2[[#This Row],[val]])</f>
        <v/>
      </c>
      <c r="P495" s="48" t="str">
        <f>IF(Tabela2[[#This Row],[DATA VENC REC]]="","",VLOOKUP(MONTH(Tabela2[[#This Row],[DATA VENC REC]]),editar!$F$2:$G$13,2,0))</f>
        <v/>
      </c>
      <c r="Q495" s="48" t="str">
        <f>IF(Tabela2[[#This Row],[DATA VENC REC]]="","",YEAR(Tabela2[[#This Row],[DATA VENC REC]]))</f>
        <v/>
      </c>
      <c r="R4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5" s="54" t="str">
        <f>IF(Tabela2[[#This Row],[DATA DO PRÓXIMO TESTE HIDROSTÁTICO]]="","",VLOOKUP(MONTH(Tabela2[[#This Row],[DATA DO PRÓXIMO TESTE HIDROSTÁTICO]]),editar!$F$2:$G$13,2,0))</f>
        <v/>
      </c>
      <c r="T495" s="54" t="str">
        <f>IF(Tabela2[[#This Row],[DATA DO PRÓXIMO TESTE HIDROSTÁTICO]]="","",YEAR(Tabela2[[#This Row],[DATA DO PRÓXIMO TESTE HIDROSTÁTICO]]))</f>
        <v/>
      </c>
      <c r="U495" s="54" t="str">
        <f>IF(Tabela2[[#This Row],[DATA DA RECARGA]]="","",VLOOKUP(MONTH(Tabela2[[#This Row],[DATA DA RECARGA]]),editar!$F$2:$G$13,2,0))</f>
        <v/>
      </c>
      <c r="V495" s="54" t="str">
        <f>IF(Tabela2[[#This Row],[DATA DA RECARGA]]="","",YEAR(Tabela2[[#This Row],[DATA DA RECARGA]]))</f>
        <v/>
      </c>
      <c r="W495" s="54" t="str">
        <f>IF(Tabela2[[#This Row],[DATA DO ÚLTIMO TESTE HIDROSTÁTICO]]="","",VLOOKUP(MONTH(Tabela2[[#This Row],[DATA DO ÚLTIMO TESTE HIDROSTÁTICO]]),editar!$F$2:$G$13,2,0))</f>
        <v/>
      </c>
      <c r="X495" s="54" t="str">
        <f>IF(Tabela2[[#This Row],[DATA DO ÚLTIMO TESTE HIDROSTÁTICO]]="","",YEAR(Tabela2[[#This Row],[DATA DO ÚLTIMO TESTE HIDROSTÁTICO]]))</f>
        <v/>
      </c>
      <c r="Y495" s="101" t="str">
        <f>IFERROR(IF(Tabela2[[#This Row],[DATA DA RECARGA]]="","",Tabela2[[#This Row],[VALIDADE          (em meses)]]*30)+5,"")</f>
        <v/>
      </c>
      <c r="Z495" s="101" t="str">
        <f>IF(Tabela2[[#This Row],[DATA DA RECARGA]]="","","P")</f>
        <v/>
      </c>
      <c r="AA495" s="71"/>
      <c r="AB495" s="97" t="str">
        <f ca="1">IFERROR(G495-editar!$C$1,"")</f>
        <v/>
      </c>
      <c r="AC495" s="97" t="str">
        <f t="shared" ca="1" si="7"/>
        <v/>
      </c>
      <c r="AD495" s="74"/>
      <c r="AE495" s="74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</row>
    <row r="496" spans="1:57" ht="20.100000000000001" customHeight="1" x14ac:dyDescent="0.25">
      <c r="A496" s="29" t="str">
        <f>IF(Tabela2[[#This Row],[LOCAL DO EXTINTOR]]="","",Tabela2[[#This Row],[CONTROL1]])</f>
        <v/>
      </c>
      <c r="B496" s="133"/>
      <c r="C496" s="33"/>
      <c r="D496" s="34"/>
      <c r="E496" s="35"/>
      <c r="F4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6" s="81" t="str">
        <f ca="1">IFERROR(IF(Tabela2[[#This Row],[VALIDADE DA RECARGA]]="SELECIONE VALIDADE","",Tabela2[[#This Row],[DATA VENC REC]]),"")</f>
        <v/>
      </c>
      <c r="H496" s="76"/>
      <c r="I4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6" s="87" t="str">
        <f>IF(Tabela2[[#This Row],[DATA DO ÚLTIMO TESTE HIDROSTÁTICO]]="","",Tabela2[[#This Row],[DATA DO ÚLTIMO TESTE HIDROSTÁTICO]]+editar!$C$15)</f>
        <v/>
      </c>
      <c r="K496" s="105"/>
      <c r="L496" s="140"/>
      <c r="M496" s="48">
        <v>489</v>
      </c>
      <c r="N4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6" s="49" t="str">
        <f>IF(Tabela2[[#This Row],[DATA DA RECARGA]]="","",Tabela2[[#This Row],[DATA DA RECARGA]]+Tabela2[[#This Row],[val]])</f>
        <v/>
      </c>
      <c r="P496" s="48" t="str">
        <f>IF(Tabela2[[#This Row],[DATA VENC REC]]="","",VLOOKUP(MONTH(Tabela2[[#This Row],[DATA VENC REC]]),editar!$F$2:$G$13,2,0))</f>
        <v/>
      </c>
      <c r="Q496" s="48" t="str">
        <f>IF(Tabela2[[#This Row],[DATA VENC REC]]="","",YEAR(Tabela2[[#This Row],[DATA VENC REC]]))</f>
        <v/>
      </c>
      <c r="R4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6" s="54" t="str">
        <f>IF(Tabela2[[#This Row],[DATA DO PRÓXIMO TESTE HIDROSTÁTICO]]="","",VLOOKUP(MONTH(Tabela2[[#This Row],[DATA DO PRÓXIMO TESTE HIDROSTÁTICO]]),editar!$F$2:$G$13,2,0))</f>
        <v/>
      </c>
      <c r="T496" s="54" t="str">
        <f>IF(Tabela2[[#This Row],[DATA DO PRÓXIMO TESTE HIDROSTÁTICO]]="","",YEAR(Tabela2[[#This Row],[DATA DO PRÓXIMO TESTE HIDROSTÁTICO]]))</f>
        <v/>
      </c>
      <c r="U496" s="54" t="str">
        <f>IF(Tabela2[[#This Row],[DATA DA RECARGA]]="","",VLOOKUP(MONTH(Tabela2[[#This Row],[DATA DA RECARGA]]),editar!$F$2:$G$13,2,0))</f>
        <v/>
      </c>
      <c r="V496" s="54" t="str">
        <f>IF(Tabela2[[#This Row],[DATA DA RECARGA]]="","",YEAR(Tabela2[[#This Row],[DATA DA RECARGA]]))</f>
        <v/>
      </c>
      <c r="W496" s="54" t="str">
        <f>IF(Tabela2[[#This Row],[DATA DO ÚLTIMO TESTE HIDROSTÁTICO]]="","",VLOOKUP(MONTH(Tabela2[[#This Row],[DATA DO ÚLTIMO TESTE HIDROSTÁTICO]]),editar!$F$2:$G$13,2,0))</f>
        <v/>
      </c>
      <c r="X496" s="54" t="str">
        <f>IF(Tabela2[[#This Row],[DATA DO ÚLTIMO TESTE HIDROSTÁTICO]]="","",YEAR(Tabela2[[#This Row],[DATA DO ÚLTIMO TESTE HIDROSTÁTICO]]))</f>
        <v/>
      </c>
      <c r="Y496" s="101" t="str">
        <f>IFERROR(IF(Tabela2[[#This Row],[DATA DA RECARGA]]="","",Tabela2[[#This Row],[VALIDADE          (em meses)]]*30)+5,"")</f>
        <v/>
      </c>
      <c r="Z496" s="101" t="str">
        <f>IF(Tabela2[[#This Row],[DATA DA RECARGA]]="","","P")</f>
        <v/>
      </c>
      <c r="AA496" s="71"/>
      <c r="AB496" s="97" t="str">
        <f ca="1">IFERROR(G496-editar!$C$1,"")</f>
        <v/>
      </c>
      <c r="AC496" s="97" t="str">
        <f t="shared" ca="1" si="7"/>
        <v/>
      </c>
      <c r="AD496" s="74"/>
      <c r="AE496" s="74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</row>
    <row r="497" spans="1:57" ht="20.100000000000001" customHeight="1" x14ac:dyDescent="0.25">
      <c r="A497" s="29" t="str">
        <f>IF(Tabela2[[#This Row],[LOCAL DO EXTINTOR]]="","",Tabela2[[#This Row],[CONTROL1]])</f>
        <v/>
      </c>
      <c r="B497" s="133"/>
      <c r="C497" s="33"/>
      <c r="D497" s="34"/>
      <c r="E497" s="35"/>
      <c r="F4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7" s="81" t="str">
        <f ca="1">IFERROR(IF(Tabela2[[#This Row],[VALIDADE DA RECARGA]]="SELECIONE VALIDADE","",Tabela2[[#This Row],[DATA VENC REC]]),"")</f>
        <v/>
      </c>
      <c r="H497" s="76"/>
      <c r="I4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7" s="87" t="str">
        <f>IF(Tabela2[[#This Row],[DATA DO ÚLTIMO TESTE HIDROSTÁTICO]]="","",Tabela2[[#This Row],[DATA DO ÚLTIMO TESTE HIDROSTÁTICO]]+editar!$C$15)</f>
        <v/>
      </c>
      <c r="K497" s="105"/>
      <c r="L497" s="140"/>
      <c r="M497" s="48">
        <v>490</v>
      </c>
      <c r="N4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7" s="49" t="str">
        <f>IF(Tabela2[[#This Row],[DATA DA RECARGA]]="","",Tabela2[[#This Row],[DATA DA RECARGA]]+Tabela2[[#This Row],[val]])</f>
        <v/>
      </c>
      <c r="P497" s="48" t="str">
        <f>IF(Tabela2[[#This Row],[DATA VENC REC]]="","",VLOOKUP(MONTH(Tabela2[[#This Row],[DATA VENC REC]]),editar!$F$2:$G$13,2,0))</f>
        <v/>
      </c>
      <c r="Q497" s="48" t="str">
        <f>IF(Tabela2[[#This Row],[DATA VENC REC]]="","",YEAR(Tabela2[[#This Row],[DATA VENC REC]]))</f>
        <v/>
      </c>
      <c r="R4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7" s="54" t="str">
        <f>IF(Tabela2[[#This Row],[DATA DO PRÓXIMO TESTE HIDROSTÁTICO]]="","",VLOOKUP(MONTH(Tabela2[[#This Row],[DATA DO PRÓXIMO TESTE HIDROSTÁTICO]]),editar!$F$2:$G$13,2,0))</f>
        <v/>
      </c>
      <c r="T497" s="54" t="str">
        <f>IF(Tabela2[[#This Row],[DATA DO PRÓXIMO TESTE HIDROSTÁTICO]]="","",YEAR(Tabela2[[#This Row],[DATA DO PRÓXIMO TESTE HIDROSTÁTICO]]))</f>
        <v/>
      </c>
      <c r="U497" s="54" t="str">
        <f>IF(Tabela2[[#This Row],[DATA DA RECARGA]]="","",VLOOKUP(MONTH(Tabela2[[#This Row],[DATA DA RECARGA]]),editar!$F$2:$G$13,2,0))</f>
        <v/>
      </c>
      <c r="V497" s="54" t="str">
        <f>IF(Tabela2[[#This Row],[DATA DA RECARGA]]="","",YEAR(Tabela2[[#This Row],[DATA DA RECARGA]]))</f>
        <v/>
      </c>
      <c r="W497" s="54" t="str">
        <f>IF(Tabela2[[#This Row],[DATA DO ÚLTIMO TESTE HIDROSTÁTICO]]="","",VLOOKUP(MONTH(Tabela2[[#This Row],[DATA DO ÚLTIMO TESTE HIDROSTÁTICO]]),editar!$F$2:$G$13,2,0))</f>
        <v/>
      </c>
      <c r="X497" s="54" t="str">
        <f>IF(Tabela2[[#This Row],[DATA DO ÚLTIMO TESTE HIDROSTÁTICO]]="","",YEAR(Tabela2[[#This Row],[DATA DO ÚLTIMO TESTE HIDROSTÁTICO]]))</f>
        <v/>
      </c>
      <c r="Y497" s="101" t="str">
        <f>IFERROR(IF(Tabela2[[#This Row],[DATA DA RECARGA]]="","",Tabela2[[#This Row],[VALIDADE          (em meses)]]*30)+5,"")</f>
        <v/>
      </c>
      <c r="Z497" s="101" t="str">
        <f>IF(Tabela2[[#This Row],[DATA DA RECARGA]]="","","P")</f>
        <v/>
      </c>
      <c r="AA497" s="71"/>
      <c r="AB497" s="97" t="str">
        <f ca="1">IFERROR(G497-editar!$C$1,"")</f>
        <v/>
      </c>
      <c r="AC497" s="97" t="str">
        <f t="shared" ca="1" si="7"/>
        <v/>
      </c>
      <c r="AD497" s="74"/>
      <c r="AE497" s="74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</row>
    <row r="498" spans="1:57" ht="20.100000000000001" customHeight="1" x14ac:dyDescent="0.25">
      <c r="A498" s="29" t="str">
        <f>IF(Tabela2[[#This Row],[LOCAL DO EXTINTOR]]="","",Tabela2[[#This Row],[CONTROL1]])</f>
        <v/>
      </c>
      <c r="B498" s="133"/>
      <c r="C498" s="33"/>
      <c r="D498" s="34"/>
      <c r="E498" s="35"/>
      <c r="F4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8" s="81" t="str">
        <f ca="1">IFERROR(IF(Tabela2[[#This Row],[VALIDADE DA RECARGA]]="SELECIONE VALIDADE","",Tabela2[[#This Row],[DATA VENC REC]]),"")</f>
        <v/>
      </c>
      <c r="H498" s="76"/>
      <c r="I4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8" s="87" t="str">
        <f>IF(Tabela2[[#This Row],[DATA DO ÚLTIMO TESTE HIDROSTÁTICO]]="","",Tabela2[[#This Row],[DATA DO ÚLTIMO TESTE HIDROSTÁTICO]]+editar!$C$15)</f>
        <v/>
      </c>
      <c r="K498" s="105"/>
      <c r="L498" s="140"/>
      <c r="M498" s="48">
        <v>491</v>
      </c>
      <c r="N4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8" s="49" t="str">
        <f>IF(Tabela2[[#This Row],[DATA DA RECARGA]]="","",Tabela2[[#This Row],[DATA DA RECARGA]]+Tabela2[[#This Row],[val]])</f>
        <v/>
      </c>
      <c r="P498" s="48" t="str">
        <f>IF(Tabela2[[#This Row],[DATA VENC REC]]="","",VLOOKUP(MONTH(Tabela2[[#This Row],[DATA VENC REC]]),editar!$F$2:$G$13,2,0))</f>
        <v/>
      </c>
      <c r="Q498" s="48" t="str">
        <f>IF(Tabela2[[#This Row],[DATA VENC REC]]="","",YEAR(Tabela2[[#This Row],[DATA VENC REC]]))</f>
        <v/>
      </c>
      <c r="R4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8" s="54" t="str">
        <f>IF(Tabela2[[#This Row],[DATA DO PRÓXIMO TESTE HIDROSTÁTICO]]="","",VLOOKUP(MONTH(Tabela2[[#This Row],[DATA DO PRÓXIMO TESTE HIDROSTÁTICO]]),editar!$F$2:$G$13,2,0))</f>
        <v/>
      </c>
      <c r="T498" s="54" t="str">
        <f>IF(Tabela2[[#This Row],[DATA DO PRÓXIMO TESTE HIDROSTÁTICO]]="","",YEAR(Tabela2[[#This Row],[DATA DO PRÓXIMO TESTE HIDROSTÁTICO]]))</f>
        <v/>
      </c>
      <c r="U498" s="54" t="str">
        <f>IF(Tabela2[[#This Row],[DATA DA RECARGA]]="","",VLOOKUP(MONTH(Tabela2[[#This Row],[DATA DA RECARGA]]),editar!$F$2:$G$13,2,0))</f>
        <v/>
      </c>
      <c r="V498" s="54" t="str">
        <f>IF(Tabela2[[#This Row],[DATA DA RECARGA]]="","",YEAR(Tabela2[[#This Row],[DATA DA RECARGA]]))</f>
        <v/>
      </c>
      <c r="W498" s="54" t="str">
        <f>IF(Tabela2[[#This Row],[DATA DO ÚLTIMO TESTE HIDROSTÁTICO]]="","",VLOOKUP(MONTH(Tabela2[[#This Row],[DATA DO ÚLTIMO TESTE HIDROSTÁTICO]]),editar!$F$2:$G$13,2,0))</f>
        <v/>
      </c>
      <c r="X498" s="54" t="str">
        <f>IF(Tabela2[[#This Row],[DATA DO ÚLTIMO TESTE HIDROSTÁTICO]]="","",YEAR(Tabela2[[#This Row],[DATA DO ÚLTIMO TESTE HIDROSTÁTICO]]))</f>
        <v/>
      </c>
      <c r="Y498" s="101" t="str">
        <f>IFERROR(IF(Tabela2[[#This Row],[DATA DA RECARGA]]="","",Tabela2[[#This Row],[VALIDADE          (em meses)]]*30)+5,"")</f>
        <v/>
      </c>
      <c r="Z498" s="101" t="str">
        <f>IF(Tabela2[[#This Row],[DATA DA RECARGA]]="","","P")</f>
        <v/>
      </c>
      <c r="AA498" s="71"/>
      <c r="AB498" s="97" t="str">
        <f ca="1">IFERROR(G498-editar!$C$1,"")</f>
        <v/>
      </c>
      <c r="AC498" s="97" t="str">
        <f t="shared" ca="1" si="7"/>
        <v/>
      </c>
      <c r="AD498" s="74"/>
      <c r="AE498" s="74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</row>
    <row r="499" spans="1:57" ht="20.100000000000001" customHeight="1" x14ac:dyDescent="0.25">
      <c r="A499" s="29" t="str">
        <f>IF(Tabela2[[#This Row],[LOCAL DO EXTINTOR]]="","",Tabela2[[#This Row],[CONTROL1]])</f>
        <v/>
      </c>
      <c r="B499" s="133"/>
      <c r="C499" s="33"/>
      <c r="D499" s="34"/>
      <c r="E499" s="35"/>
      <c r="F4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499" s="81" t="str">
        <f ca="1">IFERROR(IF(Tabela2[[#This Row],[VALIDADE DA RECARGA]]="SELECIONE VALIDADE","",Tabela2[[#This Row],[DATA VENC REC]]),"")</f>
        <v/>
      </c>
      <c r="H499" s="76"/>
      <c r="I4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499" s="87" t="str">
        <f>IF(Tabela2[[#This Row],[DATA DO ÚLTIMO TESTE HIDROSTÁTICO]]="","",Tabela2[[#This Row],[DATA DO ÚLTIMO TESTE HIDROSTÁTICO]]+editar!$C$15)</f>
        <v/>
      </c>
      <c r="K499" s="105"/>
      <c r="L499" s="140"/>
      <c r="M499" s="48">
        <v>492</v>
      </c>
      <c r="N4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499" s="49" t="str">
        <f>IF(Tabela2[[#This Row],[DATA DA RECARGA]]="","",Tabela2[[#This Row],[DATA DA RECARGA]]+Tabela2[[#This Row],[val]])</f>
        <v/>
      </c>
      <c r="P499" s="48" t="str">
        <f>IF(Tabela2[[#This Row],[DATA VENC REC]]="","",VLOOKUP(MONTH(Tabela2[[#This Row],[DATA VENC REC]]),editar!$F$2:$G$13,2,0))</f>
        <v/>
      </c>
      <c r="Q499" s="48" t="str">
        <f>IF(Tabela2[[#This Row],[DATA VENC REC]]="","",YEAR(Tabela2[[#This Row],[DATA VENC REC]]))</f>
        <v/>
      </c>
      <c r="R4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499" s="54" t="str">
        <f>IF(Tabela2[[#This Row],[DATA DO PRÓXIMO TESTE HIDROSTÁTICO]]="","",VLOOKUP(MONTH(Tabela2[[#This Row],[DATA DO PRÓXIMO TESTE HIDROSTÁTICO]]),editar!$F$2:$G$13,2,0))</f>
        <v/>
      </c>
      <c r="T499" s="54" t="str">
        <f>IF(Tabela2[[#This Row],[DATA DO PRÓXIMO TESTE HIDROSTÁTICO]]="","",YEAR(Tabela2[[#This Row],[DATA DO PRÓXIMO TESTE HIDROSTÁTICO]]))</f>
        <v/>
      </c>
      <c r="U499" s="54" t="str">
        <f>IF(Tabela2[[#This Row],[DATA DA RECARGA]]="","",VLOOKUP(MONTH(Tabela2[[#This Row],[DATA DA RECARGA]]),editar!$F$2:$G$13,2,0))</f>
        <v/>
      </c>
      <c r="V499" s="54" t="str">
        <f>IF(Tabela2[[#This Row],[DATA DA RECARGA]]="","",YEAR(Tabela2[[#This Row],[DATA DA RECARGA]]))</f>
        <v/>
      </c>
      <c r="W499" s="54" t="str">
        <f>IF(Tabela2[[#This Row],[DATA DO ÚLTIMO TESTE HIDROSTÁTICO]]="","",VLOOKUP(MONTH(Tabela2[[#This Row],[DATA DO ÚLTIMO TESTE HIDROSTÁTICO]]),editar!$F$2:$G$13,2,0))</f>
        <v/>
      </c>
      <c r="X499" s="54" t="str">
        <f>IF(Tabela2[[#This Row],[DATA DO ÚLTIMO TESTE HIDROSTÁTICO]]="","",YEAR(Tabela2[[#This Row],[DATA DO ÚLTIMO TESTE HIDROSTÁTICO]]))</f>
        <v/>
      </c>
      <c r="Y499" s="101" t="str">
        <f>IFERROR(IF(Tabela2[[#This Row],[DATA DA RECARGA]]="","",Tabela2[[#This Row],[VALIDADE          (em meses)]]*30)+5,"")</f>
        <v/>
      </c>
      <c r="Z499" s="101" t="str">
        <f>IF(Tabela2[[#This Row],[DATA DA RECARGA]]="","","P")</f>
        <v/>
      </c>
      <c r="AA499" s="71"/>
      <c r="AB499" s="97" t="str">
        <f ca="1">IFERROR(G499-editar!$C$1,"")</f>
        <v/>
      </c>
      <c r="AC499" s="97" t="str">
        <f t="shared" ca="1" si="7"/>
        <v/>
      </c>
      <c r="AD499" s="74"/>
      <c r="AE499" s="74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</row>
    <row r="500" spans="1:57" ht="20.100000000000001" customHeight="1" x14ac:dyDescent="0.25">
      <c r="A500" s="29" t="str">
        <f>IF(Tabela2[[#This Row],[LOCAL DO EXTINTOR]]="","",Tabela2[[#This Row],[CONTROL1]])</f>
        <v/>
      </c>
      <c r="B500" s="133"/>
      <c r="C500" s="33"/>
      <c r="D500" s="34"/>
      <c r="E500" s="35"/>
      <c r="F5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0" s="81" t="str">
        <f ca="1">IFERROR(IF(Tabela2[[#This Row],[VALIDADE DA RECARGA]]="SELECIONE VALIDADE","",Tabela2[[#This Row],[DATA VENC REC]]),"")</f>
        <v/>
      </c>
      <c r="H500" s="76"/>
      <c r="I5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0" s="87" t="str">
        <f>IF(Tabela2[[#This Row],[DATA DO ÚLTIMO TESTE HIDROSTÁTICO]]="","",Tabela2[[#This Row],[DATA DO ÚLTIMO TESTE HIDROSTÁTICO]]+editar!$C$15)</f>
        <v/>
      </c>
      <c r="K500" s="105"/>
      <c r="L500" s="140"/>
      <c r="M500" s="48">
        <v>493</v>
      </c>
      <c r="N5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0" s="49" t="str">
        <f>IF(Tabela2[[#This Row],[DATA DA RECARGA]]="","",Tabela2[[#This Row],[DATA DA RECARGA]]+Tabela2[[#This Row],[val]])</f>
        <v/>
      </c>
      <c r="P500" s="48" t="str">
        <f>IF(Tabela2[[#This Row],[DATA VENC REC]]="","",VLOOKUP(MONTH(Tabela2[[#This Row],[DATA VENC REC]]),editar!$F$2:$G$13,2,0))</f>
        <v/>
      </c>
      <c r="Q500" s="48" t="str">
        <f>IF(Tabela2[[#This Row],[DATA VENC REC]]="","",YEAR(Tabela2[[#This Row],[DATA VENC REC]]))</f>
        <v/>
      </c>
      <c r="R5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0" s="54" t="str">
        <f>IF(Tabela2[[#This Row],[DATA DO PRÓXIMO TESTE HIDROSTÁTICO]]="","",VLOOKUP(MONTH(Tabela2[[#This Row],[DATA DO PRÓXIMO TESTE HIDROSTÁTICO]]),editar!$F$2:$G$13,2,0))</f>
        <v/>
      </c>
      <c r="T500" s="54" t="str">
        <f>IF(Tabela2[[#This Row],[DATA DO PRÓXIMO TESTE HIDROSTÁTICO]]="","",YEAR(Tabela2[[#This Row],[DATA DO PRÓXIMO TESTE HIDROSTÁTICO]]))</f>
        <v/>
      </c>
      <c r="U500" s="54" t="str">
        <f>IF(Tabela2[[#This Row],[DATA DA RECARGA]]="","",VLOOKUP(MONTH(Tabela2[[#This Row],[DATA DA RECARGA]]),editar!$F$2:$G$13,2,0))</f>
        <v/>
      </c>
      <c r="V500" s="54" t="str">
        <f>IF(Tabela2[[#This Row],[DATA DA RECARGA]]="","",YEAR(Tabela2[[#This Row],[DATA DA RECARGA]]))</f>
        <v/>
      </c>
      <c r="W500" s="54" t="str">
        <f>IF(Tabela2[[#This Row],[DATA DO ÚLTIMO TESTE HIDROSTÁTICO]]="","",VLOOKUP(MONTH(Tabela2[[#This Row],[DATA DO ÚLTIMO TESTE HIDROSTÁTICO]]),editar!$F$2:$G$13,2,0))</f>
        <v/>
      </c>
      <c r="X500" s="54" t="str">
        <f>IF(Tabela2[[#This Row],[DATA DO ÚLTIMO TESTE HIDROSTÁTICO]]="","",YEAR(Tabela2[[#This Row],[DATA DO ÚLTIMO TESTE HIDROSTÁTICO]]))</f>
        <v/>
      </c>
      <c r="Y500" s="101" t="str">
        <f>IFERROR(IF(Tabela2[[#This Row],[DATA DA RECARGA]]="","",Tabela2[[#This Row],[VALIDADE          (em meses)]]*30)+5,"")</f>
        <v/>
      </c>
      <c r="Z500" s="101" t="str">
        <f>IF(Tabela2[[#This Row],[DATA DA RECARGA]]="","","P")</f>
        <v/>
      </c>
      <c r="AA500" s="71"/>
      <c r="AB500" s="97" t="str">
        <f ca="1">IFERROR(G500-editar!$C$1,"")</f>
        <v/>
      </c>
      <c r="AC500" s="97" t="str">
        <f t="shared" ca="1" si="7"/>
        <v/>
      </c>
      <c r="AD500" s="74"/>
      <c r="AE500" s="74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</row>
    <row r="501" spans="1:57" ht="20.100000000000001" customHeight="1" x14ac:dyDescent="0.25">
      <c r="A501" s="29" t="str">
        <f>IF(Tabela2[[#This Row],[LOCAL DO EXTINTOR]]="","",Tabela2[[#This Row],[CONTROL1]])</f>
        <v/>
      </c>
      <c r="B501" s="133"/>
      <c r="C501" s="33"/>
      <c r="D501" s="34"/>
      <c r="E501" s="35"/>
      <c r="F5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1" s="81" t="str">
        <f ca="1">IFERROR(IF(Tabela2[[#This Row],[VALIDADE DA RECARGA]]="SELECIONE VALIDADE","",Tabela2[[#This Row],[DATA VENC REC]]),"")</f>
        <v/>
      </c>
      <c r="H501" s="76"/>
      <c r="I5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1" s="87" t="str">
        <f>IF(Tabela2[[#This Row],[DATA DO ÚLTIMO TESTE HIDROSTÁTICO]]="","",Tabela2[[#This Row],[DATA DO ÚLTIMO TESTE HIDROSTÁTICO]]+editar!$C$15)</f>
        <v/>
      </c>
      <c r="K501" s="105"/>
      <c r="L501" s="140"/>
      <c r="M501" s="48">
        <v>494</v>
      </c>
      <c r="N5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1" s="49" t="str">
        <f>IF(Tabela2[[#This Row],[DATA DA RECARGA]]="","",Tabela2[[#This Row],[DATA DA RECARGA]]+Tabela2[[#This Row],[val]])</f>
        <v/>
      </c>
      <c r="P501" s="48" t="str">
        <f>IF(Tabela2[[#This Row],[DATA VENC REC]]="","",VLOOKUP(MONTH(Tabela2[[#This Row],[DATA VENC REC]]),editar!$F$2:$G$13,2,0))</f>
        <v/>
      </c>
      <c r="Q501" s="48" t="str">
        <f>IF(Tabela2[[#This Row],[DATA VENC REC]]="","",YEAR(Tabela2[[#This Row],[DATA VENC REC]]))</f>
        <v/>
      </c>
      <c r="R5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1" s="54" t="str">
        <f>IF(Tabela2[[#This Row],[DATA DO PRÓXIMO TESTE HIDROSTÁTICO]]="","",VLOOKUP(MONTH(Tabela2[[#This Row],[DATA DO PRÓXIMO TESTE HIDROSTÁTICO]]),editar!$F$2:$G$13,2,0))</f>
        <v/>
      </c>
      <c r="T501" s="54" t="str">
        <f>IF(Tabela2[[#This Row],[DATA DO PRÓXIMO TESTE HIDROSTÁTICO]]="","",YEAR(Tabela2[[#This Row],[DATA DO PRÓXIMO TESTE HIDROSTÁTICO]]))</f>
        <v/>
      </c>
      <c r="U501" s="54" t="str">
        <f>IF(Tabela2[[#This Row],[DATA DA RECARGA]]="","",VLOOKUP(MONTH(Tabela2[[#This Row],[DATA DA RECARGA]]),editar!$F$2:$G$13,2,0))</f>
        <v/>
      </c>
      <c r="V501" s="54" t="str">
        <f>IF(Tabela2[[#This Row],[DATA DA RECARGA]]="","",YEAR(Tabela2[[#This Row],[DATA DA RECARGA]]))</f>
        <v/>
      </c>
      <c r="W501" s="54" t="str">
        <f>IF(Tabela2[[#This Row],[DATA DO ÚLTIMO TESTE HIDROSTÁTICO]]="","",VLOOKUP(MONTH(Tabela2[[#This Row],[DATA DO ÚLTIMO TESTE HIDROSTÁTICO]]),editar!$F$2:$G$13,2,0))</f>
        <v/>
      </c>
      <c r="X501" s="54" t="str">
        <f>IF(Tabela2[[#This Row],[DATA DO ÚLTIMO TESTE HIDROSTÁTICO]]="","",YEAR(Tabela2[[#This Row],[DATA DO ÚLTIMO TESTE HIDROSTÁTICO]]))</f>
        <v/>
      </c>
      <c r="Y501" s="101" t="str">
        <f>IFERROR(IF(Tabela2[[#This Row],[DATA DA RECARGA]]="","",Tabela2[[#This Row],[VALIDADE          (em meses)]]*30)+5,"")</f>
        <v/>
      </c>
      <c r="Z501" s="101" t="str">
        <f>IF(Tabela2[[#This Row],[DATA DA RECARGA]]="","","P")</f>
        <v/>
      </c>
      <c r="AA501" s="71"/>
      <c r="AB501" s="97" t="str">
        <f ca="1">IFERROR(G501-editar!$C$1,"")</f>
        <v/>
      </c>
      <c r="AC501" s="97" t="str">
        <f t="shared" ca="1" si="7"/>
        <v/>
      </c>
      <c r="AD501" s="74"/>
      <c r="AE501" s="74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</row>
    <row r="502" spans="1:57" ht="20.100000000000001" customHeight="1" x14ac:dyDescent="0.25">
      <c r="A502" s="29" t="str">
        <f>IF(Tabela2[[#This Row],[LOCAL DO EXTINTOR]]="","",Tabela2[[#This Row],[CONTROL1]])</f>
        <v/>
      </c>
      <c r="B502" s="133"/>
      <c r="C502" s="33"/>
      <c r="D502" s="34"/>
      <c r="E502" s="35"/>
      <c r="F5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2" s="81" t="str">
        <f ca="1">IFERROR(IF(Tabela2[[#This Row],[VALIDADE DA RECARGA]]="SELECIONE VALIDADE","",Tabela2[[#This Row],[DATA VENC REC]]),"")</f>
        <v/>
      </c>
      <c r="H502" s="76"/>
      <c r="I5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2" s="87" t="str">
        <f>IF(Tabela2[[#This Row],[DATA DO ÚLTIMO TESTE HIDROSTÁTICO]]="","",Tabela2[[#This Row],[DATA DO ÚLTIMO TESTE HIDROSTÁTICO]]+editar!$C$15)</f>
        <v/>
      </c>
      <c r="K502" s="105"/>
      <c r="L502" s="140"/>
      <c r="M502" s="48">
        <v>495</v>
      </c>
      <c r="N5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2" s="49" t="str">
        <f>IF(Tabela2[[#This Row],[DATA DA RECARGA]]="","",Tabela2[[#This Row],[DATA DA RECARGA]]+Tabela2[[#This Row],[val]])</f>
        <v/>
      </c>
      <c r="P502" s="48" t="str">
        <f>IF(Tabela2[[#This Row],[DATA VENC REC]]="","",VLOOKUP(MONTH(Tabela2[[#This Row],[DATA VENC REC]]),editar!$F$2:$G$13,2,0))</f>
        <v/>
      </c>
      <c r="Q502" s="48" t="str">
        <f>IF(Tabela2[[#This Row],[DATA VENC REC]]="","",YEAR(Tabela2[[#This Row],[DATA VENC REC]]))</f>
        <v/>
      </c>
      <c r="R5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2" s="54" t="str">
        <f>IF(Tabela2[[#This Row],[DATA DO PRÓXIMO TESTE HIDROSTÁTICO]]="","",VLOOKUP(MONTH(Tabela2[[#This Row],[DATA DO PRÓXIMO TESTE HIDROSTÁTICO]]),editar!$F$2:$G$13,2,0))</f>
        <v/>
      </c>
      <c r="T502" s="54" t="str">
        <f>IF(Tabela2[[#This Row],[DATA DO PRÓXIMO TESTE HIDROSTÁTICO]]="","",YEAR(Tabela2[[#This Row],[DATA DO PRÓXIMO TESTE HIDROSTÁTICO]]))</f>
        <v/>
      </c>
      <c r="U502" s="54" t="str">
        <f>IF(Tabela2[[#This Row],[DATA DA RECARGA]]="","",VLOOKUP(MONTH(Tabela2[[#This Row],[DATA DA RECARGA]]),editar!$F$2:$G$13,2,0))</f>
        <v/>
      </c>
      <c r="V502" s="54" t="str">
        <f>IF(Tabela2[[#This Row],[DATA DA RECARGA]]="","",YEAR(Tabela2[[#This Row],[DATA DA RECARGA]]))</f>
        <v/>
      </c>
      <c r="W502" s="54" t="str">
        <f>IF(Tabela2[[#This Row],[DATA DO ÚLTIMO TESTE HIDROSTÁTICO]]="","",VLOOKUP(MONTH(Tabela2[[#This Row],[DATA DO ÚLTIMO TESTE HIDROSTÁTICO]]),editar!$F$2:$G$13,2,0))</f>
        <v/>
      </c>
      <c r="X502" s="54" t="str">
        <f>IF(Tabela2[[#This Row],[DATA DO ÚLTIMO TESTE HIDROSTÁTICO]]="","",YEAR(Tabela2[[#This Row],[DATA DO ÚLTIMO TESTE HIDROSTÁTICO]]))</f>
        <v/>
      </c>
      <c r="Y502" s="101" t="str">
        <f>IFERROR(IF(Tabela2[[#This Row],[DATA DA RECARGA]]="","",Tabela2[[#This Row],[VALIDADE          (em meses)]]*30)+5,"")</f>
        <v/>
      </c>
      <c r="Z502" s="101" t="str">
        <f>IF(Tabela2[[#This Row],[DATA DA RECARGA]]="","","P")</f>
        <v/>
      </c>
      <c r="AA502" s="71"/>
      <c r="AB502" s="97" t="str">
        <f ca="1">IFERROR(G502-editar!$C$1,"")</f>
        <v/>
      </c>
      <c r="AC502" s="97" t="str">
        <f t="shared" ca="1" si="7"/>
        <v/>
      </c>
      <c r="AD502" s="74"/>
      <c r="AE502" s="74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</row>
    <row r="503" spans="1:57" ht="20.100000000000001" customHeight="1" x14ac:dyDescent="0.25">
      <c r="A503" s="29" t="str">
        <f>IF(Tabela2[[#This Row],[LOCAL DO EXTINTOR]]="","",Tabela2[[#This Row],[CONTROL1]])</f>
        <v/>
      </c>
      <c r="B503" s="133"/>
      <c r="C503" s="33"/>
      <c r="D503" s="34"/>
      <c r="E503" s="35"/>
      <c r="F5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3" s="81" t="str">
        <f ca="1">IFERROR(IF(Tabela2[[#This Row],[VALIDADE DA RECARGA]]="SELECIONE VALIDADE","",Tabela2[[#This Row],[DATA VENC REC]]),"")</f>
        <v/>
      </c>
      <c r="H503" s="76"/>
      <c r="I5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3" s="87" t="str">
        <f>IF(Tabela2[[#This Row],[DATA DO ÚLTIMO TESTE HIDROSTÁTICO]]="","",Tabela2[[#This Row],[DATA DO ÚLTIMO TESTE HIDROSTÁTICO]]+editar!$C$15)</f>
        <v/>
      </c>
      <c r="K503" s="105"/>
      <c r="L503" s="140"/>
      <c r="M503" s="48">
        <v>496</v>
      </c>
      <c r="N5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3" s="49" t="str">
        <f>IF(Tabela2[[#This Row],[DATA DA RECARGA]]="","",Tabela2[[#This Row],[DATA DA RECARGA]]+Tabela2[[#This Row],[val]])</f>
        <v/>
      </c>
      <c r="P503" s="48" t="str">
        <f>IF(Tabela2[[#This Row],[DATA VENC REC]]="","",VLOOKUP(MONTH(Tabela2[[#This Row],[DATA VENC REC]]),editar!$F$2:$G$13,2,0))</f>
        <v/>
      </c>
      <c r="Q503" s="48" t="str">
        <f>IF(Tabela2[[#This Row],[DATA VENC REC]]="","",YEAR(Tabela2[[#This Row],[DATA VENC REC]]))</f>
        <v/>
      </c>
      <c r="R5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3" s="54" t="str">
        <f>IF(Tabela2[[#This Row],[DATA DO PRÓXIMO TESTE HIDROSTÁTICO]]="","",VLOOKUP(MONTH(Tabela2[[#This Row],[DATA DO PRÓXIMO TESTE HIDROSTÁTICO]]),editar!$F$2:$G$13,2,0))</f>
        <v/>
      </c>
      <c r="T503" s="54" t="str">
        <f>IF(Tabela2[[#This Row],[DATA DO PRÓXIMO TESTE HIDROSTÁTICO]]="","",YEAR(Tabela2[[#This Row],[DATA DO PRÓXIMO TESTE HIDROSTÁTICO]]))</f>
        <v/>
      </c>
      <c r="U503" s="54" t="str">
        <f>IF(Tabela2[[#This Row],[DATA DA RECARGA]]="","",VLOOKUP(MONTH(Tabela2[[#This Row],[DATA DA RECARGA]]),editar!$F$2:$G$13,2,0))</f>
        <v/>
      </c>
      <c r="V503" s="54" t="str">
        <f>IF(Tabela2[[#This Row],[DATA DA RECARGA]]="","",YEAR(Tabela2[[#This Row],[DATA DA RECARGA]]))</f>
        <v/>
      </c>
      <c r="W503" s="54" t="str">
        <f>IF(Tabela2[[#This Row],[DATA DO ÚLTIMO TESTE HIDROSTÁTICO]]="","",VLOOKUP(MONTH(Tabela2[[#This Row],[DATA DO ÚLTIMO TESTE HIDROSTÁTICO]]),editar!$F$2:$G$13,2,0))</f>
        <v/>
      </c>
      <c r="X503" s="54" t="str">
        <f>IF(Tabela2[[#This Row],[DATA DO ÚLTIMO TESTE HIDROSTÁTICO]]="","",YEAR(Tabela2[[#This Row],[DATA DO ÚLTIMO TESTE HIDROSTÁTICO]]))</f>
        <v/>
      </c>
      <c r="Y503" s="101" t="str">
        <f>IFERROR(IF(Tabela2[[#This Row],[DATA DA RECARGA]]="","",Tabela2[[#This Row],[VALIDADE          (em meses)]]*30)+5,"")</f>
        <v/>
      </c>
      <c r="Z503" s="101" t="str">
        <f>IF(Tabela2[[#This Row],[DATA DA RECARGA]]="","","P")</f>
        <v/>
      </c>
      <c r="AA503" s="71"/>
      <c r="AB503" s="97" t="str">
        <f ca="1">IFERROR(G503-editar!$C$1,"")</f>
        <v/>
      </c>
      <c r="AC503" s="97" t="str">
        <f t="shared" ca="1" si="7"/>
        <v/>
      </c>
      <c r="AD503" s="74"/>
      <c r="AE503" s="74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</row>
    <row r="504" spans="1:57" ht="20.100000000000001" customHeight="1" x14ac:dyDescent="0.25">
      <c r="A504" s="29" t="str">
        <f>IF(Tabela2[[#This Row],[LOCAL DO EXTINTOR]]="","",Tabela2[[#This Row],[CONTROL1]])</f>
        <v/>
      </c>
      <c r="B504" s="133"/>
      <c r="C504" s="33"/>
      <c r="D504" s="34"/>
      <c r="E504" s="35"/>
      <c r="F5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4" s="81" t="str">
        <f ca="1">IFERROR(IF(Tabela2[[#This Row],[VALIDADE DA RECARGA]]="SELECIONE VALIDADE","",Tabela2[[#This Row],[DATA VENC REC]]),"")</f>
        <v/>
      </c>
      <c r="H504" s="76"/>
      <c r="I5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4" s="87" t="str">
        <f>IF(Tabela2[[#This Row],[DATA DO ÚLTIMO TESTE HIDROSTÁTICO]]="","",Tabela2[[#This Row],[DATA DO ÚLTIMO TESTE HIDROSTÁTICO]]+editar!$C$15)</f>
        <v/>
      </c>
      <c r="K504" s="105"/>
      <c r="L504" s="140"/>
      <c r="M504" s="48">
        <v>497</v>
      </c>
      <c r="N5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4" s="49" t="str">
        <f>IF(Tabela2[[#This Row],[DATA DA RECARGA]]="","",Tabela2[[#This Row],[DATA DA RECARGA]]+Tabela2[[#This Row],[val]])</f>
        <v/>
      </c>
      <c r="P504" s="48" t="str">
        <f>IF(Tabela2[[#This Row],[DATA VENC REC]]="","",VLOOKUP(MONTH(Tabela2[[#This Row],[DATA VENC REC]]),editar!$F$2:$G$13,2,0))</f>
        <v/>
      </c>
      <c r="Q504" s="48" t="str">
        <f>IF(Tabela2[[#This Row],[DATA VENC REC]]="","",YEAR(Tabela2[[#This Row],[DATA VENC REC]]))</f>
        <v/>
      </c>
      <c r="R5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4" s="54" t="str">
        <f>IF(Tabela2[[#This Row],[DATA DO PRÓXIMO TESTE HIDROSTÁTICO]]="","",VLOOKUP(MONTH(Tabela2[[#This Row],[DATA DO PRÓXIMO TESTE HIDROSTÁTICO]]),editar!$F$2:$G$13,2,0))</f>
        <v/>
      </c>
      <c r="T504" s="54" t="str">
        <f>IF(Tabela2[[#This Row],[DATA DO PRÓXIMO TESTE HIDROSTÁTICO]]="","",YEAR(Tabela2[[#This Row],[DATA DO PRÓXIMO TESTE HIDROSTÁTICO]]))</f>
        <v/>
      </c>
      <c r="U504" s="54" t="str">
        <f>IF(Tabela2[[#This Row],[DATA DA RECARGA]]="","",VLOOKUP(MONTH(Tabela2[[#This Row],[DATA DA RECARGA]]),editar!$F$2:$G$13,2,0))</f>
        <v/>
      </c>
      <c r="V504" s="54" t="str">
        <f>IF(Tabela2[[#This Row],[DATA DA RECARGA]]="","",YEAR(Tabela2[[#This Row],[DATA DA RECARGA]]))</f>
        <v/>
      </c>
      <c r="W504" s="54" t="str">
        <f>IF(Tabela2[[#This Row],[DATA DO ÚLTIMO TESTE HIDROSTÁTICO]]="","",VLOOKUP(MONTH(Tabela2[[#This Row],[DATA DO ÚLTIMO TESTE HIDROSTÁTICO]]),editar!$F$2:$G$13,2,0))</f>
        <v/>
      </c>
      <c r="X504" s="54" t="str">
        <f>IF(Tabela2[[#This Row],[DATA DO ÚLTIMO TESTE HIDROSTÁTICO]]="","",YEAR(Tabela2[[#This Row],[DATA DO ÚLTIMO TESTE HIDROSTÁTICO]]))</f>
        <v/>
      </c>
      <c r="Y504" s="101" t="str">
        <f>IFERROR(IF(Tabela2[[#This Row],[DATA DA RECARGA]]="","",Tabela2[[#This Row],[VALIDADE          (em meses)]]*30)+5,"")</f>
        <v/>
      </c>
      <c r="Z504" s="101" t="str">
        <f>IF(Tabela2[[#This Row],[DATA DA RECARGA]]="","","P")</f>
        <v/>
      </c>
      <c r="AA504" s="71"/>
      <c r="AB504" s="97" t="str">
        <f ca="1">IFERROR(G504-editar!$C$1,"")</f>
        <v/>
      </c>
      <c r="AC504" s="97" t="str">
        <f t="shared" ca="1" si="7"/>
        <v/>
      </c>
      <c r="AD504" s="74"/>
      <c r="AE504" s="74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</row>
    <row r="505" spans="1:57" ht="20.100000000000001" customHeight="1" x14ac:dyDescent="0.25">
      <c r="A505" s="29" t="str">
        <f>IF(Tabela2[[#This Row],[LOCAL DO EXTINTOR]]="","",Tabela2[[#This Row],[CONTROL1]])</f>
        <v/>
      </c>
      <c r="B505" s="133"/>
      <c r="C505" s="33"/>
      <c r="D505" s="34"/>
      <c r="E505" s="35"/>
      <c r="F5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5" s="81" t="str">
        <f ca="1">IFERROR(IF(Tabela2[[#This Row],[VALIDADE DA RECARGA]]="SELECIONE VALIDADE","",Tabela2[[#This Row],[DATA VENC REC]]),"")</f>
        <v/>
      </c>
      <c r="H505" s="76"/>
      <c r="I5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5" s="87" t="str">
        <f>IF(Tabela2[[#This Row],[DATA DO ÚLTIMO TESTE HIDROSTÁTICO]]="","",Tabela2[[#This Row],[DATA DO ÚLTIMO TESTE HIDROSTÁTICO]]+editar!$C$15)</f>
        <v/>
      </c>
      <c r="K505" s="105"/>
      <c r="L505" s="140"/>
      <c r="M505" s="48">
        <v>498</v>
      </c>
      <c r="N5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5" s="49" t="str">
        <f>IF(Tabela2[[#This Row],[DATA DA RECARGA]]="","",Tabela2[[#This Row],[DATA DA RECARGA]]+Tabela2[[#This Row],[val]])</f>
        <v/>
      </c>
      <c r="P505" s="48" t="str">
        <f>IF(Tabela2[[#This Row],[DATA VENC REC]]="","",VLOOKUP(MONTH(Tabela2[[#This Row],[DATA VENC REC]]),editar!$F$2:$G$13,2,0))</f>
        <v/>
      </c>
      <c r="Q505" s="48" t="str">
        <f>IF(Tabela2[[#This Row],[DATA VENC REC]]="","",YEAR(Tabela2[[#This Row],[DATA VENC REC]]))</f>
        <v/>
      </c>
      <c r="R5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5" s="54" t="str">
        <f>IF(Tabela2[[#This Row],[DATA DO PRÓXIMO TESTE HIDROSTÁTICO]]="","",VLOOKUP(MONTH(Tabela2[[#This Row],[DATA DO PRÓXIMO TESTE HIDROSTÁTICO]]),editar!$F$2:$G$13,2,0))</f>
        <v/>
      </c>
      <c r="T505" s="54" t="str">
        <f>IF(Tabela2[[#This Row],[DATA DO PRÓXIMO TESTE HIDROSTÁTICO]]="","",YEAR(Tabela2[[#This Row],[DATA DO PRÓXIMO TESTE HIDROSTÁTICO]]))</f>
        <v/>
      </c>
      <c r="U505" s="54" t="str">
        <f>IF(Tabela2[[#This Row],[DATA DA RECARGA]]="","",VLOOKUP(MONTH(Tabela2[[#This Row],[DATA DA RECARGA]]),editar!$F$2:$G$13,2,0))</f>
        <v/>
      </c>
      <c r="V505" s="54" t="str">
        <f>IF(Tabela2[[#This Row],[DATA DA RECARGA]]="","",YEAR(Tabela2[[#This Row],[DATA DA RECARGA]]))</f>
        <v/>
      </c>
      <c r="W505" s="54" t="str">
        <f>IF(Tabela2[[#This Row],[DATA DO ÚLTIMO TESTE HIDROSTÁTICO]]="","",VLOOKUP(MONTH(Tabela2[[#This Row],[DATA DO ÚLTIMO TESTE HIDROSTÁTICO]]),editar!$F$2:$G$13,2,0))</f>
        <v/>
      </c>
      <c r="X505" s="54" t="str">
        <f>IF(Tabela2[[#This Row],[DATA DO ÚLTIMO TESTE HIDROSTÁTICO]]="","",YEAR(Tabela2[[#This Row],[DATA DO ÚLTIMO TESTE HIDROSTÁTICO]]))</f>
        <v/>
      </c>
      <c r="Y505" s="101" t="str">
        <f>IFERROR(IF(Tabela2[[#This Row],[DATA DA RECARGA]]="","",Tabela2[[#This Row],[VALIDADE          (em meses)]]*30)+5,"")</f>
        <v/>
      </c>
      <c r="Z505" s="101" t="str">
        <f>IF(Tabela2[[#This Row],[DATA DA RECARGA]]="","","P")</f>
        <v/>
      </c>
      <c r="AA505" s="71"/>
      <c r="AB505" s="97" t="str">
        <f ca="1">IFERROR(G505-editar!$C$1,"")</f>
        <v/>
      </c>
      <c r="AC505" s="97" t="str">
        <f t="shared" ca="1" si="7"/>
        <v/>
      </c>
      <c r="AD505" s="74"/>
      <c r="AE505" s="74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</row>
    <row r="506" spans="1:57" ht="20.100000000000001" customHeight="1" x14ac:dyDescent="0.25">
      <c r="A506" s="29" t="str">
        <f>IF(Tabela2[[#This Row],[LOCAL DO EXTINTOR]]="","",Tabela2[[#This Row],[CONTROL1]])</f>
        <v/>
      </c>
      <c r="B506" s="133"/>
      <c r="C506" s="33"/>
      <c r="D506" s="34"/>
      <c r="E506" s="35"/>
      <c r="F5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6" s="81" t="str">
        <f ca="1">IFERROR(IF(Tabela2[[#This Row],[VALIDADE DA RECARGA]]="SELECIONE VALIDADE","",Tabela2[[#This Row],[DATA VENC REC]]),"")</f>
        <v/>
      </c>
      <c r="H506" s="76"/>
      <c r="I5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6" s="87" t="str">
        <f>IF(Tabela2[[#This Row],[DATA DO ÚLTIMO TESTE HIDROSTÁTICO]]="","",Tabela2[[#This Row],[DATA DO ÚLTIMO TESTE HIDROSTÁTICO]]+editar!$C$15)</f>
        <v/>
      </c>
      <c r="K506" s="105"/>
      <c r="L506" s="140"/>
      <c r="M506" s="48">
        <v>499</v>
      </c>
      <c r="N5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6" s="49" t="str">
        <f>IF(Tabela2[[#This Row],[DATA DA RECARGA]]="","",Tabela2[[#This Row],[DATA DA RECARGA]]+Tabela2[[#This Row],[val]])</f>
        <v/>
      </c>
      <c r="P506" s="48" t="str">
        <f>IF(Tabela2[[#This Row],[DATA VENC REC]]="","",VLOOKUP(MONTH(Tabela2[[#This Row],[DATA VENC REC]]),editar!$F$2:$G$13,2,0))</f>
        <v/>
      </c>
      <c r="Q506" s="48" t="str">
        <f>IF(Tabela2[[#This Row],[DATA VENC REC]]="","",YEAR(Tabela2[[#This Row],[DATA VENC REC]]))</f>
        <v/>
      </c>
      <c r="R5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6" s="54" t="str">
        <f>IF(Tabela2[[#This Row],[DATA DO PRÓXIMO TESTE HIDROSTÁTICO]]="","",VLOOKUP(MONTH(Tabela2[[#This Row],[DATA DO PRÓXIMO TESTE HIDROSTÁTICO]]),editar!$F$2:$G$13,2,0))</f>
        <v/>
      </c>
      <c r="T506" s="54" t="str">
        <f>IF(Tabela2[[#This Row],[DATA DO PRÓXIMO TESTE HIDROSTÁTICO]]="","",YEAR(Tabela2[[#This Row],[DATA DO PRÓXIMO TESTE HIDROSTÁTICO]]))</f>
        <v/>
      </c>
      <c r="U506" s="54" t="str">
        <f>IF(Tabela2[[#This Row],[DATA DA RECARGA]]="","",VLOOKUP(MONTH(Tabela2[[#This Row],[DATA DA RECARGA]]),editar!$F$2:$G$13,2,0))</f>
        <v/>
      </c>
      <c r="V506" s="54" t="str">
        <f>IF(Tabela2[[#This Row],[DATA DA RECARGA]]="","",YEAR(Tabela2[[#This Row],[DATA DA RECARGA]]))</f>
        <v/>
      </c>
      <c r="W506" s="54" t="str">
        <f>IF(Tabela2[[#This Row],[DATA DO ÚLTIMO TESTE HIDROSTÁTICO]]="","",VLOOKUP(MONTH(Tabela2[[#This Row],[DATA DO ÚLTIMO TESTE HIDROSTÁTICO]]),editar!$F$2:$G$13,2,0))</f>
        <v/>
      </c>
      <c r="X506" s="54" t="str">
        <f>IF(Tabela2[[#This Row],[DATA DO ÚLTIMO TESTE HIDROSTÁTICO]]="","",YEAR(Tabela2[[#This Row],[DATA DO ÚLTIMO TESTE HIDROSTÁTICO]]))</f>
        <v/>
      </c>
      <c r="Y506" s="101" t="str">
        <f>IFERROR(IF(Tabela2[[#This Row],[DATA DA RECARGA]]="","",Tabela2[[#This Row],[VALIDADE          (em meses)]]*30)+5,"")</f>
        <v/>
      </c>
      <c r="Z506" s="101" t="str">
        <f>IF(Tabela2[[#This Row],[DATA DA RECARGA]]="","","P")</f>
        <v/>
      </c>
      <c r="AA506" s="71"/>
      <c r="AB506" s="97" t="str">
        <f ca="1">IFERROR(G506-editar!$C$1,"")</f>
        <v/>
      </c>
      <c r="AC506" s="97" t="str">
        <f t="shared" ca="1" si="7"/>
        <v/>
      </c>
      <c r="AD506" s="74"/>
      <c r="AE506" s="74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</row>
    <row r="507" spans="1:57" ht="20.100000000000001" customHeight="1" x14ac:dyDescent="0.25">
      <c r="A507" s="29" t="str">
        <f>IF(Tabela2[[#This Row],[LOCAL DO EXTINTOR]]="","",Tabela2[[#This Row],[CONTROL1]])</f>
        <v/>
      </c>
      <c r="B507" s="133"/>
      <c r="C507" s="33"/>
      <c r="D507" s="34"/>
      <c r="E507" s="35"/>
      <c r="F5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7" s="81" t="str">
        <f ca="1">IFERROR(IF(Tabela2[[#This Row],[VALIDADE DA RECARGA]]="SELECIONE VALIDADE","",Tabela2[[#This Row],[DATA VENC REC]]),"")</f>
        <v/>
      </c>
      <c r="H507" s="76"/>
      <c r="I5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7" s="87" t="str">
        <f>IF(Tabela2[[#This Row],[DATA DO ÚLTIMO TESTE HIDROSTÁTICO]]="","",Tabela2[[#This Row],[DATA DO ÚLTIMO TESTE HIDROSTÁTICO]]+editar!$C$15)</f>
        <v/>
      </c>
      <c r="K507" s="105"/>
      <c r="L507" s="140"/>
      <c r="M507" s="48">
        <v>500</v>
      </c>
      <c r="N5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7" s="49" t="str">
        <f>IF(Tabela2[[#This Row],[DATA DA RECARGA]]="","",Tabela2[[#This Row],[DATA DA RECARGA]]+Tabela2[[#This Row],[val]])</f>
        <v/>
      </c>
      <c r="P507" s="48" t="str">
        <f>IF(Tabela2[[#This Row],[DATA VENC REC]]="","",VLOOKUP(MONTH(Tabela2[[#This Row],[DATA VENC REC]]),editar!$F$2:$G$13,2,0))</f>
        <v/>
      </c>
      <c r="Q507" s="48" t="str">
        <f>IF(Tabela2[[#This Row],[DATA VENC REC]]="","",YEAR(Tabela2[[#This Row],[DATA VENC REC]]))</f>
        <v/>
      </c>
      <c r="R5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7" s="54" t="str">
        <f>IF(Tabela2[[#This Row],[DATA DO PRÓXIMO TESTE HIDROSTÁTICO]]="","",VLOOKUP(MONTH(Tabela2[[#This Row],[DATA DO PRÓXIMO TESTE HIDROSTÁTICO]]),editar!$F$2:$G$13,2,0))</f>
        <v/>
      </c>
      <c r="T507" s="54" t="str">
        <f>IF(Tabela2[[#This Row],[DATA DO PRÓXIMO TESTE HIDROSTÁTICO]]="","",YEAR(Tabela2[[#This Row],[DATA DO PRÓXIMO TESTE HIDROSTÁTICO]]))</f>
        <v/>
      </c>
      <c r="U507" s="54" t="str">
        <f>IF(Tabela2[[#This Row],[DATA DA RECARGA]]="","",VLOOKUP(MONTH(Tabela2[[#This Row],[DATA DA RECARGA]]),editar!$F$2:$G$13,2,0))</f>
        <v/>
      </c>
      <c r="V507" s="54" t="str">
        <f>IF(Tabela2[[#This Row],[DATA DA RECARGA]]="","",YEAR(Tabela2[[#This Row],[DATA DA RECARGA]]))</f>
        <v/>
      </c>
      <c r="W507" s="54" t="str">
        <f>IF(Tabela2[[#This Row],[DATA DO ÚLTIMO TESTE HIDROSTÁTICO]]="","",VLOOKUP(MONTH(Tabela2[[#This Row],[DATA DO ÚLTIMO TESTE HIDROSTÁTICO]]),editar!$F$2:$G$13,2,0))</f>
        <v/>
      </c>
      <c r="X507" s="54" t="str">
        <f>IF(Tabela2[[#This Row],[DATA DO ÚLTIMO TESTE HIDROSTÁTICO]]="","",YEAR(Tabela2[[#This Row],[DATA DO ÚLTIMO TESTE HIDROSTÁTICO]]))</f>
        <v/>
      </c>
      <c r="Y507" s="101" t="str">
        <f>IFERROR(IF(Tabela2[[#This Row],[DATA DA RECARGA]]="","",Tabela2[[#This Row],[VALIDADE          (em meses)]]*30)+5,"")</f>
        <v/>
      </c>
      <c r="Z507" s="101" t="str">
        <f>IF(Tabela2[[#This Row],[DATA DA RECARGA]]="","","P")</f>
        <v/>
      </c>
      <c r="AA507" s="71"/>
      <c r="AB507" s="97" t="str">
        <f ca="1">IFERROR(G507-editar!$C$1,"")</f>
        <v/>
      </c>
      <c r="AC507" s="97" t="str">
        <f t="shared" ca="1" si="7"/>
        <v/>
      </c>
      <c r="AD507" s="74"/>
      <c r="AE507" s="74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</row>
    <row r="508" spans="1:57" ht="20.100000000000001" customHeight="1" x14ac:dyDescent="0.25">
      <c r="A508" s="29" t="str">
        <f>IF(Tabela2[[#This Row],[LOCAL DO EXTINTOR]]="","",Tabela2[[#This Row],[CONTROL1]])</f>
        <v/>
      </c>
      <c r="B508" s="133"/>
      <c r="C508" s="33"/>
      <c r="D508" s="34"/>
      <c r="E508" s="35"/>
      <c r="F5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8" s="81" t="str">
        <f ca="1">IFERROR(IF(Tabela2[[#This Row],[VALIDADE DA RECARGA]]="SELECIONE VALIDADE","",Tabela2[[#This Row],[DATA VENC REC]]),"")</f>
        <v/>
      </c>
      <c r="H508" s="76"/>
      <c r="I5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8" s="87" t="str">
        <f>IF(Tabela2[[#This Row],[DATA DO ÚLTIMO TESTE HIDROSTÁTICO]]="","",Tabela2[[#This Row],[DATA DO ÚLTIMO TESTE HIDROSTÁTICO]]+editar!$C$15)</f>
        <v/>
      </c>
      <c r="K508" s="105"/>
      <c r="L508" s="140"/>
      <c r="M508" s="48">
        <v>501</v>
      </c>
      <c r="N5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8" s="49" t="str">
        <f>IF(Tabela2[[#This Row],[DATA DA RECARGA]]="","",Tabela2[[#This Row],[DATA DA RECARGA]]+Tabela2[[#This Row],[val]])</f>
        <v/>
      </c>
      <c r="P508" s="48" t="str">
        <f>IF(Tabela2[[#This Row],[DATA VENC REC]]="","",VLOOKUP(MONTH(Tabela2[[#This Row],[DATA VENC REC]]),editar!$F$2:$G$13,2,0))</f>
        <v/>
      </c>
      <c r="Q508" s="48" t="str">
        <f>IF(Tabela2[[#This Row],[DATA VENC REC]]="","",YEAR(Tabela2[[#This Row],[DATA VENC REC]]))</f>
        <v/>
      </c>
      <c r="R5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8" s="54" t="str">
        <f>IF(Tabela2[[#This Row],[DATA DO PRÓXIMO TESTE HIDROSTÁTICO]]="","",VLOOKUP(MONTH(Tabela2[[#This Row],[DATA DO PRÓXIMO TESTE HIDROSTÁTICO]]),editar!$F$2:$G$13,2,0))</f>
        <v/>
      </c>
      <c r="T508" s="54" t="str">
        <f>IF(Tabela2[[#This Row],[DATA DO PRÓXIMO TESTE HIDROSTÁTICO]]="","",YEAR(Tabela2[[#This Row],[DATA DO PRÓXIMO TESTE HIDROSTÁTICO]]))</f>
        <v/>
      </c>
      <c r="U508" s="54" t="str">
        <f>IF(Tabela2[[#This Row],[DATA DA RECARGA]]="","",VLOOKUP(MONTH(Tabela2[[#This Row],[DATA DA RECARGA]]),editar!$F$2:$G$13,2,0))</f>
        <v/>
      </c>
      <c r="V508" s="54" t="str">
        <f>IF(Tabela2[[#This Row],[DATA DA RECARGA]]="","",YEAR(Tabela2[[#This Row],[DATA DA RECARGA]]))</f>
        <v/>
      </c>
      <c r="W508" s="54" t="str">
        <f>IF(Tabela2[[#This Row],[DATA DO ÚLTIMO TESTE HIDROSTÁTICO]]="","",VLOOKUP(MONTH(Tabela2[[#This Row],[DATA DO ÚLTIMO TESTE HIDROSTÁTICO]]),editar!$F$2:$G$13,2,0))</f>
        <v/>
      </c>
      <c r="X508" s="54" t="str">
        <f>IF(Tabela2[[#This Row],[DATA DO ÚLTIMO TESTE HIDROSTÁTICO]]="","",YEAR(Tabela2[[#This Row],[DATA DO ÚLTIMO TESTE HIDROSTÁTICO]]))</f>
        <v/>
      </c>
      <c r="Y508" s="101" t="str">
        <f>IFERROR(IF(Tabela2[[#This Row],[DATA DA RECARGA]]="","",Tabela2[[#This Row],[VALIDADE          (em meses)]]*30)+5,"")</f>
        <v/>
      </c>
      <c r="Z508" s="101" t="str">
        <f>IF(Tabela2[[#This Row],[DATA DA RECARGA]]="","","P")</f>
        <v/>
      </c>
      <c r="AA508" s="71"/>
      <c r="AB508" s="97" t="str">
        <f ca="1">IFERROR(G508-editar!$C$1,"")</f>
        <v/>
      </c>
      <c r="AC508" s="97" t="str">
        <f t="shared" ca="1" si="7"/>
        <v/>
      </c>
      <c r="AD508" s="74"/>
      <c r="AE508" s="74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</row>
    <row r="509" spans="1:57" ht="20.100000000000001" customHeight="1" x14ac:dyDescent="0.25">
      <c r="A509" s="29" t="str">
        <f>IF(Tabela2[[#This Row],[LOCAL DO EXTINTOR]]="","",Tabela2[[#This Row],[CONTROL1]])</f>
        <v/>
      </c>
      <c r="B509" s="133"/>
      <c r="C509" s="33"/>
      <c r="D509" s="34"/>
      <c r="E509" s="35"/>
      <c r="F5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09" s="81" t="str">
        <f ca="1">IFERROR(IF(Tabela2[[#This Row],[VALIDADE DA RECARGA]]="SELECIONE VALIDADE","",Tabela2[[#This Row],[DATA VENC REC]]),"")</f>
        <v/>
      </c>
      <c r="H509" s="76"/>
      <c r="I5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09" s="87" t="str">
        <f>IF(Tabela2[[#This Row],[DATA DO ÚLTIMO TESTE HIDROSTÁTICO]]="","",Tabela2[[#This Row],[DATA DO ÚLTIMO TESTE HIDROSTÁTICO]]+editar!$C$15)</f>
        <v/>
      </c>
      <c r="K509" s="105"/>
      <c r="L509" s="140"/>
      <c r="M509" s="48">
        <v>502</v>
      </c>
      <c r="N5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09" s="49" t="str">
        <f>IF(Tabela2[[#This Row],[DATA DA RECARGA]]="","",Tabela2[[#This Row],[DATA DA RECARGA]]+Tabela2[[#This Row],[val]])</f>
        <v/>
      </c>
      <c r="P509" s="48" t="str">
        <f>IF(Tabela2[[#This Row],[DATA VENC REC]]="","",VLOOKUP(MONTH(Tabela2[[#This Row],[DATA VENC REC]]),editar!$F$2:$G$13,2,0))</f>
        <v/>
      </c>
      <c r="Q509" s="48" t="str">
        <f>IF(Tabela2[[#This Row],[DATA VENC REC]]="","",YEAR(Tabela2[[#This Row],[DATA VENC REC]]))</f>
        <v/>
      </c>
      <c r="R5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09" s="54" t="str">
        <f>IF(Tabela2[[#This Row],[DATA DO PRÓXIMO TESTE HIDROSTÁTICO]]="","",VLOOKUP(MONTH(Tabela2[[#This Row],[DATA DO PRÓXIMO TESTE HIDROSTÁTICO]]),editar!$F$2:$G$13,2,0))</f>
        <v/>
      </c>
      <c r="T509" s="54" t="str">
        <f>IF(Tabela2[[#This Row],[DATA DO PRÓXIMO TESTE HIDROSTÁTICO]]="","",YEAR(Tabela2[[#This Row],[DATA DO PRÓXIMO TESTE HIDROSTÁTICO]]))</f>
        <v/>
      </c>
      <c r="U509" s="54" t="str">
        <f>IF(Tabela2[[#This Row],[DATA DA RECARGA]]="","",VLOOKUP(MONTH(Tabela2[[#This Row],[DATA DA RECARGA]]),editar!$F$2:$G$13,2,0))</f>
        <v/>
      </c>
      <c r="V509" s="54" t="str">
        <f>IF(Tabela2[[#This Row],[DATA DA RECARGA]]="","",YEAR(Tabela2[[#This Row],[DATA DA RECARGA]]))</f>
        <v/>
      </c>
      <c r="W509" s="54" t="str">
        <f>IF(Tabela2[[#This Row],[DATA DO ÚLTIMO TESTE HIDROSTÁTICO]]="","",VLOOKUP(MONTH(Tabela2[[#This Row],[DATA DO ÚLTIMO TESTE HIDROSTÁTICO]]),editar!$F$2:$G$13,2,0))</f>
        <v/>
      </c>
      <c r="X509" s="54" t="str">
        <f>IF(Tabela2[[#This Row],[DATA DO ÚLTIMO TESTE HIDROSTÁTICO]]="","",YEAR(Tabela2[[#This Row],[DATA DO ÚLTIMO TESTE HIDROSTÁTICO]]))</f>
        <v/>
      </c>
      <c r="Y509" s="101" t="str">
        <f>IFERROR(IF(Tabela2[[#This Row],[DATA DA RECARGA]]="","",Tabela2[[#This Row],[VALIDADE          (em meses)]]*30)+5,"")</f>
        <v/>
      </c>
      <c r="Z509" s="101" t="str">
        <f>IF(Tabela2[[#This Row],[DATA DA RECARGA]]="","","P")</f>
        <v/>
      </c>
      <c r="AA509" s="71"/>
      <c r="AB509" s="97" t="str">
        <f ca="1">IFERROR(G509-editar!$C$1,"")</f>
        <v/>
      </c>
      <c r="AC509" s="97" t="str">
        <f t="shared" ca="1" si="7"/>
        <v/>
      </c>
      <c r="AD509" s="74"/>
      <c r="AE509" s="74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</row>
    <row r="510" spans="1:57" ht="20.100000000000001" customHeight="1" x14ac:dyDescent="0.25">
      <c r="A510" s="29" t="str">
        <f>IF(Tabela2[[#This Row],[LOCAL DO EXTINTOR]]="","",Tabela2[[#This Row],[CONTROL1]])</f>
        <v/>
      </c>
      <c r="B510" s="133"/>
      <c r="C510" s="33"/>
      <c r="D510" s="34"/>
      <c r="E510" s="35"/>
      <c r="F5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0" s="81" t="str">
        <f ca="1">IFERROR(IF(Tabela2[[#This Row],[VALIDADE DA RECARGA]]="SELECIONE VALIDADE","",Tabela2[[#This Row],[DATA VENC REC]]),"")</f>
        <v/>
      </c>
      <c r="H510" s="76"/>
      <c r="I5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0" s="87" t="str">
        <f>IF(Tabela2[[#This Row],[DATA DO ÚLTIMO TESTE HIDROSTÁTICO]]="","",Tabela2[[#This Row],[DATA DO ÚLTIMO TESTE HIDROSTÁTICO]]+editar!$C$15)</f>
        <v/>
      </c>
      <c r="K510" s="105"/>
      <c r="L510" s="140"/>
      <c r="M510" s="48">
        <v>503</v>
      </c>
      <c r="N5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0" s="49" t="str">
        <f>IF(Tabela2[[#This Row],[DATA DA RECARGA]]="","",Tabela2[[#This Row],[DATA DA RECARGA]]+Tabela2[[#This Row],[val]])</f>
        <v/>
      </c>
      <c r="P510" s="48" t="str">
        <f>IF(Tabela2[[#This Row],[DATA VENC REC]]="","",VLOOKUP(MONTH(Tabela2[[#This Row],[DATA VENC REC]]),editar!$F$2:$G$13,2,0))</f>
        <v/>
      </c>
      <c r="Q510" s="48" t="str">
        <f>IF(Tabela2[[#This Row],[DATA VENC REC]]="","",YEAR(Tabela2[[#This Row],[DATA VENC REC]]))</f>
        <v/>
      </c>
      <c r="R5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0" s="54" t="str">
        <f>IF(Tabela2[[#This Row],[DATA DO PRÓXIMO TESTE HIDROSTÁTICO]]="","",VLOOKUP(MONTH(Tabela2[[#This Row],[DATA DO PRÓXIMO TESTE HIDROSTÁTICO]]),editar!$F$2:$G$13,2,0))</f>
        <v/>
      </c>
      <c r="T510" s="54" t="str">
        <f>IF(Tabela2[[#This Row],[DATA DO PRÓXIMO TESTE HIDROSTÁTICO]]="","",YEAR(Tabela2[[#This Row],[DATA DO PRÓXIMO TESTE HIDROSTÁTICO]]))</f>
        <v/>
      </c>
      <c r="U510" s="54" t="str">
        <f>IF(Tabela2[[#This Row],[DATA DA RECARGA]]="","",VLOOKUP(MONTH(Tabela2[[#This Row],[DATA DA RECARGA]]),editar!$F$2:$G$13,2,0))</f>
        <v/>
      </c>
      <c r="V510" s="54" t="str">
        <f>IF(Tabela2[[#This Row],[DATA DA RECARGA]]="","",YEAR(Tabela2[[#This Row],[DATA DA RECARGA]]))</f>
        <v/>
      </c>
      <c r="W510" s="54" t="str">
        <f>IF(Tabela2[[#This Row],[DATA DO ÚLTIMO TESTE HIDROSTÁTICO]]="","",VLOOKUP(MONTH(Tabela2[[#This Row],[DATA DO ÚLTIMO TESTE HIDROSTÁTICO]]),editar!$F$2:$G$13,2,0))</f>
        <v/>
      </c>
      <c r="X510" s="54" t="str">
        <f>IF(Tabela2[[#This Row],[DATA DO ÚLTIMO TESTE HIDROSTÁTICO]]="","",YEAR(Tabela2[[#This Row],[DATA DO ÚLTIMO TESTE HIDROSTÁTICO]]))</f>
        <v/>
      </c>
      <c r="Y510" s="101" t="str">
        <f>IFERROR(IF(Tabela2[[#This Row],[DATA DA RECARGA]]="","",Tabela2[[#This Row],[VALIDADE          (em meses)]]*30)+5,"")</f>
        <v/>
      </c>
      <c r="Z510" s="101" t="str">
        <f>IF(Tabela2[[#This Row],[DATA DA RECARGA]]="","","P")</f>
        <v/>
      </c>
      <c r="AA510" s="71"/>
      <c r="AB510" s="97" t="str">
        <f ca="1">IFERROR(G510-editar!$C$1,"")</f>
        <v/>
      </c>
      <c r="AC510" s="97" t="str">
        <f t="shared" ca="1" si="7"/>
        <v/>
      </c>
      <c r="AD510" s="74"/>
      <c r="AE510" s="74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</row>
    <row r="511" spans="1:57" ht="20.100000000000001" customHeight="1" x14ac:dyDescent="0.25">
      <c r="A511" s="29" t="str">
        <f>IF(Tabela2[[#This Row],[LOCAL DO EXTINTOR]]="","",Tabela2[[#This Row],[CONTROL1]])</f>
        <v/>
      </c>
      <c r="B511" s="133"/>
      <c r="C511" s="33"/>
      <c r="D511" s="34"/>
      <c r="E511" s="35"/>
      <c r="F5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1" s="81" t="str">
        <f ca="1">IFERROR(IF(Tabela2[[#This Row],[VALIDADE DA RECARGA]]="SELECIONE VALIDADE","",Tabela2[[#This Row],[DATA VENC REC]]),"")</f>
        <v/>
      </c>
      <c r="H511" s="76"/>
      <c r="I5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1" s="87" t="str">
        <f>IF(Tabela2[[#This Row],[DATA DO ÚLTIMO TESTE HIDROSTÁTICO]]="","",Tabela2[[#This Row],[DATA DO ÚLTIMO TESTE HIDROSTÁTICO]]+editar!$C$15)</f>
        <v/>
      </c>
      <c r="K511" s="105"/>
      <c r="L511" s="140"/>
      <c r="M511" s="48">
        <v>504</v>
      </c>
      <c r="N5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1" s="49" t="str">
        <f>IF(Tabela2[[#This Row],[DATA DA RECARGA]]="","",Tabela2[[#This Row],[DATA DA RECARGA]]+Tabela2[[#This Row],[val]])</f>
        <v/>
      </c>
      <c r="P511" s="48" t="str">
        <f>IF(Tabela2[[#This Row],[DATA VENC REC]]="","",VLOOKUP(MONTH(Tabela2[[#This Row],[DATA VENC REC]]),editar!$F$2:$G$13,2,0))</f>
        <v/>
      </c>
      <c r="Q511" s="48" t="str">
        <f>IF(Tabela2[[#This Row],[DATA VENC REC]]="","",YEAR(Tabela2[[#This Row],[DATA VENC REC]]))</f>
        <v/>
      </c>
      <c r="R5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1" s="54" t="str">
        <f>IF(Tabela2[[#This Row],[DATA DO PRÓXIMO TESTE HIDROSTÁTICO]]="","",VLOOKUP(MONTH(Tabela2[[#This Row],[DATA DO PRÓXIMO TESTE HIDROSTÁTICO]]),editar!$F$2:$G$13,2,0))</f>
        <v/>
      </c>
      <c r="T511" s="54" t="str">
        <f>IF(Tabela2[[#This Row],[DATA DO PRÓXIMO TESTE HIDROSTÁTICO]]="","",YEAR(Tabela2[[#This Row],[DATA DO PRÓXIMO TESTE HIDROSTÁTICO]]))</f>
        <v/>
      </c>
      <c r="U511" s="54" t="str">
        <f>IF(Tabela2[[#This Row],[DATA DA RECARGA]]="","",VLOOKUP(MONTH(Tabela2[[#This Row],[DATA DA RECARGA]]),editar!$F$2:$G$13,2,0))</f>
        <v/>
      </c>
      <c r="V511" s="54" t="str">
        <f>IF(Tabela2[[#This Row],[DATA DA RECARGA]]="","",YEAR(Tabela2[[#This Row],[DATA DA RECARGA]]))</f>
        <v/>
      </c>
      <c r="W511" s="54" t="str">
        <f>IF(Tabela2[[#This Row],[DATA DO ÚLTIMO TESTE HIDROSTÁTICO]]="","",VLOOKUP(MONTH(Tabela2[[#This Row],[DATA DO ÚLTIMO TESTE HIDROSTÁTICO]]),editar!$F$2:$G$13,2,0))</f>
        <v/>
      </c>
      <c r="X511" s="54" t="str">
        <f>IF(Tabela2[[#This Row],[DATA DO ÚLTIMO TESTE HIDROSTÁTICO]]="","",YEAR(Tabela2[[#This Row],[DATA DO ÚLTIMO TESTE HIDROSTÁTICO]]))</f>
        <v/>
      </c>
      <c r="Y511" s="101" t="str">
        <f>IFERROR(IF(Tabela2[[#This Row],[DATA DA RECARGA]]="","",Tabela2[[#This Row],[VALIDADE          (em meses)]]*30)+5,"")</f>
        <v/>
      </c>
      <c r="Z511" s="101" t="str">
        <f>IF(Tabela2[[#This Row],[DATA DA RECARGA]]="","","P")</f>
        <v/>
      </c>
      <c r="AA511" s="71"/>
      <c r="AB511" s="97" t="str">
        <f ca="1">IFERROR(G511-editar!$C$1,"")</f>
        <v/>
      </c>
      <c r="AC511" s="97" t="str">
        <f t="shared" ca="1" si="7"/>
        <v/>
      </c>
      <c r="AD511" s="74"/>
      <c r="AE511" s="74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</row>
    <row r="512" spans="1:57" ht="20.100000000000001" customHeight="1" x14ac:dyDescent="0.25">
      <c r="A512" s="29" t="str">
        <f>IF(Tabela2[[#This Row],[LOCAL DO EXTINTOR]]="","",Tabela2[[#This Row],[CONTROL1]])</f>
        <v/>
      </c>
      <c r="B512" s="133"/>
      <c r="C512" s="33"/>
      <c r="D512" s="34"/>
      <c r="E512" s="35"/>
      <c r="F5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2" s="81" t="str">
        <f ca="1">IFERROR(IF(Tabela2[[#This Row],[VALIDADE DA RECARGA]]="SELECIONE VALIDADE","",Tabela2[[#This Row],[DATA VENC REC]]),"")</f>
        <v/>
      </c>
      <c r="H512" s="76"/>
      <c r="I5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2" s="87" t="str">
        <f>IF(Tabela2[[#This Row],[DATA DO ÚLTIMO TESTE HIDROSTÁTICO]]="","",Tabela2[[#This Row],[DATA DO ÚLTIMO TESTE HIDROSTÁTICO]]+editar!$C$15)</f>
        <v/>
      </c>
      <c r="K512" s="105"/>
      <c r="L512" s="140"/>
      <c r="M512" s="48">
        <v>505</v>
      </c>
      <c r="N5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2" s="49" t="str">
        <f>IF(Tabela2[[#This Row],[DATA DA RECARGA]]="","",Tabela2[[#This Row],[DATA DA RECARGA]]+Tabela2[[#This Row],[val]])</f>
        <v/>
      </c>
      <c r="P512" s="48" t="str">
        <f>IF(Tabela2[[#This Row],[DATA VENC REC]]="","",VLOOKUP(MONTH(Tabela2[[#This Row],[DATA VENC REC]]),editar!$F$2:$G$13,2,0))</f>
        <v/>
      </c>
      <c r="Q512" s="48" t="str">
        <f>IF(Tabela2[[#This Row],[DATA VENC REC]]="","",YEAR(Tabela2[[#This Row],[DATA VENC REC]]))</f>
        <v/>
      </c>
      <c r="R5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2" s="54" t="str">
        <f>IF(Tabela2[[#This Row],[DATA DO PRÓXIMO TESTE HIDROSTÁTICO]]="","",VLOOKUP(MONTH(Tabela2[[#This Row],[DATA DO PRÓXIMO TESTE HIDROSTÁTICO]]),editar!$F$2:$G$13,2,0))</f>
        <v/>
      </c>
      <c r="T512" s="54" t="str">
        <f>IF(Tabela2[[#This Row],[DATA DO PRÓXIMO TESTE HIDROSTÁTICO]]="","",YEAR(Tabela2[[#This Row],[DATA DO PRÓXIMO TESTE HIDROSTÁTICO]]))</f>
        <v/>
      </c>
      <c r="U512" s="54" t="str">
        <f>IF(Tabela2[[#This Row],[DATA DA RECARGA]]="","",VLOOKUP(MONTH(Tabela2[[#This Row],[DATA DA RECARGA]]),editar!$F$2:$G$13,2,0))</f>
        <v/>
      </c>
      <c r="V512" s="54" t="str">
        <f>IF(Tabela2[[#This Row],[DATA DA RECARGA]]="","",YEAR(Tabela2[[#This Row],[DATA DA RECARGA]]))</f>
        <v/>
      </c>
      <c r="W512" s="54" t="str">
        <f>IF(Tabela2[[#This Row],[DATA DO ÚLTIMO TESTE HIDROSTÁTICO]]="","",VLOOKUP(MONTH(Tabela2[[#This Row],[DATA DO ÚLTIMO TESTE HIDROSTÁTICO]]),editar!$F$2:$G$13,2,0))</f>
        <v/>
      </c>
      <c r="X512" s="54" t="str">
        <f>IF(Tabela2[[#This Row],[DATA DO ÚLTIMO TESTE HIDROSTÁTICO]]="","",YEAR(Tabela2[[#This Row],[DATA DO ÚLTIMO TESTE HIDROSTÁTICO]]))</f>
        <v/>
      </c>
      <c r="Y512" s="101" t="str">
        <f>IFERROR(IF(Tabela2[[#This Row],[DATA DA RECARGA]]="","",Tabela2[[#This Row],[VALIDADE          (em meses)]]*30)+5,"")</f>
        <v/>
      </c>
      <c r="Z512" s="101" t="str">
        <f>IF(Tabela2[[#This Row],[DATA DA RECARGA]]="","","P")</f>
        <v/>
      </c>
      <c r="AA512" s="71"/>
      <c r="AB512" s="97" t="str">
        <f ca="1">IFERROR(G512-editar!$C$1,"")</f>
        <v/>
      </c>
      <c r="AC512" s="97" t="str">
        <f t="shared" ca="1" si="7"/>
        <v/>
      </c>
      <c r="AD512" s="74"/>
      <c r="AE512" s="74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</row>
    <row r="513" spans="1:57" ht="20.100000000000001" customHeight="1" x14ac:dyDescent="0.25">
      <c r="A513" s="29" t="str">
        <f>IF(Tabela2[[#This Row],[LOCAL DO EXTINTOR]]="","",Tabela2[[#This Row],[CONTROL1]])</f>
        <v/>
      </c>
      <c r="B513" s="133"/>
      <c r="C513" s="33"/>
      <c r="D513" s="34"/>
      <c r="E513" s="35"/>
      <c r="F5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3" s="81" t="str">
        <f ca="1">IFERROR(IF(Tabela2[[#This Row],[VALIDADE DA RECARGA]]="SELECIONE VALIDADE","",Tabela2[[#This Row],[DATA VENC REC]]),"")</f>
        <v/>
      </c>
      <c r="H513" s="76"/>
      <c r="I5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3" s="87" t="str">
        <f>IF(Tabela2[[#This Row],[DATA DO ÚLTIMO TESTE HIDROSTÁTICO]]="","",Tabela2[[#This Row],[DATA DO ÚLTIMO TESTE HIDROSTÁTICO]]+editar!$C$15)</f>
        <v/>
      </c>
      <c r="K513" s="105"/>
      <c r="L513" s="140"/>
      <c r="M513" s="48">
        <v>506</v>
      </c>
      <c r="N5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3" s="49" t="str">
        <f>IF(Tabela2[[#This Row],[DATA DA RECARGA]]="","",Tabela2[[#This Row],[DATA DA RECARGA]]+Tabela2[[#This Row],[val]])</f>
        <v/>
      </c>
      <c r="P513" s="48" t="str">
        <f>IF(Tabela2[[#This Row],[DATA VENC REC]]="","",VLOOKUP(MONTH(Tabela2[[#This Row],[DATA VENC REC]]),editar!$F$2:$G$13,2,0))</f>
        <v/>
      </c>
      <c r="Q513" s="48" t="str">
        <f>IF(Tabela2[[#This Row],[DATA VENC REC]]="","",YEAR(Tabela2[[#This Row],[DATA VENC REC]]))</f>
        <v/>
      </c>
      <c r="R5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3" s="54" t="str">
        <f>IF(Tabela2[[#This Row],[DATA DO PRÓXIMO TESTE HIDROSTÁTICO]]="","",VLOOKUP(MONTH(Tabela2[[#This Row],[DATA DO PRÓXIMO TESTE HIDROSTÁTICO]]),editar!$F$2:$G$13,2,0))</f>
        <v/>
      </c>
      <c r="T513" s="54" t="str">
        <f>IF(Tabela2[[#This Row],[DATA DO PRÓXIMO TESTE HIDROSTÁTICO]]="","",YEAR(Tabela2[[#This Row],[DATA DO PRÓXIMO TESTE HIDROSTÁTICO]]))</f>
        <v/>
      </c>
      <c r="U513" s="54" t="str">
        <f>IF(Tabela2[[#This Row],[DATA DA RECARGA]]="","",VLOOKUP(MONTH(Tabela2[[#This Row],[DATA DA RECARGA]]),editar!$F$2:$G$13,2,0))</f>
        <v/>
      </c>
      <c r="V513" s="54" t="str">
        <f>IF(Tabela2[[#This Row],[DATA DA RECARGA]]="","",YEAR(Tabela2[[#This Row],[DATA DA RECARGA]]))</f>
        <v/>
      </c>
      <c r="W513" s="54" t="str">
        <f>IF(Tabela2[[#This Row],[DATA DO ÚLTIMO TESTE HIDROSTÁTICO]]="","",VLOOKUP(MONTH(Tabela2[[#This Row],[DATA DO ÚLTIMO TESTE HIDROSTÁTICO]]),editar!$F$2:$G$13,2,0))</f>
        <v/>
      </c>
      <c r="X513" s="54" t="str">
        <f>IF(Tabela2[[#This Row],[DATA DO ÚLTIMO TESTE HIDROSTÁTICO]]="","",YEAR(Tabela2[[#This Row],[DATA DO ÚLTIMO TESTE HIDROSTÁTICO]]))</f>
        <v/>
      </c>
      <c r="Y513" s="101" t="str">
        <f>IFERROR(IF(Tabela2[[#This Row],[DATA DA RECARGA]]="","",Tabela2[[#This Row],[VALIDADE          (em meses)]]*30)+5,"")</f>
        <v/>
      </c>
      <c r="Z513" s="101" t="str">
        <f>IF(Tabela2[[#This Row],[DATA DA RECARGA]]="","","P")</f>
        <v/>
      </c>
      <c r="AA513" s="71"/>
      <c r="AB513" s="97" t="str">
        <f ca="1">IFERROR(G513-editar!$C$1,"")</f>
        <v/>
      </c>
      <c r="AC513" s="97" t="str">
        <f t="shared" ca="1" si="7"/>
        <v/>
      </c>
      <c r="AD513" s="74"/>
      <c r="AE513" s="74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</row>
    <row r="514" spans="1:57" ht="20.100000000000001" customHeight="1" x14ac:dyDescent="0.25">
      <c r="A514" s="29" t="str">
        <f>IF(Tabela2[[#This Row],[LOCAL DO EXTINTOR]]="","",Tabela2[[#This Row],[CONTROL1]])</f>
        <v/>
      </c>
      <c r="B514" s="133"/>
      <c r="C514" s="33"/>
      <c r="D514" s="34"/>
      <c r="E514" s="35"/>
      <c r="F5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4" s="81" t="str">
        <f ca="1">IFERROR(IF(Tabela2[[#This Row],[VALIDADE DA RECARGA]]="SELECIONE VALIDADE","",Tabela2[[#This Row],[DATA VENC REC]]),"")</f>
        <v/>
      </c>
      <c r="H514" s="76"/>
      <c r="I5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4" s="87" t="str">
        <f>IF(Tabela2[[#This Row],[DATA DO ÚLTIMO TESTE HIDROSTÁTICO]]="","",Tabela2[[#This Row],[DATA DO ÚLTIMO TESTE HIDROSTÁTICO]]+editar!$C$15)</f>
        <v/>
      </c>
      <c r="K514" s="105"/>
      <c r="L514" s="140"/>
      <c r="M514" s="48">
        <v>507</v>
      </c>
      <c r="N5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4" s="49" t="str">
        <f>IF(Tabela2[[#This Row],[DATA DA RECARGA]]="","",Tabela2[[#This Row],[DATA DA RECARGA]]+Tabela2[[#This Row],[val]])</f>
        <v/>
      </c>
      <c r="P514" s="48" t="str">
        <f>IF(Tabela2[[#This Row],[DATA VENC REC]]="","",VLOOKUP(MONTH(Tabela2[[#This Row],[DATA VENC REC]]),editar!$F$2:$G$13,2,0))</f>
        <v/>
      </c>
      <c r="Q514" s="48" t="str">
        <f>IF(Tabela2[[#This Row],[DATA VENC REC]]="","",YEAR(Tabela2[[#This Row],[DATA VENC REC]]))</f>
        <v/>
      </c>
      <c r="R5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4" s="54" t="str">
        <f>IF(Tabela2[[#This Row],[DATA DO PRÓXIMO TESTE HIDROSTÁTICO]]="","",VLOOKUP(MONTH(Tabela2[[#This Row],[DATA DO PRÓXIMO TESTE HIDROSTÁTICO]]),editar!$F$2:$G$13,2,0))</f>
        <v/>
      </c>
      <c r="T514" s="54" t="str">
        <f>IF(Tabela2[[#This Row],[DATA DO PRÓXIMO TESTE HIDROSTÁTICO]]="","",YEAR(Tabela2[[#This Row],[DATA DO PRÓXIMO TESTE HIDROSTÁTICO]]))</f>
        <v/>
      </c>
      <c r="U514" s="54" t="str">
        <f>IF(Tabela2[[#This Row],[DATA DA RECARGA]]="","",VLOOKUP(MONTH(Tabela2[[#This Row],[DATA DA RECARGA]]),editar!$F$2:$G$13,2,0))</f>
        <v/>
      </c>
      <c r="V514" s="54" t="str">
        <f>IF(Tabela2[[#This Row],[DATA DA RECARGA]]="","",YEAR(Tabela2[[#This Row],[DATA DA RECARGA]]))</f>
        <v/>
      </c>
      <c r="W514" s="54" t="str">
        <f>IF(Tabela2[[#This Row],[DATA DO ÚLTIMO TESTE HIDROSTÁTICO]]="","",VLOOKUP(MONTH(Tabela2[[#This Row],[DATA DO ÚLTIMO TESTE HIDROSTÁTICO]]),editar!$F$2:$G$13,2,0))</f>
        <v/>
      </c>
      <c r="X514" s="54" t="str">
        <f>IF(Tabela2[[#This Row],[DATA DO ÚLTIMO TESTE HIDROSTÁTICO]]="","",YEAR(Tabela2[[#This Row],[DATA DO ÚLTIMO TESTE HIDROSTÁTICO]]))</f>
        <v/>
      </c>
      <c r="Y514" s="101" t="str">
        <f>IFERROR(IF(Tabela2[[#This Row],[DATA DA RECARGA]]="","",Tabela2[[#This Row],[VALIDADE          (em meses)]]*30)+5,"")</f>
        <v/>
      </c>
      <c r="Z514" s="101" t="str">
        <f>IF(Tabela2[[#This Row],[DATA DA RECARGA]]="","","P")</f>
        <v/>
      </c>
      <c r="AA514" s="71"/>
      <c r="AB514" s="97" t="str">
        <f ca="1">IFERROR(G514-editar!$C$1,"")</f>
        <v/>
      </c>
      <c r="AC514" s="97" t="str">
        <f t="shared" ca="1" si="7"/>
        <v/>
      </c>
      <c r="AD514" s="74"/>
      <c r="AE514" s="74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</row>
    <row r="515" spans="1:57" ht="20.100000000000001" customHeight="1" x14ac:dyDescent="0.25">
      <c r="A515" s="29" t="str">
        <f>IF(Tabela2[[#This Row],[LOCAL DO EXTINTOR]]="","",Tabela2[[#This Row],[CONTROL1]])</f>
        <v/>
      </c>
      <c r="B515" s="133"/>
      <c r="C515" s="33"/>
      <c r="D515" s="34"/>
      <c r="E515" s="35"/>
      <c r="F5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5" s="81" t="str">
        <f ca="1">IFERROR(IF(Tabela2[[#This Row],[VALIDADE DA RECARGA]]="SELECIONE VALIDADE","",Tabela2[[#This Row],[DATA VENC REC]]),"")</f>
        <v/>
      </c>
      <c r="H515" s="76"/>
      <c r="I5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5" s="87" t="str">
        <f>IF(Tabela2[[#This Row],[DATA DO ÚLTIMO TESTE HIDROSTÁTICO]]="","",Tabela2[[#This Row],[DATA DO ÚLTIMO TESTE HIDROSTÁTICO]]+editar!$C$15)</f>
        <v/>
      </c>
      <c r="K515" s="105"/>
      <c r="L515" s="140"/>
      <c r="M515" s="48">
        <v>508</v>
      </c>
      <c r="N5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5" s="49" t="str">
        <f>IF(Tabela2[[#This Row],[DATA DA RECARGA]]="","",Tabela2[[#This Row],[DATA DA RECARGA]]+Tabela2[[#This Row],[val]])</f>
        <v/>
      </c>
      <c r="P515" s="48" t="str">
        <f>IF(Tabela2[[#This Row],[DATA VENC REC]]="","",VLOOKUP(MONTH(Tabela2[[#This Row],[DATA VENC REC]]),editar!$F$2:$G$13,2,0))</f>
        <v/>
      </c>
      <c r="Q515" s="48" t="str">
        <f>IF(Tabela2[[#This Row],[DATA VENC REC]]="","",YEAR(Tabela2[[#This Row],[DATA VENC REC]]))</f>
        <v/>
      </c>
      <c r="R5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5" s="54" t="str">
        <f>IF(Tabela2[[#This Row],[DATA DO PRÓXIMO TESTE HIDROSTÁTICO]]="","",VLOOKUP(MONTH(Tabela2[[#This Row],[DATA DO PRÓXIMO TESTE HIDROSTÁTICO]]),editar!$F$2:$G$13,2,0))</f>
        <v/>
      </c>
      <c r="T515" s="54" t="str">
        <f>IF(Tabela2[[#This Row],[DATA DO PRÓXIMO TESTE HIDROSTÁTICO]]="","",YEAR(Tabela2[[#This Row],[DATA DO PRÓXIMO TESTE HIDROSTÁTICO]]))</f>
        <v/>
      </c>
      <c r="U515" s="54" t="str">
        <f>IF(Tabela2[[#This Row],[DATA DA RECARGA]]="","",VLOOKUP(MONTH(Tabela2[[#This Row],[DATA DA RECARGA]]),editar!$F$2:$G$13,2,0))</f>
        <v/>
      </c>
      <c r="V515" s="54" t="str">
        <f>IF(Tabela2[[#This Row],[DATA DA RECARGA]]="","",YEAR(Tabela2[[#This Row],[DATA DA RECARGA]]))</f>
        <v/>
      </c>
      <c r="W515" s="54" t="str">
        <f>IF(Tabela2[[#This Row],[DATA DO ÚLTIMO TESTE HIDROSTÁTICO]]="","",VLOOKUP(MONTH(Tabela2[[#This Row],[DATA DO ÚLTIMO TESTE HIDROSTÁTICO]]),editar!$F$2:$G$13,2,0))</f>
        <v/>
      </c>
      <c r="X515" s="54" t="str">
        <f>IF(Tabela2[[#This Row],[DATA DO ÚLTIMO TESTE HIDROSTÁTICO]]="","",YEAR(Tabela2[[#This Row],[DATA DO ÚLTIMO TESTE HIDROSTÁTICO]]))</f>
        <v/>
      </c>
      <c r="Y515" s="101" t="str">
        <f>IFERROR(IF(Tabela2[[#This Row],[DATA DA RECARGA]]="","",Tabela2[[#This Row],[VALIDADE          (em meses)]]*30)+5,"")</f>
        <v/>
      </c>
      <c r="Z515" s="101" t="str">
        <f>IF(Tabela2[[#This Row],[DATA DA RECARGA]]="","","P")</f>
        <v/>
      </c>
      <c r="AA515" s="71"/>
      <c r="AB515" s="97" t="str">
        <f ca="1">IFERROR(G515-editar!$C$1,"")</f>
        <v/>
      </c>
      <c r="AC515" s="97" t="str">
        <f t="shared" ca="1" si="7"/>
        <v/>
      </c>
      <c r="AD515" s="74"/>
      <c r="AE515" s="74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</row>
    <row r="516" spans="1:57" ht="20.100000000000001" customHeight="1" x14ac:dyDescent="0.25">
      <c r="A516" s="29" t="str">
        <f>IF(Tabela2[[#This Row],[LOCAL DO EXTINTOR]]="","",Tabela2[[#This Row],[CONTROL1]])</f>
        <v/>
      </c>
      <c r="B516" s="133"/>
      <c r="C516" s="33"/>
      <c r="D516" s="34"/>
      <c r="E516" s="35"/>
      <c r="F5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6" s="81" t="str">
        <f ca="1">IFERROR(IF(Tabela2[[#This Row],[VALIDADE DA RECARGA]]="SELECIONE VALIDADE","",Tabela2[[#This Row],[DATA VENC REC]]),"")</f>
        <v/>
      </c>
      <c r="H516" s="76"/>
      <c r="I5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6" s="87" t="str">
        <f>IF(Tabela2[[#This Row],[DATA DO ÚLTIMO TESTE HIDROSTÁTICO]]="","",Tabela2[[#This Row],[DATA DO ÚLTIMO TESTE HIDROSTÁTICO]]+editar!$C$15)</f>
        <v/>
      </c>
      <c r="K516" s="105"/>
      <c r="L516" s="140"/>
      <c r="M516" s="48">
        <v>509</v>
      </c>
      <c r="N5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6" s="49" t="str">
        <f>IF(Tabela2[[#This Row],[DATA DA RECARGA]]="","",Tabela2[[#This Row],[DATA DA RECARGA]]+Tabela2[[#This Row],[val]])</f>
        <v/>
      </c>
      <c r="P516" s="48" t="str">
        <f>IF(Tabela2[[#This Row],[DATA VENC REC]]="","",VLOOKUP(MONTH(Tabela2[[#This Row],[DATA VENC REC]]),editar!$F$2:$G$13,2,0))</f>
        <v/>
      </c>
      <c r="Q516" s="48" t="str">
        <f>IF(Tabela2[[#This Row],[DATA VENC REC]]="","",YEAR(Tabela2[[#This Row],[DATA VENC REC]]))</f>
        <v/>
      </c>
      <c r="R5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6" s="54" t="str">
        <f>IF(Tabela2[[#This Row],[DATA DO PRÓXIMO TESTE HIDROSTÁTICO]]="","",VLOOKUP(MONTH(Tabela2[[#This Row],[DATA DO PRÓXIMO TESTE HIDROSTÁTICO]]),editar!$F$2:$G$13,2,0))</f>
        <v/>
      </c>
      <c r="T516" s="54" t="str">
        <f>IF(Tabela2[[#This Row],[DATA DO PRÓXIMO TESTE HIDROSTÁTICO]]="","",YEAR(Tabela2[[#This Row],[DATA DO PRÓXIMO TESTE HIDROSTÁTICO]]))</f>
        <v/>
      </c>
      <c r="U516" s="54" t="str">
        <f>IF(Tabela2[[#This Row],[DATA DA RECARGA]]="","",VLOOKUP(MONTH(Tabela2[[#This Row],[DATA DA RECARGA]]),editar!$F$2:$G$13,2,0))</f>
        <v/>
      </c>
      <c r="V516" s="54" t="str">
        <f>IF(Tabela2[[#This Row],[DATA DA RECARGA]]="","",YEAR(Tabela2[[#This Row],[DATA DA RECARGA]]))</f>
        <v/>
      </c>
      <c r="W516" s="54" t="str">
        <f>IF(Tabela2[[#This Row],[DATA DO ÚLTIMO TESTE HIDROSTÁTICO]]="","",VLOOKUP(MONTH(Tabela2[[#This Row],[DATA DO ÚLTIMO TESTE HIDROSTÁTICO]]),editar!$F$2:$G$13,2,0))</f>
        <v/>
      </c>
      <c r="X516" s="54" t="str">
        <f>IF(Tabela2[[#This Row],[DATA DO ÚLTIMO TESTE HIDROSTÁTICO]]="","",YEAR(Tabela2[[#This Row],[DATA DO ÚLTIMO TESTE HIDROSTÁTICO]]))</f>
        <v/>
      </c>
      <c r="Y516" s="101" t="str">
        <f>IFERROR(IF(Tabela2[[#This Row],[DATA DA RECARGA]]="","",Tabela2[[#This Row],[VALIDADE          (em meses)]]*30)+5,"")</f>
        <v/>
      </c>
      <c r="Z516" s="101" t="str">
        <f>IF(Tabela2[[#This Row],[DATA DA RECARGA]]="","","P")</f>
        <v/>
      </c>
      <c r="AA516" s="71"/>
      <c r="AB516" s="97" t="str">
        <f ca="1">IFERROR(G516-editar!$C$1,"")</f>
        <v/>
      </c>
      <c r="AC516" s="97" t="str">
        <f t="shared" ca="1" si="7"/>
        <v/>
      </c>
      <c r="AD516" s="74"/>
      <c r="AE516" s="74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</row>
    <row r="517" spans="1:57" ht="20.100000000000001" customHeight="1" x14ac:dyDescent="0.25">
      <c r="A517" s="29" t="str">
        <f>IF(Tabela2[[#This Row],[LOCAL DO EXTINTOR]]="","",Tabela2[[#This Row],[CONTROL1]])</f>
        <v/>
      </c>
      <c r="B517" s="133"/>
      <c r="C517" s="33"/>
      <c r="D517" s="34"/>
      <c r="E517" s="35"/>
      <c r="F5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7" s="81" t="str">
        <f ca="1">IFERROR(IF(Tabela2[[#This Row],[VALIDADE DA RECARGA]]="SELECIONE VALIDADE","",Tabela2[[#This Row],[DATA VENC REC]]),"")</f>
        <v/>
      </c>
      <c r="H517" s="76"/>
      <c r="I5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7" s="87" t="str">
        <f>IF(Tabela2[[#This Row],[DATA DO ÚLTIMO TESTE HIDROSTÁTICO]]="","",Tabela2[[#This Row],[DATA DO ÚLTIMO TESTE HIDROSTÁTICO]]+editar!$C$15)</f>
        <v/>
      </c>
      <c r="K517" s="105"/>
      <c r="L517" s="140"/>
      <c r="M517" s="48">
        <v>510</v>
      </c>
      <c r="N5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7" s="49" t="str">
        <f>IF(Tabela2[[#This Row],[DATA DA RECARGA]]="","",Tabela2[[#This Row],[DATA DA RECARGA]]+Tabela2[[#This Row],[val]])</f>
        <v/>
      </c>
      <c r="P517" s="48" t="str">
        <f>IF(Tabela2[[#This Row],[DATA VENC REC]]="","",VLOOKUP(MONTH(Tabela2[[#This Row],[DATA VENC REC]]),editar!$F$2:$G$13,2,0))</f>
        <v/>
      </c>
      <c r="Q517" s="48" t="str">
        <f>IF(Tabela2[[#This Row],[DATA VENC REC]]="","",YEAR(Tabela2[[#This Row],[DATA VENC REC]]))</f>
        <v/>
      </c>
      <c r="R5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7" s="54" t="str">
        <f>IF(Tabela2[[#This Row],[DATA DO PRÓXIMO TESTE HIDROSTÁTICO]]="","",VLOOKUP(MONTH(Tabela2[[#This Row],[DATA DO PRÓXIMO TESTE HIDROSTÁTICO]]),editar!$F$2:$G$13,2,0))</f>
        <v/>
      </c>
      <c r="T517" s="54" t="str">
        <f>IF(Tabela2[[#This Row],[DATA DO PRÓXIMO TESTE HIDROSTÁTICO]]="","",YEAR(Tabela2[[#This Row],[DATA DO PRÓXIMO TESTE HIDROSTÁTICO]]))</f>
        <v/>
      </c>
      <c r="U517" s="54" t="str">
        <f>IF(Tabela2[[#This Row],[DATA DA RECARGA]]="","",VLOOKUP(MONTH(Tabela2[[#This Row],[DATA DA RECARGA]]),editar!$F$2:$G$13,2,0))</f>
        <v/>
      </c>
      <c r="V517" s="54" t="str">
        <f>IF(Tabela2[[#This Row],[DATA DA RECARGA]]="","",YEAR(Tabela2[[#This Row],[DATA DA RECARGA]]))</f>
        <v/>
      </c>
      <c r="W517" s="54" t="str">
        <f>IF(Tabela2[[#This Row],[DATA DO ÚLTIMO TESTE HIDROSTÁTICO]]="","",VLOOKUP(MONTH(Tabela2[[#This Row],[DATA DO ÚLTIMO TESTE HIDROSTÁTICO]]),editar!$F$2:$G$13,2,0))</f>
        <v/>
      </c>
      <c r="X517" s="54" t="str">
        <f>IF(Tabela2[[#This Row],[DATA DO ÚLTIMO TESTE HIDROSTÁTICO]]="","",YEAR(Tabela2[[#This Row],[DATA DO ÚLTIMO TESTE HIDROSTÁTICO]]))</f>
        <v/>
      </c>
      <c r="Y517" s="101" t="str">
        <f>IFERROR(IF(Tabela2[[#This Row],[DATA DA RECARGA]]="","",Tabela2[[#This Row],[VALIDADE          (em meses)]]*30)+5,"")</f>
        <v/>
      </c>
      <c r="Z517" s="101" t="str">
        <f>IF(Tabela2[[#This Row],[DATA DA RECARGA]]="","","P")</f>
        <v/>
      </c>
      <c r="AA517" s="71"/>
      <c r="AB517" s="97" t="str">
        <f ca="1">IFERROR(G517-editar!$C$1,"")</f>
        <v/>
      </c>
      <c r="AC517" s="97" t="str">
        <f t="shared" ca="1" si="7"/>
        <v/>
      </c>
      <c r="AD517" s="74"/>
      <c r="AE517" s="74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</row>
    <row r="518" spans="1:57" ht="20.100000000000001" customHeight="1" x14ac:dyDescent="0.25">
      <c r="A518" s="29" t="str">
        <f>IF(Tabela2[[#This Row],[LOCAL DO EXTINTOR]]="","",Tabela2[[#This Row],[CONTROL1]])</f>
        <v/>
      </c>
      <c r="B518" s="133"/>
      <c r="C518" s="33"/>
      <c r="D518" s="34"/>
      <c r="E518" s="35"/>
      <c r="F5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8" s="81" t="str">
        <f ca="1">IFERROR(IF(Tabela2[[#This Row],[VALIDADE DA RECARGA]]="SELECIONE VALIDADE","",Tabela2[[#This Row],[DATA VENC REC]]),"")</f>
        <v/>
      </c>
      <c r="H518" s="76"/>
      <c r="I5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8" s="87" t="str">
        <f>IF(Tabela2[[#This Row],[DATA DO ÚLTIMO TESTE HIDROSTÁTICO]]="","",Tabela2[[#This Row],[DATA DO ÚLTIMO TESTE HIDROSTÁTICO]]+editar!$C$15)</f>
        <v/>
      </c>
      <c r="K518" s="105"/>
      <c r="L518" s="140"/>
      <c r="M518" s="48">
        <v>511</v>
      </c>
      <c r="N5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8" s="49" t="str">
        <f>IF(Tabela2[[#This Row],[DATA DA RECARGA]]="","",Tabela2[[#This Row],[DATA DA RECARGA]]+Tabela2[[#This Row],[val]])</f>
        <v/>
      </c>
      <c r="P518" s="48" t="str">
        <f>IF(Tabela2[[#This Row],[DATA VENC REC]]="","",VLOOKUP(MONTH(Tabela2[[#This Row],[DATA VENC REC]]),editar!$F$2:$G$13,2,0))</f>
        <v/>
      </c>
      <c r="Q518" s="48" t="str">
        <f>IF(Tabela2[[#This Row],[DATA VENC REC]]="","",YEAR(Tabela2[[#This Row],[DATA VENC REC]]))</f>
        <v/>
      </c>
      <c r="R5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8" s="54" t="str">
        <f>IF(Tabela2[[#This Row],[DATA DO PRÓXIMO TESTE HIDROSTÁTICO]]="","",VLOOKUP(MONTH(Tabela2[[#This Row],[DATA DO PRÓXIMO TESTE HIDROSTÁTICO]]),editar!$F$2:$G$13,2,0))</f>
        <v/>
      </c>
      <c r="T518" s="54" t="str">
        <f>IF(Tabela2[[#This Row],[DATA DO PRÓXIMO TESTE HIDROSTÁTICO]]="","",YEAR(Tabela2[[#This Row],[DATA DO PRÓXIMO TESTE HIDROSTÁTICO]]))</f>
        <v/>
      </c>
      <c r="U518" s="54" t="str">
        <f>IF(Tabela2[[#This Row],[DATA DA RECARGA]]="","",VLOOKUP(MONTH(Tabela2[[#This Row],[DATA DA RECARGA]]),editar!$F$2:$G$13,2,0))</f>
        <v/>
      </c>
      <c r="V518" s="54" t="str">
        <f>IF(Tabela2[[#This Row],[DATA DA RECARGA]]="","",YEAR(Tabela2[[#This Row],[DATA DA RECARGA]]))</f>
        <v/>
      </c>
      <c r="W518" s="54" t="str">
        <f>IF(Tabela2[[#This Row],[DATA DO ÚLTIMO TESTE HIDROSTÁTICO]]="","",VLOOKUP(MONTH(Tabela2[[#This Row],[DATA DO ÚLTIMO TESTE HIDROSTÁTICO]]),editar!$F$2:$G$13,2,0))</f>
        <v/>
      </c>
      <c r="X518" s="54" t="str">
        <f>IF(Tabela2[[#This Row],[DATA DO ÚLTIMO TESTE HIDROSTÁTICO]]="","",YEAR(Tabela2[[#This Row],[DATA DO ÚLTIMO TESTE HIDROSTÁTICO]]))</f>
        <v/>
      </c>
      <c r="Y518" s="101" t="str">
        <f>IFERROR(IF(Tabela2[[#This Row],[DATA DA RECARGA]]="","",Tabela2[[#This Row],[VALIDADE          (em meses)]]*30)+5,"")</f>
        <v/>
      </c>
      <c r="Z518" s="101" t="str">
        <f>IF(Tabela2[[#This Row],[DATA DA RECARGA]]="","","P")</f>
        <v/>
      </c>
      <c r="AA518" s="71"/>
      <c r="AB518" s="97" t="str">
        <f ca="1">IFERROR(G518-editar!$C$1,"")</f>
        <v/>
      </c>
      <c r="AC518" s="97" t="str">
        <f t="shared" ca="1" si="7"/>
        <v/>
      </c>
      <c r="AD518" s="74"/>
      <c r="AE518" s="74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</row>
    <row r="519" spans="1:57" ht="20.100000000000001" customHeight="1" x14ac:dyDescent="0.25">
      <c r="A519" s="29" t="str">
        <f>IF(Tabela2[[#This Row],[LOCAL DO EXTINTOR]]="","",Tabela2[[#This Row],[CONTROL1]])</f>
        <v/>
      </c>
      <c r="B519" s="133"/>
      <c r="C519" s="33"/>
      <c r="D519" s="34"/>
      <c r="E519" s="35"/>
      <c r="F5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19" s="81" t="str">
        <f ca="1">IFERROR(IF(Tabela2[[#This Row],[VALIDADE DA RECARGA]]="SELECIONE VALIDADE","",Tabela2[[#This Row],[DATA VENC REC]]),"")</f>
        <v/>
      </c>
      <c r="H519" s="76"/>
      <c r="I5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19" s="87" t="str">
        <f>IF(Tabela2[[#This Row],[DATA DO ÚLTIMO TESTE HIDROSTÁTICO]]="","",Tabela2[[#This Row],[DATA DO ÚLTIMO TESTE HIDROSTÁTICO]]+editar!$C$15)</f>
        <v/>
      </c>
      <c r="K519" s="105"/>
      <c r="L519" s="140"/>
      <c r="M519" s="48">
        <v>512</v>
      </c>
      <c r="N5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19" s="49" t="str">
        <f>IF(Tabela2[[#This Row],[DATA DA RECARGA]]="","",Tabela2[[#This Row],[DATA DA RECARGA]]+Tabela2[[#This Row],[val]])</f>
        <v/>
      </c>
      <c r="P519" s="48" t="str">
        <f>IF(Tabela2[[#This Row],[DATA VENC REC]]="","",VLOOKUP(MONTH(Tabela2[[#This Row],[DATA VENC REC]]),editar!$F$2:$G$13,2,0))</f>
        <v/>
      </c>
      <c r="Q519" s="48" t="str">
        <f>IF(Tabela2[[#This Row],[DATA VENC REC]]="","",YEAR(Tabela2[[#This Row],[DATA VENC REC]]))</f>
        <v/>
      </c>
      <c r="R5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19" s="54" t="str">
        <f>IF(Tabela2[[#This Row],[DATA DO PRÓXIMO TESTE HIDROSTÁTICO]]="","",VLOOKUP(MONTH(Tabela2[[#This Row],[DATA DO PRÓXIMO TESTE HIDROSTÁTICO]]),editar!$F$2:$G$13,2,0))</f>
        <v/>
      </c>
      <c r="T519" s="54" t="str">
        <f>IF(Tabela2[[#This Row],[DATA DO PRÓXIMO TESTE HIDROSTÁTICO]]="","",YEAR(Tabela2[[#This Row],[DATA DO PRÓXIMO TESTE HIDROSTÁTICO]]))</f>
        <v/>
      </c>
      <c r="U519" s="54" t="str">
        <f>IF(Tabela2[[#This Row],[DATA DA RECARGA]]="","",VLOOKUP(MONTH(Tabela2[[#This Row],[DATA DA RECARGA]]),editar!$F$2:$G$13,2,0))</f>
        <v/>
      </c>
      <c r="V519" s="54" t="str">
        <f>IF(Tabela2[[#This Row],[DATA DA RECARGA]]="","",YEAR(Tabela2[[#This Row],[DATA DA RECARGA]]))</f>
        <v/>
      </c>
      <c r="W519" s="54" t="str">
        <f>IF(Tabela2[[#This Row],[DATA DO ÚLTIMO TESTE HIDROSTÁTICO]]="","",VLOOKUP(MONTH(Tabela2[[#This Row],[DATA DO ÚLTIMO TESTE HIDROSTÁTICO]]),editar!$F$2:$G$13,2,0))</f>
        <v/>
      </c>
      <c r="X519" s="54" t="str">
        <f>IF(Tabela2[[#This Row],[DATA DO ÚLTIMO TESTE HIDROSTÁTICO]]="","",YEAR(Tabela2[[#This Row],[DATA DO ÚLTIMO TESTE HIDROSTÁTICO]]))</f>
        <v/>
      </c>
      <c r="Y519" s="101" t="str">
        <f>IFERROR(IF(Tabela2[[#This Row],[DATA DA RECARGA]]="","",Tabela2[[#This Row],[VALIDADE          (em meses)]]*30)+5,"")</f>
        <v/>
      </c>
      <c r="Z519" s="101" t="str">
        <f>IF(Tabela2[[#This Row],[DATA DA RECARGA]]="","","P")</f>
        <v/>
      </c>
      <c r="AA519" s="71"/>
      <c r="AB519" s="97" t="str">
        <f ca="1">IFERROR(G519-editar!$C$1,"")</f>
        <v/>
      </c>
      <c r="AC519" s="97" t="str">
        <f t="shared" ca="1" si="7"/>
        <v/>
      </c>
      <c r="AD519" s="74"/>
      <c r="AE519" s="74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</row>
    <row r="520" spans="1:57" ht="20.100000000000001" customHeight="1" x14ac:dyDescent="0.25">
      <c r="A520" s="29" t="str">
        <f>IF(Tabela2[[#This Row],[LOCAL DO EXTINTOR]]="","",Tabela2[[#This Row],[CONTROL1]])</f>
        <v/>
      </c>
      <c r="B520" s="133"/>
      <c r="C520" s="33"/>
      <c r="D520" s="34"/>
      <c r="E520" s="35"/>
      <c r="F5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0" s="81" t="str">
        <f ca="1">IFERROR(IF(Tabela2[[#This Row],[VALIDADE DA RECARGA]]="SELECIONE VALIDADE","",Tabela2[[#This Row],[DATA VENC REC]]),"")</f>
        <v/>
      </c>
      <c r="H520" s="76"/>
      <c r="I5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0" s="87" t="str">
        <f>IF(Tabela2[[#This Row],[DATA DO ÚLTIMO TESTE HIDROSTÁTICO]]="","",Tabela2[[#This Row],[DATA DO ÚLTIMO TESTE HIDROSTÁTICO]]+editar!$C$15)</f>
        <v/>
      </c>
      <c r="K520" s="105"/>
      <c r="L520" s="140"/>
      <c r="M520" s="48">
        <v>513</v>
      </c>
      <c r="N5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0" s="49" t="str">
        <f>IF(Tabela2[[#This Row],[DATA DA RECARGA]]="","",Tabela2[[#This Row],[DATA DA RECARGA]]+Tabela2[[#This Row],[val]])</f>
        <v/>
      </c>
      <c r="P520" s="48" t="str">
        <f>IF(Tabela2[[#This Row],[DATA VENC REC]]="","",VLOOKUP(MONTH(Tabela2[[#This Row],[DATA VENC REC]]),editar!$F$2:$G$13,2,0))</f>
        <v/>
      </c>
      <c r="Q520" s="48" t="str">
        <f>IF(Tabela2[[#This Row],[DATA VENC REC]]="","",YEAR(Tabela2[[#This Row],[DATA VENC REC]]))</f>
        <v/>
      </c>
      <c r="R5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0" s="54" t="str">
        <f>IF(Tabela2[[#This Row],[DATA DO PRÓXIMO TESTE HIDROSTÁTICO]]="","",VLOOKUP(MONTH(Tabela2[[#This Row],[DATA DO PRÓXIMO TESTE HIDROSTÁTICO]]),editar!$F$2:$G$13,2,0))</f>
        <v/>
      </c>
      <c r="T520" s="54" t="str">
        <f>IF(Tabela2[[#This Row],[DATA DO PRÓXIMO TESTE HIDROSTÁTICO]]="","",YEAR(Tabela2[[#This Row],[DATA DO PRÓXIMO TESTE HIDROSTÁTICO]]))</f>
        <v/>
      </c>
      <c r="U520" s="54" t="str">
        <f>IF(Tabela2[[#This Row],[DATA DA RECARGA]]="","",VLOOKUP(MONTH(Tabela2[[#This Row],[DATA DA RECARGA]]),editar!$F$2:$G$13,2,0))</f>
        <v/>
      </c>
      <c r="V520" s="54" t="str">
        <f>IF(Tabela2[[#This Row],[DATA DA RECARGA]]="","",YEAR(Tabela2[[#This Row],[DATA DA RECARGA]]))</f>
        <v/>
      </c>
      <c r="W520" s="54" t="str">
        <f>IF(Tabela2[[#This Row],[DATA DO ÚLTIMO TESTE HIDROSTÁTICO]]="","",VLOOKUP(MONTH(Tabela2[[#This Row],[DATA DO ÚLTIMO TESTE HIDROSTÁTICO]]),editar!$F$2:$G$13,2,0))</f>
        <v/>
      </c>
      <c r="X520" s="54" t="str">
        <f>IF(Tabela2[[#This Row],[DATA DO ÚLTIMO TESTE HIDROSTÁTICO]]="","",YEAR(Tabela2[[#This Row],[DATA DO ÚLTIMO TESTE HIDROSTÁTICO]]))</f>
        <v/>
      </c>
      <c r="Y520" s="101" t="str">
        <f>IFERROR(IF(Tabela2[[#This Row],[DATA DA RECARGA]]="","",Tabela2[[#This Row],[VALIDADE          (em meses)]]*30)+5,"")</f>
        <v/>
      </c>
      <c r="Z520" s="101" t="str">
        <f>IF(Tabela2[[#This Row],[DATA DA RECARGA]]="","","P")</f>
        <v/>
      </c>
      <c r="AA520" s="71"/>
      <c r="AB520" s="97" t="str">
        <f ca="1">IFERROR(G520-editar!$C$1,"")</f>
        <v/>
      </c>
      <c r="AC520" s="97" t="str">
        <f t="shared" ca="1" si="7"/>
        <v/>
      </c>
      <c r="AD520" s="74"/>
      <c r="AE520" s="74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</row>
    <row r="521" spans="1:57" ht="20.100000000000001" customHeight="1" x14ac:dyDescent="0.25">
      <c r="A521" s="29" t="str">
        <f>IF(Tabela2[[#This Row],[LOCAL DO EXTINTOR]]="","",Tabela2[[#This Row],[CONTROL1]])</f>
        <v/>
      </c>
      <c r="B521" s="133"/>
      <c r="C521" s="33"/>
      <c r="D521" s="34"/>
      <c r="E521" s="35"/>
      <c r="F5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1" s="81" t="str">
        <f ca="1">IFERROR(IF(Tabela2[[#This Row],[VALIDADE DA RECARGA]]="SELECIONE VALIDADE","",Tabela2[[#This Row],[DATA VENC REC]]),"")</f>
        <v/>
      </c>
      <c r="H521" s="76"/>
      <c r="I5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1" s="87" t="str">
        <f>IF(Tabela2[[#This Row],[DATA DO ÚLTIMO TESTE HIDROSTÁTICO]]="","",Tabela2[[#This Row],[DATA DO ÚLTIMO TESTE HIDROSTÁTICO]]+editar!$C$15)</f>
        <v/>
      </c>
      <c r="K521" s="105"/>
      <c r="L521" s="140"/>
      <c r="M521" s="48">
        <v>514</v>
      </c>
      <c r="N5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1" s="49" t="str">
        <f>IF(Tabela2[[#This Row],[DATA DA RECARGA]]="","",Tabela2[[#This Row],[DATA DA RECARGA]]+Tabela2[[#This Row],[val]])</f>
        <v/>
      </c>
      <c r="P521" s="48" t="str">
        <f>IF(Tabela2[[#This Row],[DATA VENC REC]]="","",VLOOKUP(MONTH(Tabela2[[#This Row],[DATA VENC REC]]),editar!$F$2:$G$13,2,0))</f>
        <v/>
      </c>
      <c r="Q521" s="48" t="str">
        <f>IF(Tabela2[[#This Row],[DATA VENC REC]]="","",YEAR(Tabela2[[#This Row],[DATA VENC REC]]))</f>
        <v/>
      </c>
      <c r="R5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1" s="54" t="str">
        <f>IF(Tabela2[[#This Row],[DATA DO PRÓXIMO TESTE HIDROSTÁTICO]]="","",VLOOKUP(MONTH(Tabela2[[#This Row],[DATA DO PRÓXIMO TESTE HIDROSTÁTICO]]),editar!$F$2:$G$13,2,0))</f>
        <v/>
      </c>
      <c r="T521" s="54" t="str">
        <f>IF(Tabela2[[#This Row],[DATA DO PRÓXIMO TESTE HIDROSTÁTICO]]="","",YEAR(Tabela2[[#This Row],[DATA DO PRÓXIMO TESTE HIDROSTÁTICO]]))</f>
        <v/>
      </c>
      <c r="U521" s="54" t="str">
        <f>IF(Tabela2[[#This Row],[DATA DA RECARGA]]="","",VLOOKUP(MONTH(Tabela2[[#This Row],[DATA DA RECARGA]]),editar!$F$2:$G$13,2,0))</f>
        <v/>
      </c>
      <c r="V521" s="54" t="str">
        <f>IF(Tabela2[[#This Row],[DATA DA RECARGA]]="","",YEAR(Tabela2[[#This Row],[DATA DA RECARGA]]))</f>
        <v/>
      </c>
      <c r="W521" s="54" t="str">
        <f>IF(Tabela2[[#This Row],[DATA DO ÚLTIMO TESTE HIDROSTÁTICO]]="","",VLOOKUP(MONTH(Tabela2[[#This Row],[DATA DO ÚLTIMO TESTE HIDROSTÁTICO]]),editar!$F$2:$G$13,2,0))</f>
        <v/>
      </c>
      <c r="X521" s="54" t="str">
        <f>IF(Tabela2[[#This Row],[DATA DO ÚLTIMO TESTE HIDROSTÁTICO]]="","",YEAR(Tabela2[[#This Row],[DATA DO ÚLTIMO TESTE HIDROSTÁTICO]]))</f>
        <v/>
      </c>
      <c r="Y521" s="101" t="str">
        <f>IFERROR(IF(Tabela2[[#This Row],[DATA DA RECARGA]]="","",Tabela2[[#This Row],[VALIDADE          (em meses)]]*30)+5,"")</f>
        <v/>
      </c>
      <c r="Z521" s="101" t="str">
        <f>IF(Tabela2[[#This Row],[DATA DA RECARGA]]="","","P")</f>
        <v/>
      </c>
      <c r="AA521" s="71"/>
      <c r="AB521" s="97" t="str">
        <f ca="1">IFERROR(G521-editar!$C$1,"")</f>
        <v/>
      </c>
      <c r="AC521" s="97" t="str">
        <f t="shared" ref="AC521:AC584" ca="1" si="8">IF(AB521="","",IF(AB521&lt;0,AB521+10000000000,AB521*1))</f>
        <v/>
      </c>
      <c r="AD521" s="74"/>
      <c r="AE521" s="74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</row>
    <row r="522" spans="1:57" ht="20.100000000000001" customHeight="1" x14ac:dyDescent="0.25">
      <c r="A522" s="29" t="str">
        <f>IF(Tabela2[[#This Row],[LOCAL DO EXTINTOR]]="","",Tabela2[[#This Row],[CONTROL1]])</f>
        <v/>
      </c>
      <c r="B522" s="133"/>
      <c r="C522" s="33"/>
      <c r="D522" s="34"/>
      <c r="E522" s="35"/>
      <c r="F5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2" s="81" t="str">
        <f ca="1">IFERROR(IF(Tabela2[[#This Row],[VALIDADE DA RECARGA]]="SELECIONE VALIDADE","",Tabela2[[#This Row],[DATA VENC REC]]),"")</f>
        <v/>
      </c>
      <c r="H522" s="76"/>
      <c r="I5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2" s="87" t="str">
        <f>IF(Tabela2[[#This Row],[DATA DO ÚLTIMO TESTE HIDROSTÁTICO]]="","",Tabela2[[#This Row],[DATA DO ÚLTIMO TESTE HIDROSTÁTICO]]+editar!$C$15)</f>
        <v/>
      </c>
      <c r="K522" s="105"/>
      <c r="L522" s="140"/>
      <c r="M522" s="48">
        <v>515</v>
      </c>
      <c r="N5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2" s="49" t="str">
        <f>IF(Tabela2[[#This Row],[DATA DA RECARGA]]="","",Tabela2[[#This Row],[DATA DA RECARGA]]+Tabela2[[#This Row],[val]])</f>
        <v/>
      </c>
      <c r="P522" s="48" t="str">
        <f>IF(Tabela2[[#This Row],[DATA VENC REC]]="","",VLOOKUP(MONTH(Tabela2[[#This Row],[DATA VENC REC]]),editar!$F$2:$G$13,2,0))</f>
        <v/>
      </c>
      <c r="Q522" s="48" t="str">
        <f>IF(Tabela2[[#This Row],[DATA VENC REC]]="","",YEAR(Tabela2[[#This Row],[DATA VENC REC]]))</f>
        <v/>
      </c>
      <c r="R5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2" s="54" t="str">
        <f>IF(Tabela2[[#This Row],[DATA DO PRÓXIMO TESTE HIDROSTÁTICO]]="","",VLOOKUP(MONTH(Tabela2[[#This Row],[DATA DO PRÓXIMO TESTE HIDROSTÁTICO]]),editar!$F$2:$G$13,2,0))</f>
        <v/>
      </c>
      <c r="T522" s="54" t="str">
        <f>IF(Tabela2[[#This Row],[DATA DO PRÓXIMO TESTE HIDROSTÁTICO]]="","",YEAR(Tabela2[[#This Row],[DATA DO PRÓXIMO TESTE HIDROSTÁTICO]]))</f>
        <v/>
      </c>
      <c r="U522" s="54" t="str">
        <f>IF(Tabela2[[#This Row],[DATA DA RECARGA]]="","",VLOOKUP(MONTH(Tabela2[[#This Row],[DATA DA RECARGA]]),editar!$F$2:$G$13,2,0))</f>
        <v/>
      </c>
      <c r="V522" s="54" t="str">
        <f>IF(Tabela2[[#This Row],[DATA DA RECARGA]]="","",YEAR(Tabela2[[#This Row],[DATA DA RECARGA]]))</f>
        <v/>
      </c>
      <c r="W522" s="54" t="str">
        <f>IF(Tabela2[[#This Row],[DATA DO ÚLTIMO TESTE HIDROSTÁTICO]]="","",VLOOKUP(MONTH(Tabela2[[#This Row],[DATA DO ÚLTIMO TESTE HIDROSTÁTICO]]),editar!$F$2:$G$13,2,0))</f>
        <v/>
      </c>
      <c r="X522" s="54" t="str">
        <f>IF(Tabela2[[#This Row],[DATA DO ÚLTIMO TESTE HIDROSTÁTICO]]="","",YEAR(Tabela2[[#This Row],[DATA DO ÚLTIMO TESTE HIDROSTÁTICO]]))</f>
        <v/>
      </c>
      <c r="Y522" s="101" t="str">
        <f>IFERROR(IF(Tabela2[[#This Row],[DATA DA RECARGA]]="","",Tabela2[[#This Row],[VALIDADE          (em meses)]]*30)+5,"")</f>
        <v/>
      </c>
      <c r="Z522" s="101" t="str">
        <f>IF(Tabela2[[#This Row],[DATA DA RECARGA]]="","","P")</f>
        <v/>
      </c>
      <c r="AA522" s="71"/>
      <c r="AB522" s="97" t="str">
        <f ca="1">IFERROR(G522-editar!$C$1,"")</f>
        <v/>
      </c>
      <c r="AC522" s="97" t="str">
        <f t="shared" ca="1" si="8"/>
        <v/>
      </c>
      <c r="AD522" s="74"/>
      <c r="AE522" s="74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</row>
    <row r="523" spans="1:57" ht="20.100000000000001" customHeight="1" x14ac:dyDescent="0.25">
      <c r="A523" s="29" t="str">
        <f>IF(Tabela2[[#This Row],[LOCAL DO EXTINTOR]]="","",Tabela2[[#This Row],[CONTROL1]])</f>
        <v/>
      </c>
      <c r="B523" s="133"/>
      <c r="C523" s="33"/>
      <c r="D523" s="34"/>
      <c r="E523" s="35"/>
      <c r="F5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3" s="81" t="str">
        <f ca="1">IFERROR(IF(Tabela2[[#This Row],[VALIDADE DA RECARGA]]="SELECIONE VALIDADE","",Tabela2[[#This Row],[DATA VENC REC]]),"")</f>
        <v/>
      </c>
      <c r="H523" s="76"/>
      <c r="I5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3" s="87" t="str">
        <f>IF(Tabela2[[#This Row],[DATA DO ÚLTIMO TESTE HIDROSTÁTICO]]="","",Tabela2[[#This Row],[DATA DO ÚLTIMO TESTE HIDROSTÁTICO]]+editar!$C$15)</f>
        <v/>
      </c>
      <c r="K523" s="105"/>
      <c r="L523" s="140"/>
      <c r="M523" s="48">
        <v>516</v>
      </c>
      <c r="N5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3" s="49" t="str">
        <f>IF(Tabela2[[#This Row],[DATA DA RECARGA]]="","",Tabela2[[#This Row],[DATA DA RECARGA]]+Tabela2[[#This Row],[val]])</f>
        <v/>
      </c>
      <c r="P523" s="48" t="str">
        <f>IF(Tabela2[[#This Row],[DATA VENC REC]]="","",VLOOKUP(MONTH(Tabela2[[#This Row],[DATA VENC REC]]),editar!$F$2:$G$13,2,0))</f>
        <v/>
      </c>
      <c r="Q523" s="48" t="str">
        <f>IF(Tabela2[[#This Row],[DATA VENC REC]]="","",YEAR(Tabela2[[#This Row],[DATA VENC REC]]))</f>
        <v/>
      </c>
      <c r="R5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3" s="54" t="str">
        <f>IF(Tabela2[[#This Row],[DATA DO PRÓXIMO TESTE HIDROSTÁTICO]]="","",VLOOKUP(MONTH(Tabela2[[#This Row],[DATA DO PRÓXIMO TESTE HIDROSTÁTICO]]),editar!$F$2:$G$13,2,0))</f>
        <v/>
      </c>
      <c r="T523" s="54" t="str">
        <f>IF(Tabela2[[#This Row],[DATA DO PRÓXIMO TESTE HIDROSTÁTICO]]="","",YEAR(Tabela2[[#This Row],[DATA DO PRÓXIMO TESTE HIDROSTÁTICO]]))</f>
        <v/>
      </c>
      <c r="U523" s="54" t="str">
        <f>IF(Tabela2[[#This Row],[DATA DA RECARGA]]="","",VLOOKUP(MONTH(Tabela2[[#This Row],[DATA DA RECARGA]]),editar!$F$2:$G$13,2,0))</f>
        <v/>
      </c>
      <c r="V523" s="54" t="str">
        <f>IF(Tabela2[[#This Row],[DATA DA RECARGA]]="","",YEAR(Tabela2[[#This Row],[DATA DA RECARGA]]))</f>
        <v/>
      </c>
      <c r="W523" s="54" t="str">
        <f>IF(Tabela2[[#This Row],[DATA DO ÚLTIMO TESTE HIDROSTÁTICO]]="","",VLOOKUP(MONTH(Tabela2[[#This Row],[DATA DO ÚLTIMO TESTE HIDROSTÁTICO]]),editar!$F$2:$G$13,2,0))</f>
        <v/>
      </c>
      <c r="X523" s="54" t="str">
        <f>IF(Tabela2[[#This Row],[DATA DO ÚLTIMO TESTE HIDROSTÁTICO]]="","",YEAR(Tabela2[[#This Row],[DATA DO ÚLTIMO TESTE HIDROSTÁTICO]]))</f>
        <v/>
      </c>
      <c r="Y523" s="101" t="str">
        <f>IFERROR(IF(Tabela2[[#This Row],[DATA DA RECARGA]]="","",Tabela2[[#This Row],[VALIDADE          (em meses)]]*30)+5,"")</f>
        <v/>
      </c>
      <c r="Z523" s="101" t="str">
        <f>IF(Tabela2[[#This Row],[DATA DA RECARGA]]="","","P")</f>
        <v/>
      </c>
      <c r="AA523" s="71"/>
      <c r="AB523" s="97" t="str">
        <f ca="1">IFERROR(G523-editar!$C$1,"")</f>
        <v/>
      </c>
      <c r="AC523" s="97" t="str">
        <f t="shared" ca="1" si="8"/>
        <v/>
      </c>
      <c r="AD523" s="74"/>
      <c r="AE523" s="74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</row>
    <row r="524" spans="1:57" ht="20.100000000000001" customHeight="1" x14ac:dyDescent="0.25">
      <c r="A524" s="29" t="str">
        <f>IF(Tabela2[[#This Row],[LOCAL DO EXTINTOR]]="","",Tabela2[[#This Row],[CONTROL1]])</f>
        <v/>
      </c>
      <c r="B524" s="133"/>
      <c r="C524" s="33"/>
      <c r="D524" s="34"/>
      <c r="E524" s="35"/>
      <c r="F5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4" s="81" t="str">
        <f ca="1">IFERROR(IF(Tabela2[[#This Row],[VALIDADE DA RECARGA]]="SELECIONE VALIDADE","",Tabela2[[#This Row],[DATA VENC REC]]),"")</f>
        <v/>
      </c>
      <c r="H524" s="76"/>
      <c r="I5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4" s="87" t="str">
        <f>IF(Tabela2[[#This Row],[DATA DO ÚLTIMO TESTE HIDROSTÁTICO]]="","",Tabela2[[#This Row],[DATA DO ÚLTIMO TESTE HIDROSTÁTICO]]+editar!$C$15)</f>
        <v/>
      </c>
      <c r="K524" s="105"/>
      <c r="L524" s="140"/>
      <c r="M524" s="48">
        <v>517</v>
      </c>
      <c r="N5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4" s="49" t="str">
        <f>IF(Tabela2[[#This Row],[DATA DA RECARGA]]="","",Tabela2[[#This Row],[DATA DA RECARGA]]+Tabela2[[#This Row],[val]])</f>
        <v/>
      </c>
      <c r="P524" s="48" t="str">
        <f>IF(Tabela2[[#This Row],[DATA VENC REC]]="","",VLOOKUP(MONTH(Tabela2[[#This Row],[DATA VENC REC]]),editar!$F$2:$G$13,2,0))</f>
        <v/>
      </c>
      <c r="Q524" s="48" t="str">
        <f>IF(Tabela2[[#This Row],[DATA VENC REC]]="","",YEAR(Tabela2[[#This Row],[DATA VENC REC]]))</f>
        <v/>
      </c>
      <c r="R5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4" s="54" t="str">
        <f>IF(Tabela2[[#This Row],[DATA DO PRÓXIMO TESTE HIDROSTÁTICO]]="","",VLOOKUP(MONTH(Tabela2[[#This Row],[DATA DO PRÓXIMO TESTE HIDROSTÁTICO]]),editar!$F$2:$G$13,2,0))</f>
        <v/>
      </c>
      <c r="T524" s="54" t="str">
        <f>IF(Tabela2[[#This Row],[DATA DO PRÓXIMO TESTE HIDROSTÁTICO]]="","",YEAR(Tabela2[[#This Row],[DATA DO PRÓXIMO TESTE HIDROSTÁTICO]]))</f>
        <v/>
      </c>
      <c r="U524" s="54" t="str">
        <f>IF(Tabela2[[#This Row],[DATA DA RECARGA]]="","",VLOOKUP(MONTH(Tabela2[[#This Row],[DATA DA RECARGA]]),editar!$F$2:$G$13,2,0))</f>
        <v/>
      </c>
      <c r="V524" s="54" t="str">
        <f>IF(Tabela2[[#This Row],[DATA DA RECARGA]]="","",YEAR(Tabela2[[#This Row],[DATA DA RECARGA]]))</f>
        <v/>
      </c>
      <c r="W524" s="54" t="str">
        <f>IF(Tabela2[[#This Row],[DATA DO ÚLTIMO TESTE HIDROSTÁTICO]]="","",VLOOKUP(MONTH(Tabela2[[#This Row],[DATA DO ÚLTIMO TESTE HIDROSTÁTICO]]),editar!$F$2:$G$13,2,0))</f>
        <v/>
      </c>
      <c r="X524" s="54" t="str">
        <f>IF(Tabela2[[#This Row],[DATA DO ÚLTIMO TESTE HIDROSTÁTICO]]="","",YEAR(Tabela2[[#This Row],[DATA DO ÚLTIMO TESTE HIDROSTÁTICO]]))</f>
        <v/>
      </c>
      <c r="Y524" s="101" t="str">
        <f>IFERROR(IF(Tabela2[[#This Row],[DATA DA RECARGA]]="","",Tabela2[[#This Row],[VALIDADE          (em meses)]]*30)+5,"")</f>
        <v/>
      </c>
      <c r="Z524" s="101" t="str">
        <f>IF(Tabela2[[#This Row],[DATA DA RECARGA]]="","","P")</f>
        <v/>
      </c>
      <c r="AA524" s="71"/>
      <c r="AB524" s="97" t="str">
        <f ca="1">IFERROR(G524-editar!$C$1,"")</f>
        <v/>
      </c>
      <c r="AC524" s="97" t="str">
        <f t="shared" ca="1" si="8"/>
        <v/>
      </c>
      <c r="AD524" s="74"/>
      <c r="AE524" s="74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</row>
    <row r="525" spans="1:57" ht="20.100000000000001" customHeight="1" x14ac:dyDescent="0.25">
      <c r="A525" s="29" t="str">
        <f>IF(Tabela2[[#This Row],[LOCAL DO EXTINTOR]]="","",Tabela2[[#This Row],[CONTROL1]])</f>
        <v/>
      </c>
      <c r="B525" s="133"/>
      <c r="C525" s="33"/>
      <c r="D525" s="34"/>
      <c r="E525" s="35"/>
      <c r="F5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5" s="81" t="str">
        <f ca="1">IFERROR(IF(Tabela2[[#This Row],[VALIDADE DA RECARGA]]="SELECIONE VALIDADE","",Tabela2[[#This Row],[DATA VENC REC]]),"")</f>
        <v/>
      </c>
      <c r="H525" s="76"/>
      <c r="I5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5" s="87" t="str">
        <f>IF(Tabela2[[#This Row],[DATA DO ÚLTIMO TESTE HIDROSTÁTICO]]="","",Tabela2[[#This Row],[DATA DO ÚLTIMO TESTE HIDROSTÁTICO]]+editar!$C$15)</f>
        <v/>
      </c>
      <c r="K525" s="105"/>
      <c r="L525" s="140"/>
      <c r="M525" s="48">
        <v>518</v>
      </c>
      <c r="N5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5" s="49" t="str">
        <f>IF(Tabela2[[#This Row],[DATA DA RECARGA]]="","",Tabela2[[#This Row],[DATA DA RECARGA]]+Tabela2[[#This Row],[val]])</f>
        <v/>
      </c>
      <c r="P525" s="48" t="str">
        <f>IF(Tabela2[[#This Row],[DATA VENC REC]]="","",VLOOKUP(MONTH(Tabela2[[#This Row],[DATA VENC REC]]),editar!$F$2:$G$13,2,0))</f>
        <v/>
      </c>
      <c r="Q525" s="48" t="str">
        <f>IF(Tabela2[[#This Row],[DATA VENC REC]]="","",YEAR(Tabela2[[#This Row],[DATA VENC REC]]))</f>
        <v/>
      </c>
      <c r="R5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5" s="54" t="str">
        <f>IF(Tabela2[[#This Row],[DATA DO PRÓXIMO TESTE HIDROSTÁTICO]]="","",VLOOKUP(MONTH(Tabela2[[#This Row],[DATA DO PRÓXIMO TESTE HIDROSTÁTICO]]),editar!$F$2:$G$13,2,0))</f>
        <v/>
      </c>
      <c r="T525" s="54" t="str">
        <f>IF(Tabela2[[#This Row],[DATA DO PRÓXIMO TESTE HIDROSTÁTICO]]="","",YEAR(Tabela2[[#This Row],[DATA DO PRÓXIMO TESTE HIDROSTÁTICO]]))</f>
        <v/>
      </c>
      <c r="U525" s="54" t="str">
        <f>IF(Tabela2[[#This Row],[DATA DA RECARGA]]="","",VLOOKUP(MONTH(Tabela2[[#This Row],[DATA DA RECARGA]]),editar!$F$2:$G$13,2,0))</f>
        <v/>
      </c>
      <c r="V525" s="54" t="str">
        <f>IF(Tabela2[[#This Row],[DATA DA RECARGA]]="","",YEAR(Tabela2[[#This Row],[DATA DA RECARGA]]))</f>
        <v/>
      </c>
      <c r="W525" s="54" t="str">
        <f>IF(Tabela2[[#This Row],[DATA DO ÚLTIMO TESTE HIDROSTÁTICO]]="","",VLOOKUP(MONTH(Tabela2[[#This Row],[DATA DO ÚLTIMO TESTE HIDROSTÁTICO]]),editar!$F$2:$G$13,2,0))</f>
        <v/>
      </c>
      <c r="X525" s="54" t="str">
        <f>IF(Tabela2[[#This Row],[DATA DO ÚLTIMO TESTE HIDROSTÁTICO]]="","",YEAR(Tabela2[[#This Row],[DATA DO ÚLTIMO TESTE HIDROSTÁTICO]]))</f>
        <v/>
      </c>
      <c r="Y525" s="101" t="str">
        <f>IFERROR(IF(Tabela2[[#This Row],[DATA DA RECARGA]]="","",Tabela2[[#This Row],[VALIDADE          (em meses)]]*30)+5,"")</f>
        <v/>
      </c>
      <c r="Z525" s="101" t="str">
        <f>IF(Tabela2[[#This Row],[DATA DA RECARGA]]="","","P")</f>
        <v/>
      </c>
      <c r="AA525" s="71"/>
      <c r="AB525" s="97" t="str">
        <f ca="1">IFERROR(G525-editar!$C$1,"")</f>
        <v/>
      </c>
      <c r="AC525" s="97" t="str">
        <f t="shared" ca="1" si="8"/>
        <v/>
      </c>
      <c r="AD525" s="74"/>
      <c r="AE525" s="74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</row>
    <row r="526" spans="1:57" ht="20.100000000000001" customHeight="1" x14ac:dyDescent="0.25">
      <c r="A526" s="29" t="str">
        <f>IF(Tabela2[[#This Row],[LOCAL DO EXTINTOR]]="","",Tabela2[[#This Row],[CONTROL1]])</f>
        <v/>
      </c>
      <c r="B526" s="133"/>
      <c r="C526" s="33"/>
      <c r="D526" s="34"/>
      <c r="E526" s="35"/>
      <c r="F5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6" s="81" t="str">
        <f ca="1">IFERROR(IF(Tabela2[[#This Row],[VALIDADE DA RECARGA]]="SELECIONE VALIDADE","",Tabela2[[#This Row],[DATA VENC REC]]),"")</f>
        <v/>
      </c>
      <c r="H526" s="76"/>
      <c r="I5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6" s="87" t="str">
        <f>IF(Tabela2[[#This Row],[DATA DO ÚLTIMO TESTE HIDROSTÁTICO]]="","",Tabela2[[#This Row],[DATA DO ÚLTIMO TESTE HIDROSTÁTICO]]+editar!$C$15)</f>
        <v/>
      </c>
      <c r="K526" s="105"/>
      <c r="L526" s="140"/>
      <c r="M526" s="48">
        <v>519</v>
      </c>
      <c r="N5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6" s="49" t="str">
        <f>IF(Tabela2[[#This Row],[DATA DA RECARGA]]="","",Tabela2[[#This Row],[DATA DA RECARGA]]+Tabela2[[#This Row],[val]])</f>
        <v/>
      </c>
      <c r="P526" s="48" t="str">
        <f>IF(Tabela2[[#This Row],[DATA VENC REC]]="","",VLOOKUP(MONTH(Tabela2[[#This Row],[DATA VENC REC]]),editar!$F$2:$G$13,2,0))</f>
        <v/>
      </c>
      <c r="Q526" s="48" t="str">
        <f>IF(Tabela2[[#This Row],[DATA VENC REC]]="","",YEAR(Tabela2[[#This Row],[DATA VENC REC]]))</f>
        <v/>
      </c>
      <c r="R5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6" s="54" t="str">
        <f>IF(Tabela2[[#This Row],[DATA DO PRÓXIMO TESTE HIDROSTÁTICO]]="","",VLOOKUP(MONTH(Tabela2[[#This Row],[DATA DO PRÓXIMO TESTE HIDROSTÁTICO]]),editar!$F$2:$G$13,2,0))</f>
        <v/>
      </c>
      <c r="T526" s="54" t="str">
        <f>IF(Tabela2[[#This Row],[DATA DO PRÓXIMO TESTE HIDROSTÁTICO]]="","",YEAR(Tabela2[[#This Row],[DATA DO PRÓXIMO TESTE HIDROSTÁTICO]]))</f>
        <v/>
      </c>
      <c r="U526" s="54" t="str">
        <f>IF(Tabela2[[#This Row],[DATA DA RECARGA]]="","",VLOOKUP(MONTH(Tabela2[[#This Row],[DATA DA RECARGA]]),editar!$F$2:$G$13,2,0))</f>
        <v/>
      </c>
      <c r="V526" s="54" t="str">
        <f>IF(Tabela2[[#This Row],[DATA DA RECARGA]]="","",YEAR(Tabela2[[#This Row],[DATA DA RECARGA]]))</f>
        <v/>
      </c>
      <c r="W526" s="54" t="str">
        <f>IF(Tabela2[[#This Row],[DATA DO ÚLTIMO TESTE HIDROSTÁTICO]]="","",VLOOKUP(MONTH(Tabela2[[#This Row],[DATA DO ÚLTIMO TESTE HIDROSTÁTICO]]),editar!$F$2:$G$13,2,0))</f>
        <v/>
      </c>
      <c r="X526" s="54" t="str">
        <f>IF(Tabela2[[#This Row],[DATA DO ÚLTIMO TESTE HIDROSTÁTICO]]="","",YEAR(Tabela2[[#This Row],[DATA DO ÚLTIMO TESTE HIDROSTÁTICO]]))</f>
        <v/>
      </c>
      <c r="Y526" s="101" t="str">
        <f>IFERROR(IF(Tabela2[[#This Row],[DATA DA RECARGA]]="","",Tabela2[[#This Row],[VALIDADE          (em meses)]]*30)+5,"")</f>
        <v/>
      </c>
      <c r="Z526" s="101" t="str">
        <f>IF(Tabela2[[#This Row],[DATA DA RECARGA]]="","","P")</f>
        <v/>
      </c>
      <c r="AA526" s="71"/>
      <c r="AB526" s="97" t="str">
        <f ca="1">IFERROR(G526-editar!$C$1,"")</f>
        <v/>
      </c>
      <c r="AC526" s="97" t="str">
        <f t="shared" ca="1" si="8"/>
        <v/>
      </c>
      <c r="AD526" s="74"/>
      <c r="AE526" s="74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</row>
    <row r="527" spans="1:57" ht="20.100000000000001" customHeight="1" x14ac:dyDescent="0.25">
      <c r="A527" s="29" t="str">
        <f>IF(Tabela2[[#This Row],[LOCAL DO EXTINTOR]]="","",Tabela2[[#This Row],[CONTROL1]])</f>
        <v/>
      </c>
      <c r="B527" s="133"/>
      <c r="C527" s="33"/>
      <c r="D527" s="34"/>
      <c r="E527" s="35"/>
      <c r="F5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7" s="81" t="str">
        <f ca="1">IFERROR(IF(Tabela2[[#This Row],[VALIDADE DA RECARGA]]="SELECIONE VALIDADE","",Tabela2[[#This Row],[DATA VENC REC]]),"")</f>
        <v/>
      </c>
      <c r="H527" s="76"/>
      <c r="I5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7" s="87" t="str">
        <f>IF(Tabela2[[#This Row],[DATA DO ÚLTIMO TESTE HIDROSTÁTICO]]="","",Tabela2[[#This Row],[DATA DO ÚLTIMO TESTE HIDROSTÁTICO]]+editar!$C$15)</f>
        <v/>
      </c>
      <c r="K527" s="105"/>
      <c r="L527" s="140"/>
      <c r="M527" s="48">
        <v>520</v>
      </c>
      <c r="N5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7" s="49" t="str">
        <f>IF(Tabela2[[#This Row],[DATA DA RECARGA]]="","",Tabela2[[#This Row],[DATA DA RECARGA]]+Tabela2[[#This Row],[val]])</f>
        <v/>
      </c>
      <c r="P527" s="48" t="str">
        <f>IF(Tabela2[[#This Row],[DATA VENC REC]]="","",VLOOKUP(MONTH(Tabela2[[#This Row],[DATA VENC REC]]),editar!$F$2:$G$13,2,0))</f>
        <v/>
      </c>
      <c r="Q527" s="48" t="str">
        <f>IF(Tabela2[[#This Row],[DATA VENC REC]]="","",YEAR(Tabela2[[#This Row],[DATA VENC REC]]))</f>
        <v/>
      </c>
      <c r="R5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7" s="54" t="str">
        <f>IF(Tabela2[[#This Row],[DATA DO PRÓXIMO TESTE HIDROSTÁTICO]]="","",VLOOKUP(MONTH(Tabela2[[#This Row],[DATA DO PRÓXIMO TESTE HIDROSTÁTICO]]),editar!$F$2:$G$13,2,0))</f>
        <v/>
      </c>
      <c r="T527" s="54" t="str">
        <f>IF(Tabela2[[#This Row],[DATA DO PRÓXIMO TESTE HIDROSTÁTICO]]="","",YEAR(Tabela2[[#This Row],[DATA DO PRÓXIMO TESTE HIDROSTÁTICO]]))</f>
        <v/>
      </c>
      <c r="U527" s="54" t="str">
        <f>IF(Tabela2[[#This Row],[DATA DA RECARGA]]="","",VLOOKUP(MONTH(Tabela2[[#This Row],[DATA DA RECARGA]]),editar!$F$2:$G$13,2,0))</f>
        <v/>
      </c>
      <c r="V527" s="54" t="str">
        <f>IF(Tabela2[[#This Row],[DATA DA RECARGA]]="","",YEAR(Tabela2[[#This Row],[DATA DA RECARGA]]))</f>
        <v/>
      </c>
      <c r="W527" s="54" t="str">
        <f>IF(Tabela2[[#This Row],[DATA DO ÚLTIMO TESTE HIDROSTÁTICO]]="","",VLOOKUP(MONTH(Tabela2[[#This Row],[DATA DO ÚLTIMO TESTE HIDROSTÁTICO]]),editar!$F$2:$G$13,2,0))</f>
        <v/>
      </c>
      <c r="X527" s="54" t="str">
        <f>IF(Tabela2[[#This Row],[DATA DO ÚLTIMO TESTE HIDROSTÁTICO]]="","",YEAR(Tabela2[[#This Row],[DATA DO ÚLTIMO TESTE HIDROSTÁTICO]]))</f>
        <v/>
      </c>
      <c r="Y527" s="101" t="str">
        <f>IFERROR(IF(Tabela2[[#This Row],[DATA DA RECARGA]]="","",Tabela2[[#This Row],[VALIDADE          (em meses)]]*30)+5,"")</f>
        <v/>
      </c>
      <c r="Z527" s="101" t="str">
        <f>IF(Tabela2[[#This Row],[DATA DA RECARGA]]="","","P")</f>
        <v/>
      </c>
      <c r="AA527" s="71"/>
      <c r="AB527" s="97" t="str">
        <f ca="1">IFERROR(G527-editar!$C$1,"")</f>
        <v/>
      </c>
      <c r="AC527" s="97" t="str">
        <f t="shared" ca="1" si="8"/>
        <v/>
      </c>
      <c r="AD527" s="74"/>
      <c r="AE527" s="74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</row>
    <row r="528" spans="1:57" ht="20.100000000000001" customHeight="1" x14ac:dyDescent="0.25">
      <c r="A528" s="29" t="str">
        <f>IF(Tabela2[[#This Row],[LOCAL DO EXTINTOR]]="","",Tabela2[[#This Row],[CONTROL1]])</f>
        <v/>
      </c>
      <c r="B528" s="133"/>
      <c r="C528" s="33"/>
      <c r="D528" s="34"/>
      <c r="E528" s="35"/>
      <c r="F5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8" s="81" t="str">
        <f ca="1">IFERROR(IF(Tabela2[[#This Row],[VALIDADE DA RECARGA]]="SELECIONE VALIDADE","",Tabela2[[#This Row],[DATA VENC REC]]),"")</f>
        <v/>
      </c>
      <c r="H528" s="76"/>
      <c r="I5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8" s="87" t="str">
        <f>IF(Tabela2[[#This Row],[DATA DO ÚLTIMO TESTE HIDROSTÁTICO]]="","",Tabela2[[#This Row],[DATA DO ÚLTIMO TESTE HIDROSTÁTICO]]+editar!$C$15)</f>
        <v/>
      </c>
      <c r="K528" s="105"/>
      <c r="L528" s="140"/>
      <c r="M528" s="48">
        <v>521</v>
      </c>
      <c r="N5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8" s="49" t="str">
        <f>IF(Tabela2[[#This Row],[DATA DA RECARGA]]="","",Tabela2[[#This Row],[DATA DA RECARGA]]+Tabela2[[#This Row],[val]])</f>
        <v/>
      </c>
      <c r="P528" s="48" t="str">
        <f>IF(Tabela2[[#This Row],[DATA VENC REC]]="","",VLOOKUP(MONTH(Tabela2[[#This Row],[DATA VENC REC]]),editar!$F$2:$G$13,2,0))</f>
        <v/>
      </c>
      <c r="Q528" s="48" t="str">
        <f>IF(Tabela2[[#This Row],[DATA VENC REC]]="","",YEAR(Tabela2[[#This Row],[DATA VENC REC]]))</f>
        <v/>
      </c>
      <c r="R5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8" s="54" t="str">
        <f>IF(Tabela2[[#This Row],[DATA DO PRÓXIMO TESTE HIDROSTÁTICO]]="","",VLOOKUP(MONTH(Tabela2[[#This Row],[DATA DO PRÓXIMO TESTE HIDROSTÁTICO]]),editar!$F$2:$G$13,2,0))</f>
        <v/>
      </c>
      <c r="T528" s="54" t="str">
        <f>IF(Tabela2[[#This Row],[DATA DO PRÓXIMO TESTE HIDROSTÁTICO]]="","",YEAR(Tabela2[[#This Row],[DATA DO PRÓXIMO TESTE HIDROSTÁTICO]]))</f>
        <v/>
      </c>
      <c r="U528" s="54" t="str">
        <f>IF(Tabela2[[#This Row],[DATA DA RECARGA]]="","",VLOOKUP(MONTH(Tabela2[[#This Row],[DATA DA RECARGA]]),editar!$F$2:$G$13,2,0))</f>
        <v/>
      </c>
      <c r="V528" s="54" t="str">
        <f>IF(Tabela2[[#This Row],[DATA DA RECARGA]]="","",YEAR(Tabela2[[#This Row],[DATA DA RECARGA]]))</f>
        <v/>
      </c>
      <c r="W528" s="54" t="str">
        <f>IF(Tabela2[[#This Row],[DATA DO ÚLTIMO TESTE HIDROSTÁTICO]]="","",VLOOKUP(MONTH(Tabela2[[#This Row],[DATA DO ÚLTIMO TESTE HIDROSTÁTICO]]),editar!$F$2:$G$13,2,0))</f>
        <v/>
      </c>
      <c r="X528" s="54" t="str">
        <f>IF(Tabela2[[#This Row],[DATA DO ÚLTIMO TESTE HIDROSTÁTICO]]="","",YEAR(Tabela2[[#This Row],[DATA DO ÚLTIMO TESTE HIDROSTÁTICO]]))</f>
        <v/>
      </c>
      <c r="Y528" s="101" t="str">
        <f>IFERROR(IF(Tabela2[[#This Row],[DATA DA RECARGA]]="","",Tabela2[[#This Row],[VALIDADE          (em meses)]]*30)+5,"")</f>
        <v/>
      </c>
      <c r="Z528" s="101" t="str">
        <f>IF(Tabela2[[#This Row],[DATA DA RECARGA]]="","","P")</f>
        <v/>
      </c>
      <c r="AA528" s="71"/>
      <c r="AB528" s="97" t="str">
        <f ca="1">IFERROR(G528-editar!$C$1,"")</f>
        <v/>
      </c>
      <c r="AC528" s="97" t="str">
        <f t="shared" ca="1" si="8"/>
        <v/>
      </c>
      <c r="AD528" s="74"/>
      <c r="AE528" s="74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</row>
    <row r="529" spans="1:57" ht="20.100000000000001" customHeight="1" x14ac:dyDescent="0.25">
      <c r="A529" s="29" t="str">
        <f>IF(Tabela2[[#This Row],[LOCAL DO EXTINTOR]]="","",Tabela2[[#This Row],[CONTROL1]])</f>
        <v/>
      </c>
      <c r="B529" s="133"/>
      <c r="C529" s="33"/>
      <c r="D529" s="34"/>
      <c r="E529" s="35"/>
      <c r="F5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29" s="81" t="str">
        <f ca="1">IFERROR(IF(Tabela2[[#This Row],[VALIDADE DA RECARGA]]="SELECIONE VALIDADE","",Tabela2[[#This Row],[DATA VENC REC]]),"")</f>
        <v/>
      </c>
      <c r="H529" s="76"/>
      <c r="I5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29" s="87" t="str">
        <f>IF(Tabela2[[#This Row],[DATA DO ÚLTIMO TESTE HIDROSTÁTICO]]="","",Tabela2[[#This Row],[DATA DO ÚLTIMO TESTE HIDROSTÁTICO]]+editar!$C$15)</f>
        <v/>
      </c>
      <c r="K529" s="105"/>
      <c r="L529" s="140"/>
      <c r="M529" s="48">
        <v>522</v>
      </c>
      <c r="N5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29" s="49" t="str">
        <f>IF(Tabela2[[#This Row],[DATA DA RECARGA]]="","",Tabela2[[#This Row],[DATA DA RECARGA]]+Tabela2[[#This Row],[val]])</f>
        <v/>
      </c>
      <c r="P529" s="48" t="str">
        <f>IF(Tabela2[[#This Row],[DATA VENC REC]]="","",VLOOKUP(MONTH(Tabela2[[#This Row],[DATA VENC REC]]),editar!$F$2:$G$13,2,0))</f>
        <v/>
      </c>
      <c r="Q529" s="48" t="str">
        <f>IF(Tabela2[[#This Row],[DATA VENC REC]]="","",YEAR(Tabela2[[#This Row],[DATA VENC REC]]))</f>
        <v/>
      </c>
      <c r="R5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29" s="54" t="str">
        <f>IF(Tabela2[[#This Row],[DATA DO PRÓXIMO TESTE HIDROSTÁTICO]]="","",VLOOKUP(MONTH(Tabela2[[#This Row],[DATA DO PRÓXIMO TESTE HIDROSTÁTICO]]),editar!$F$2:$G$13,2,0))</f>
        <v/>
      </c>
      <c r="T529" s="54" t="str">
        <f>IF(Tabela2[[#This Row],[DATA DO PRÓXIMO TESTE HIDROSTÁTICO]]="","",YEAR(Tabela2[[#This Row],[DATA DO PRÓXIMO TESTE HIDROSTÁTICO]]))</f>
        <v/>
      </c>
      <c r="U529" s="54" t="str">
        <f>IF(Tabela2[[#This Row],[DATA DA RECARGA]]="","",VLOOKUP(MONTH(Tabela2[[#This Row],[DATA DA RECARGA]]),editar!$F$2:$G$13,2,0))</f>
        <v/>
      </c>
      <c r="V529" s="54" t="str">
        <f>IF(Tabela2[[#This Row],[DATA DA RECARGA]]="","",YEAR(Tabela2[[#This Row],[DATA DA RECARGA]]))</f>
        <v/>
      </c>
      <c r="W529" s="54" t="str">
        <f>IF(Tabela2[[#This Row],[DATA DO ÚLTIMO TESTE HIDROSTÁTICO]]="","",VLOOKUP(MONTH(Tabela2[[#This Row],[DATA DO ÚLTIMO TESTE HIDROSTÁTICO]]),editar!$F$2:$G$13,2,0))</f>
        <v/>
      </c>
      <c r="X529" s="54" t="str">
        <f>IF(Tabela2[[#This Row],[DATA DO ÚLTIMO TESTE HIDROSTÁTICO]]="","",YEAR(Tabela2[[#This Row],[DATA DO ÚLTIMO TESTE HIDROSTÁTICO]]))</f>
        <v/>
      </c>
      <c r="Y529" s="101" t="str">
        <f>IFERROR(IF(Tabela2[[#This Row],[DATA DA RECARGA]]="","",Tabela2[[#This Row],[VALIDADE          (em meses)]]*30)+5,"")</f>
        <v/>
      </c>
      <c r="Z529" s="101" t="str">
        <f>IF(Tabela2[[#This Row],[DATA DA RECARGA]]="","","P")</f>
        <v/>
      </c>
      <c r="AA529" s="71"/>
      <c r="AB529" s="97" t="str">
        <f ca="1">IFERROR(G529-editar!$C$1,"")</f>
        <v/>
      </c>
      <c r="AC529" s="97" t="str">
        <f t="shared" ca="1" si="8"/>
        <v/>
      </c>
      <c r="AD529" s="74"/>
      <c r="AE529" s="74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</row>
    <row r="530" spans="1:57" ht="20.100000000000001" customHeight="1" x14ac:dyDescent="0.25">
      <c r="A530" s="29" t="str">
        <f>IF(Tabela2[[#This Row],[LOCAL DO EXTINTOR]]="","",Tabela2[[#This Row],[CONTROL1]])</f>
        <v/>
      </c>
      <c r="B530" s="133"/>
      <c r="C530" s="33"/>
      <c r="D530" s="34"/>
      <c r="E530" s="35"/>
      <c r="F5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0" s="81" t="str">
        <f ca="1">IFERROR(IF(Tabela2[[#This Row],[VALIDADE DA RECARGA]]="SELECIONE VALIDADE","",Tabela2[[#This Row],[DATA VENC REC]]),"")</f>
        <v/>
      </c>
      <c r="H530" s="76"/>
      <c r="I5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0" s="87" t="str">
        <f>IF(Tabela2[[#This Row],[DATA DO ÚLTIMO TESTE HIDROSTÁTICO]]="","",Tabela2[[#This Row],[DATA DO ÚLTIMO TESTE HIDROSTÁTICO]]+editar!$C$15)</f>
        <v/>
      </c>
      <c r="K530" s="105"/>
      <c r="L530" s="140"/>
      <c r="M530" s="48">
        <v>523</v>
      </c>
      <c r="N5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0" s="49" t="str">
        <f>IF(Tabela2[[#This Row],[DATA DA RECARGA]]="","",Tabela2[[#This Row],[DATA DA RECARGA]]+Tabela2[[#This Row],[val]])</f>
        <v/>
      </c>
      <c r="P530" s="48" t="str">
        <f>IF(Tabela2[[#This Row],[DATA VENC REC]]="","",VLOOKUP(MONTH(Tabela2[[#This Row],[DATA VENC REC]]),editar!$F$2:$G$13,2,0))</f>
        <v/>
      </c>
      <c r="Q530" s="48" t="str">
        <f>IF(Tabela2[[#This Row],[DATA VENC REC]]="","",YEAR(Tabela2[[#This Row],[DATA VENC REC]]))</f>
        <v/>
      </c>
      <c r="R5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0" s="54" t="str">
        <f>IF(Tabela2[[#This Row],[DATA DO PRÓXIMO TESTE HIDROSTÁTICO]]="","",VLOOKUP(MONTH(Tabela2[[#This Row],[DATA DO PRÓXIMO TESTE HIDROSTÁTICO]]),editar!$F$2:$G$13,2,0))</f>
        <v/>
      </c>
      <c r="T530" s="54" t="str">
        <f>IF(Tabela2[[#This Row],[DATA DO PRÓXIMO TESTE HIDROSTÁTICO]]="","",YEAR(Tabela2[[#This Row],[DATA DO PRÓXIMO TESTE HIDROSTÁTICO]]))</f>
        <v/>
      </c>
      <c r="U530" s="54" t="str">
        <f>IF(Tabela2[[#This Row],[DATA DA RECARGA]]="","",VLOOKUP(MONTH(Tabela2[[#This Row],[DATA DA RECARGA]]),editar!$F$2:$G$13,2,0))</f>
        <v/>
      </c>
      <c r="V530" s="54" t="str">
        <f>IF(Tabela2[[#This Row],[DATA DA RECARGA]]="","",YEAR(Tabela2[[#This Row],[DATA DA RECARGA]]))</f>
        <v/>
      </c>
      <c r="W530" s="54" t="str">
        <f>IF(Tabela2[[#This Row],[DATA DO ÚLTIMO TESTE HIDROSTÁTICO]]="","",VLOOKUP(MONTH(Tabela2[[#This Row],[DATA DO ÚLTIMO TESTE HIDROSTÁTICO]]),editar!$F$2:$G$13,2,0))</f>
        <v/>
      </c>
      <c r="X530" s="54" t="str">
        <f>IF(Tabela2[[#This Row],[DATA DO ÚLTIMO TESTE HIDROSTÁTICO]]="","",YEAR(Tabela2[[#This Row],[DATA DO ÚLTIMO TESTE HIDROSTÁTICO]]))</f>
        <v/>
      </c>
      <c r="Y530" s="101" t="str">
        <f>IFERROR(IF(Tabela2[[#This Row],[DATA DA RECARGA]]="","",Tabela2[[#This Row],[VALIDADE          (em meses)]]*30)+5,"")</f>
        <v/>
      </c>
      <c r="Z530" s="101" t="str">
        <f>IF(Tabela2[[#This Row],[DATA DA RECARGA]]="","","P")</f>
        <v/>
      </c>
      <c r="AA530" s="71"/>
      <c r="AB530" s="97" t="str">
        <f ca="1">IFERROR(G530-editar!$C$1,"")</f>
        <v/>
      </c>
      <c r="AC530" s="97" t="str">
        <f t="shared" ca="1" si="8"/>
        <v/>
      </c>
      <c r="AD530" s="74"/>
      <c r="AE530" s="74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</row>
    <row r="531" spans="1:57" ht="20.100000000000001" customHeight="1" x14ac:dyDescent="0.25">
      <c r="A531" s="29" t="str">
        <f>IF(Tabela2[[#This Row],[LOCAL DO EXTINTOR]]="","",Tabela2[[#This Row],[CONTROL1]])</f>
        <v/>
      </c>
      <c r="B531" s="133"/>
      <c r="C531" s="33"/>
      <c r="D531" s="34"/>
      <c r="E531" s="35"/>
      <c r="F5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1" s="81" t="str">
        <f ca="1">IFERROR(IF(Tabela2[[#This Row],[VALIDADE DA RECARGA]]="SELECIONE VALIDADE","",Tabela2[[#This Row],[DATA VENC REC]]),"")</f>
        <v/>
      </c>
      <c r="H531" s="76"/>
      <c r="I5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1" s="87" t="str">
        <f>IF(Tabela2[[#This Row],[DATA DO ÚLTIMO TESTE HIDROSTÁTICO]]="","",Tabela2[[#This Row],[DATA DO ÚLTIMO TESTE HIDROSTÁTICO]]+editar!$C$15)</f>
        <v/>
      </c>
      <c r="K531" s="105"/>
      <c r="L531" s="140"/>
      <c r="M531" s="48">
        <v>524</v>
      </c>
      <c r="N5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1" s="49" t="str">
        <f>IF(Tabela2[[#This Row],[DATA DA RECARGA]]="","",Tabela2[[#This Row],[DATA DA RECARGA]]+Tabela2[[#This Row],[val]])</f>
        <v/>
      </c>
      <c r="P531" s="48" t="str">
        <f>IF(Tabela2[[#This Row],[DATA VENC REC]]="","",VLOOKUP(MONTH(Tabela2[[#This Row],[DATA VENC REC]]),editar!$F$2:$G$13,2,0))</f>
        <v/>
      </c>
      <c r="Q531" s="48" t="str">
        <f>IF(Tabela2[[#This Row],[DATA VENC REC]]="","",YEAR(Tabela2[[#This Row],[DATA VENC REC]]))</f>
        <v/>
      </c>
      <c r="R5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1" s="54" t="str">
        <f>IF(Tabela2[[#This Row],[DATA DO PRÓXIMO TESTE HIDROSTÁTICO]]="","",VLOOKUP(MONTH(Tabela2[[#This Row],[DATA DO PRÓXIMO TESTE HIDROSTÁTICO]]),editar!$F$2:$G$13,2,0))</f>
        <v/>
      </c>
      <c r="T531" s="54" t="str">
        <f>IF(Tabela2[[#This Row],[DATA DO PRÓXIMO TESTE HIDROSTÁTICO]]="","",YEAR(Tabela2[[#This Row],[DATA DO PRÓXIMO TESTE HIDROSTÁTICO]]))</f>
        <v/>
      </c>
      <c r="U531" s="54" t="str">
        <f>IF(Tabela2[[#This Row],[DATA DA RECARGA]]="","",VLOOKUP(MONTH(Tabela2[[#This Row],[DATA DA RECARGA]]),editar!$F$2:$G$13,2,0))</f>
        <v/>
      </c>
      <c r="V531" s="54" t="str">
        <f>IF(Tabela2[[#This Row],[DATA DA RECARGA]]="","",YEAR(Tabela2[[#This Row],[DATA DA RECARGA]]))</f>
        <v/>
      </c>
      <c r="W531" s="54" t="str">
        <f>IF(Tabela2[[#This Row],[DATA DO ÚLTIMO TESTE HIDROSTÁTICO]]="","",VLOOKUP(MONTH(Tabela2[[#This Row],[DATA DO ÚLTIMO TESTE HIDROSTÁTICO]]),editar!$F$2:$G$13,2,0))</f>
        <v/>
      </c>
      <c r="X531" s="54" t="str">
        <f>IF(Tabela2[[#This Row],[DATA DO ÚLTIMO TESTE HIDROSTÁTICO]]="","",YEAR(Tabela2[[#This Row],[DATA DO ÚLTIMO TESTE HIDROSTÁTICO]]))</f>
        <v/>
      </c>
      <c r="Y531" s="101" t="str">
        <f>IFERROR(IF(Tabela2[[#This Row],[DATA DA RECARGA]]="","",Tabela2[[#This Row],[VALIDADE          (em meses)]]*30)+5,"")</f>
        <v/>
      </c>
      <c r="Z531" s="101" t="str">
        <f>IF(Tabela2[[#This Row],[DATA DA RECARGA]]="","","P")</f>
        <v/>
      </c>
      <c r="AA531" s="71"/>
      <c r="AB531" s="97" t="str">
        <f ca="1">IFERROR(G531-editar!$C$1,"")</f>
        <v/>
      </c>
      <c r="AC531" s="97" t="str">
        <f t="shared" ca="1" si="8"/>
        <v/>
      </c>
      <c r="AD531" s="74"/>
      <c r="AE531" s="74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</row>
    <row r="532" spans="1:57" ht="20.100000000000001" customHeight="1" x14ac:dyDescent="0.25">
      <c r="A532" s="29" t="str">
        <f>IF(Tabela2[[#This Row],[LOCAL DO EXTINTOR]]="","",Tabela2[[#This Row],[CONTROL1]])</f>
        <v/>
      </c>
      <c r="B532" s="133"/>
      <c r="C532" s="33"/>
      <c r="D532" s="34"/>
      <c r="E532" s="35"/>
      <c r="F5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2" s="81" t="str">
        <f ca="1">IFERROR(IF(Tabela2[[#This Row],[VALIDADE DA RECARGA]]="SELECIONE VALIDADE","",Tabela2[[#This Row],[DATA VENC REC]]),"")</f>
        <v/>
      </c>
      <c r="H532" s="76"/>
      <c r="I5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2" s="87" t="str">
        <f>IF(Tabela2[[#This Row],[DATA DO ÚLTIMO TESTE HIDROSTÁTICO]]="","",Tabela2[[#This Row],[DATA DO ÚLTIMO TESTE HIDROSTÁTICO]]+editar!$C$15)</f>
        <v/>
      </c>
      <c r="K532" s="105"/>
      <c r="L532" s="140"/>
      <c r="M532" s="48">
        <v>525</v>
      </c>
      <c r="N5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2" s="49" t="str">
        <f>IF(Tabela2[[#This Row],[DATA DA RECARGA]]="","",Tabela2[[#This Row],[DATA DA RECARGA]]+Tabela2[[#This Row],[val]])</f>
        <v/>
      </c>
      <c r="P532" s="48" t="str">
        <f>IF(Tabela2[[#This Row],[DATA VENC REC]]="","",VLOOKUP(MONTH(Tabela2[[#This Row],[DATA VENC REC]]),editar!$F$2:$G$13,2,0))</f>
        <v/>
      </c>
      <c r="Q532" s="48" t="str">
        <f>IF(Tabela2[[#This Row],[DATA VENC REC]]="","",YEAR(Tabela2[[#This Row],[DATA VENC REC]]))</f>
        <v/>
      </c>
      <c r="R5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2" s="54" t="str">
        <f>IF(Tabela2[[#This Row],[DATA DO PRÓXIMO TESTE HIDROSTÁTICO]]="","",VLOOKUP(MONTH(Tabela2[[#This Row],[DATA DO PRÓXIMO TESTE HIDROSTÁTICO]]),editar!$F$2:$G$13,2,0))</f>
        <v/>
      </c>
      <c r="T532" s="54" t="str">
        <f>IF(Tabela2[[#This Row],[DATA DO PRÓXIMO TESTE HIDROSTÁTICO]]="","",YEAR(Tabela2[[#This Row],[DATA DO PRÓXIMO TESTE HIDROSTÁTICO]]))</f>
        <v/>
      </c>
      <c r="U532" s="54" t="str">
        <f>IF(Tabela2[[#This Row],[DATA DA RECARGA]]="","",VLOOKUP(MONTH(Tabela2[[#This Row],[DATA DA RECARGA]]),editar!$F$2:$G$13,2,0))</f>
        <v/>
      </c>
      <c r="V532" s="54" t="str">
        <f>IF(Tabela2[[#This Row],[DATA DA RECARGA]]="","",YEAR(Tabela2[[#This Row],[DATA DA RECARGA]]))</f>
        <v/>
      </c>
      <c r="W532" s="54" t="str">
        <f>IF(Tabela2[[#This Row],[DATA DO ÚLTIMO TESTE HIDROSTÁTICO]]="","",VLOOKUP(MONTH(Tabela2[[#This Row],[DATA DO ÚLTIMO TESTE HIDROSTÁTICO]]),editar!$F$2:$G$13,2,0))</f>
        <v/>
      </c>
      <c r="X532" s="54" t="str">
        <f>IF(Tabela2[[#This Row],[DATA DO ÚLTIMO TESTE HIDROSTÁTICO]]="","",YEAR(Tabela2[[#This Row],[DATA DO ÚLTIMO TESTE HIDROSTÁTICO]]))</f>
        <v/>
      </c>
      <c r="Y532" s="101" t="str">
        <f>IFERROR(IF(Tabela2[[#This Row],[DATA DA RECARGA]]="","",Tabela2[[#This Row],[VALIDADE          (em meses)]]*30)+5,"")</f>
        <v/>
      </c>
      <c r="Z532" s="101" t="str">
        <f>IF(Tabela2[[#This Row],[DATA DA RECARGA]]="","","P")</f>
        <v/>
      </c>
      <c r="AA532" s="71"/>
      <c r="AB532" s="97" t="str">
        <f ca="1">IFERROR(G532-editar!$C$1,"")</f>
        <v/>
      </c>
      <c r="AC532" s="97" t="str">
        <f t="shared" ca="1" si="8"/>
        <v/>
      </c>
      <c r="AD532" s="74"/>
      <c r="AE532" s="74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</row>
    <row r="533" spans="1:57" ht="20.100000000000001" customHeight="1" x14ac:dyDescent="0.25">
      <c r="A533" s="29" t="str">
        <f>IF(Tabela2[[#This Row],[LOCAL DO EXTINTOR]]="","",Tabela2[[#This Row],[CONTROL1]])</f>
        <v/>
      </c>
      <c r="B533" s="133"/>
      <c r="C533" s="33"/>
      <c r="D533" s="34"/>
      <c r="E533" s="35"/>
      <c r="F5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3" s="81" t="str">
        <f ca="1">IFERROR(IF(Tabela2[[#This Row],[VALIDADE DA RECARGA]]="SELECIONE VALIDADE","",Tabela2[[#This Row],[DATA VENC REC]]),"")</f>
        <v/>
      </c>
      <c r="H533" s="76"/>
      <c r="I5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3" s="87" t="str">
        <f>IF(Tabela2[[#This Row],[DATA DO ÚLTIMO TESTE HIDROSTÁTICO]]="","",Tabela2[[#This Row],[DATA DO ÚLTIMO TESTE HIDROSTÁTICO]]+editar!$C$15)</f>
        <v/>
      </c>
      <c r="K533" s="105"/>
      <c r="L533" s="140"/>
      <c r="M533" s="48">
        <v>526</v>
      </c>
      <c r="N5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3" s="49" t="str">
        <f>IF(Tabela2[[#This Row],[DATA DA RECARGA]]="","",Tabela2[[#This Row],[DATA DA RECARGA]]+Tabela2[[#This Row],[val]])</f>
        <v/>
      </c>
      <c r="P533" s="48" t="str">
        <f>IF(Tabela2[[#This Row],[DATA VENC REC]]="","",VLOOKUP(MONTH(Tabela2[[#This Row],[DATA VENC REC]]),editar!$F$2:$G$13,2,0))</f>
        <v/>
      </c>
      <c r="Q533" s="48" t="str">
        <f>IF(Tabela2[[#This Row],[DATA VENC REC]]="","",YEAR(Tabela2[[#This Row],[DATA VENC REC]]))</f>
        <v/>
      </c>
      <c r="R5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3" s="54" t="str">
        <f>IF(Tabela2[[#This Row],[DATA DO PRÓXIMO TESTE HIDROSTÁTICO]]="","",VLOOKUP(MONTH(Tabela2[[#This Row],[DATA DO PRÓXIMO TESTE HIDROSTÁTICO]]),editar!$F$2:$G$13,2,0))</f>
        <v/>
      </c>
      <c r="T533" s="54" t="str">
        <f>IF(Tabela2[[#This Row],[DATA DO PRÓXIMO TESTE HIDROSTÁTICO]]="","",YEAR(Tabela2[[#This Row],[DATA DO PRÓXIMO TESTE HIDROSTÁTICO]]))</f>
        <v/>
      </c>
      <c r="U533" s="54" t="str">
        <f>IF(Tabela2[[#This Row],[DATA DA RECARGA]]="","",VLOOKUP(MONTH(Tabela2[[#This Row],[DATA DA RECARGA]]),editar!$F$2:$G$13,2,0))</f>
        <v/>
      </c>
      <c r="V533" s="54" t="str">
        <f>IF(Tabela2[[#This Row],[DATA DA RECARGA]]="","",YEAR(Tabela2[[#This Row],[DATA DA RECARGA]]))</f>
        <v/>
      </c>
      <c r="W533" s="54" t="str">
        <f>IF(Tabela2[[#This Row],[DATA DO ÚLTIMO TESTE HIDROSTÁTICO]]="","",VLOOKUP(MONTH(Tabela2[[#This Row],[DATA DO ÚLTIMO TESTE HIDROSTÁTICO]]),editar!$F$2:$G$13,2,0))</f>
        <v/>
      </c>
      <c r="X533" s="54" t="str">
        <f>IF(Tabela2[[#This Row],[DATA DO ÚLTIMO TESTE HIDROSTÁTICO]]="","",YEAR(Tabela2[[#This Row],[DATA DO ÚLTIMO TESTE HIDROSTÁTICO]]))</f>
        <v/>
      </c>
      <c r="Y533" s="101" t="str">
        <f>IFERROR(IF(Tabela2[[#This Row],[DATA DA RECARGA]]="","",Tabela2[[#This Row],[VALIDADE          (em meses)]]*30)+5,"")</f>
        <v/>
      </c>
      <c r="Z533" s="101" t="str">
        <f>IF(Tabela2[[#This Row],[DATA DA RECARGA]]="","","P")</f>
        <v/>
      </c>
      <c r="AA533" s="71"/>
      <c r="AB533" s="97" t="str">
        <f ca="1">IFERROR(G533-editar!$C$1,"")</f>
        <v/>
      </c>
      <c r="AC533" s="97" t="str">
        <f t="shared" ca="1" si="8"/>
        <v/>
      </c>
      <c r="AD533" s="74"/>
      <c r="AE533" s="74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</row>
    <row r="534" spans="1:57" ht="20.100000000000001" customHeight="1" x14ac:dyDescent="0.25">
      <c r="A534" s="29" t="str">
        <f>IF(Tabela2[[#This Row],[LOCAL DO EXTINTOR]]="","",Tabela2[[#This Row],[CONTROL1]])</f>
        <v/>
      </c>
      <c r="B534" s="133"/>
      <c r="C534" s="33"/>
      <c r="D534" s="34"/>
      <c r="E534" s="35"/>
      <c r="F5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4" s="81" t="str">
        <f ca="1">IFERROR(IF(Tabela2[[#This Row],[VALIDADE DA RECARGA]]="SELECIONE VALIDADE","",Tabela2[[#This Row],[DATA VENC REC]]),"")</f>
        <v/>
      </c>
      <c r="H534" s="76"/>
      <c r="I5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4" s="87" t="str">
        <f>IF(Tabela2[[#This Row],[DATA DO ÚLTIMO TESTE HIDROSTÁTICO]]="","",Tabela2[[#This Row],[DATA DO ÚLTIMO TESTE HIDROSTÁTICO]]+editar!$C$15)</f>
        <v/>
      </c>
      <c r="K534" s="105"/>
      <c r="L534" s="140"/>
      <c r="M534" s="48">
        <v>527</v>
      </c>
      <c r="N5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4" s="49" t="str">
        <f>IF(Tabela2[[#This Row],[DATA DA RECARGA]]="","",Tabela2[[#This Row],[DATA DA RECARGA]]+Tabela2[[#This Row],[val]])</f>
        <v/>
      </c>
      <c r="P534" s="48" t="str">
        <f>IF(Tabela2[[#This Row],[DATA VENC REC]]="","",VLOOKUP(MONTH(Tabela2[[#This Row],[DATA VENC REC]]),editar!$F$2:$G$13,2,0))</f>
        <v/>
      </c>
      <c r="Q534" s="48" t="str">
        <f>IF(Tabela2[[#This Row],[DATA VENC REC]]="","",YEAR(Tabela2[[#This Row],[DATA VENC REC]]))</f>
        <v/>
      </c>
      <c r="R5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4" s="54" t="str">
        <f>IF(Tabela2[[#This Row],[DATA DO PRÓXIMO TESTE HIDROSTÁTICO]]="","",VLOOKUP(MONTH(Tabela2[[#This Row],[DATA DO PRÓXIMO TESTE HIDROSTÁTICO]]),editar!$F$2:$G$13,2,0))</f>
        <v/>
      </c>
      <c r="T534" s="54" t="str">
        <f>IF(Tabela2[[#This Row],[DATA DO PRÓXIMO TESTE HIDROSTÁTICO]]="","",YEAR(Tabela2[[#This Row],[DATA DO PRÓXIMO TESTE HIDROSTÁTICO]]))</f>
        <v/>
      </c>
      <c r="U534" s="54" t="str">
        <f>IF(Tabela2[[#This Row],[DATA DA RECARGA]]="","",VLOOKUP(MONTH(Tabela2[[#This Row],[DATA DA RECARGA]]),editar!$F$2:$G$13,2,0))</f>
        <v/>
      </c>
      <c r="V534" s="54" t="str">
        <f>IF(Tabela2[[#This Row],[DATA DA RECARGA]]="","",YEAR(Tabela2[[#This Row],[DATA DA RECARGA]]))</f>
        <v/>
      </c>
      <c r="W534" s="54" t="str">
        <f>IF(Tabela2[[#This Row],[DATA DO ÚLTIMO TESTE HIDROSTÁTICO]]="","",VLOOKUP(MONTH(Tabela2[[#This Row],[DATA DO ÚLTIMO TESTE HIDROSTÁTICO]]),editar!$F$2:$G$13,2,0))</f>
        <v/>
      </c>
      <c r="X534" s="54" t="str">
        <f>IF(Tabela2[[#This Row],[DATA DO ÚLTIMO TESTE HIDROSTÁTICO]]="","",YEAR(Tabela2[[#This Row],[DATA DO ÚLTIMO TESTE HIDROSTÁTICO]]))</f>
        <v/>
      </c>
      <c r="Y534" s="101" t="str">
        <f>IFERROR(IF(Tabela2[[#This Row],[DATA DA RECARGA]]="","",Tabela2[[#This Row],[VALIDADE          (em meses)]]*30)+5,"")</f>
        <v/>
      </c>
      <c r="Z534" s="101" t="str">
        <f>IF(Tabela2[[#This Row],[DATA DA RECARGA]]="","","P")</f>
        <v/>
      </c>
      <c r="AA534" s="71"/>
      <c r="AB534" s="97" t="str">
        <f ca="1">IFERROR(G534-editar!$C$1,"")</f>
        <v/>
      </c>
      <c r="AC534" s="97" t="str">
        <f t="shared" ca="1" si="8"/>
        <v/>
      </c>
      <c r="AD534" s="74"/>
      <c r="AE534" s="74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</row>
    <row r="535" spans="1:57" ht="20.100000000000001" customHeight="1" x14ac:dyDescent="0.25">
      <c r="A535" s="29" t="str">
        <f>IF(Tabela2[[#This Row],[LOCAL DO EXTINTOR]]="","",Tabela2[[#This Row],[CONTROL1]])</f>
        <v/>
      </c>
      <c r="B535" s="133"/>
      <c r="C535" s="33"/>
      <c r="D535" s="34"/>
      <c r="E535" s="35"/>
      <c r="F5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5" s="81" t="str">
        <f ca="1">IFERROR(IF(Tabela2[[#This Row],[VALIDADE DA RECARGA]]="SELECIONE VALIDADE","",Tabela2[[#This Row],[DATA VENC REC]]),"")</f>
        <v/>
      </c>
      <c r="H535" s="76"/>
      <c r="I5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5" s="87" t="str">
        <f>IF(Tabela2[[#This Row],[DATA DO ÚLTIMO TESTE HIDROSTÁTICO]]="","",Tabela2[[#This Row],[DATA DO ÚLTIMO TESTE HIDROSTÁTICO]]+editar!$C$15)</f>
        <v/>
      </c>
      <c r="K535" s="105"/>
      <c r="L535" s="140"/>
      <c r="M535" s="48">
        <v>528</v>
      </c>
      <c r="N5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5" s="49" t="str">
        <f>IF(Tabela2[[#This Row],[DATA DA RECARGA]]="","",Tabela2[[#This Row],[DATA DA RECARGA]]+Tabela2[[#This Row],[val]])</f>
        <v/>
      </c>
      <c r="P535" s="48" t="str">
        <f>IF(Tabela2[[#This Row],[DATA VENC REC]]="","",VLOOKUP(MONTH(Tabela2[[#This Row],[DATA VENC REC]]),editar!$F$2:$G$13,2,0))</f>
        <v/>
      </c>
      <c r="Q535" s="48" t="str">
        <f>IF(Tabela2[[#This Row],[DATA VENC REC]]="","",YEAR(Tabela2[[#This Row],[DATA VENC REC]]))</f>
        <v/>
      </c>
      <c r="R5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5" s="54" t="str">
        <f>IF(Tabela2[[#This Row],[DATA DO PRÓXIMO TESTE HIDROSTÁTICO]]="","",VLOOKUP(MONTH(Tabela2[[#This Row],[DATA DO PRÓXIMO TESTE HIDROSTÁTICO]]),editar!$F$2:$G$13,2,0))</f>
        <v/>
      </c>
      <c r="T535" s="54" t="str">
        <f>IF(Tabela2[[#This Row],[DATA DO PRÓXIMO TESTE HIDROSTÁTICO]]="","",YEAR(Tabela2[[#This Row],[DATA DO PRÓXIMO TESTE HIDROSTÁTICO]]))</f>
        <v/>
      </c>
      <c r="U535" s="54" t="str">
        <f>IF(Tabela2[[#This Row],[DATA DA RECARGA]]="","",VLOOKUP(MONTH(Tabela2[[#This Row],[DATA DA RECARGA]]),editar!$F$2:$G$13,2,0))</f>
        <v/>
      </c>
      <c r="V535" s="54" t="str">
        <f>IF(Tabela2[[#This Row],[DATA DA RECARGA]]="","",YEAR(Tabela2[[#This Row],[DATA DA RECARGA]]))</f>
        <v/>
      </c>
      <c r="W535" s="54" t="str">
        <f>IF(Tabela2[[#This Row],[DATA DO ÚLTIMO TESTE HIDROSTÁTICO]]="","",VLOOKUP(MONTH(Tabela2[[#This Row],[DATA DO ÚLTIMO TESTE HIDROSTÁTICO]]),editar!$F$2:$G$13,2,0))</f>
        <v/>
      </c>
      <c r="X535" s="54" t="str">
        <f>IF(Tabela2[[#This Row],[DATA DO ÚLTIMO TESTE HIDROSTÁTICO]]="","",YEAR(Tabela2[[#This Row],[DATA DO ÚLTIMO TESTE HIDROSTÁTICO]]))</f>
        <v/>
      </c>
      <c r="Y535" s="101" t="str">
        <f>IFERROR(IF(Tabela2[[#This Row],[DATA DA RECARGA]]="","",Tabela2[[#This Row],[VALIDADE          (em meses)]]*30)+5,"")</f>
        <v/>
      </c>
      <c r="Z535" s="101" t="str">
        <f>IF(Tabela2[[#This Row],[DATA DA RECARGA]]="","","P")</f>
        <v/>
      </c>
      <c r="AA535" s="71"/>
      <c r="AB535" s="97" t="str">
        <f ca="1">IFERROR(G535-editar!$C$1,"")</f>
        <v/>
      </c>
      <c r="AC535" s="97" t="str">
        <f t="shared" ca="1" si="8"/>
        <v/>
      </c>
      <c r="AD535" s="74"/>
      <c r="AE535" s="74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</row>
    <row r="536" spans="1:57" ht="20.100000000000001" customHeight="1" x14ac:dyDescent="0.25">
      <c r="A536" s="29" t="str">
        <f>IF(Tabela2[[#This Row],[LOCAL DO EXTINTOR]]="","",Tabela2[[#This Row],[CONTROL1]])</f>
        <v/>
      </c>
      <c r="B536" s="133"/>
      <c r="C536" s="33"/>
      <c r="D536" s="34"/>
      <c r="E536" s="35"/>
      <c r="F5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6" s="81" t="str">
        <f ca="1">IFERROR(IF(Tabela2[[#This Row],[VALIDADE DA RECARGA]]="SELECIONE VALIDADE","",Tabela2[[#This Row],[DATA VENC REC]]),"")</f>
        <v/>
      </c>
      <c r="H536" s="76"/>
      <c r="I5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6" s="87" t="str">
        <f>IF(Tabela2[[#This Row],[DATA DO ÚLTIMO TESTE HIDROSTÁTICO]]="","",Tabela2[[#This Row],[DATA DO ÚLTIMO TESTE HIDROSTÁTICO]]+editar!$C$15)</f>
        <v/>
      </c>
      <c r="K536" s="105"/>
      <c r="L536" s="140"/>
      <c r="M536" s="48">
        <v>529</v>
      </c>
      <c r="N5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6" s="49" t="str">
        <f>IF(Tabela2[[#This Row],[DATA DA RECARGA]]="","",Tabela2[[#This Row],[DATA DA RECARGA]]+Tabela2[[#This Row],[val]])</f>
        <v/>
      </c>
      <c r="P536" s="48" t="str">
        <f>IF(Tabela2[[#This Row],[DATA VENC REC]]="","",VLOOKUP(MONTH(Tabela2[[#This Row],[DATA VENC REC]]),editar!$F$2:$G$13,2,0))</f>
        <v/>
      </c>
      <c r="Q536" s="48" t="str">
        <f>IF(Tabela2[[#This Row],[DATA VENC REC]]="","",YEAR(Tabela2[[#This Row],[DATA VENC REC]]))</f>
        <v/>
      </c>
      <c r="R5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6" s="54" t="str">
        <f>IF(Tabela2[[#This Row],[DATA DO PRÓXIMO TESTE HIDROSTÁTICO]]="","",VLOOKUP(MONTH(Tabela2[[#This Row],[DATA DO PRÓXIMO TESTE HIDROSTÁTICO]]),editar!$F$2:$G$13,2,0))</f>
        <v/>
      </c>
      <c r="T536" s="54" t="str">
        <f>IF(Tabela2[[#This Row],[DATA DO PRÓXIMO TESTE HIDROSTÁTICO]]="","",YEAR(Tabela2[[#This Row],[DATA DO PRÓXIMO TESTE HIDROSTÁTICO]]))</f>
        <v/>
      </c>
      <c r="U536" s="54" t="str">
        <f>IF(Tabela2[[#This Row],[DATA DA RECARGA]]="","",VLOOKUP(MONTH(Tabela2[[#This Row],[DATA DA RECARGA]]),editar!$F$2:$G$13,2,0))</f>
        <v/>
      </c>
      <c r="V536" s="54" t="str">
        <f>IF(Tabela2[[#This Row],[DATA DA RECARGA]]="","",YEAR(Tabela2[[#This Row],[DATA DA RECARGA]]))</f>
        <v/>
      </c>
      <c r="W536" s="54" t="str">
        <f>IF(Tabela2[[#This Row],[DATA DO ÚLTIMO TESTE HIDROSTÁTICO]]="","",VLOOKUP(MONTH(Tabela2[[#This Row],[DATA DO ÚLTIMO TESTE HIDROSTÁTICO]]),editar!$F$2:$G$13,2,0))</f>
        <v/>
      </c>
      <c r="X536" s="54" t="str">
        <f>IF(Tabela2[[#This Row],[DATA DO ÚLTIMO TESTE HIDROSTÁTICO]]="","",YEAR(Tabela2[[#This Row],[DATA DO ÚLTIMO TESTE HIDROSTÁTICO]]))</f>
        <v/>
      </c>
      <c r="Y536" s="101" t="str">
        <f>IFERROR(IF(Tabela2[[#This Row],[DATA DA RECARGA]]="","",Tabela2[[#This Row],[VALIDADE          (em meses)]]*30)+5,"")</f>
        <v/>
      </c>
      <c r="Z536" s="101" t="str">
        <f>IF(Tabela2[[#This Row],[DATA DA RECARGA]]="","","P")</f>
        <v/>
      </c>
      <c r="AA536" s="71"/>
      <c r="AB536" s="97" t="str">
        <f ca="1">IFERROR(G536-editar!$C$1,"")</f>
        <v/>
      </c>
      <c r="AC536" s="97" t="str">
        <f t="shared" ca="1" si="8"/>
        <v/>
      </c>
      <c r="AD536" s="74"/>
      <c r="AE536" s="74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</row>
    <row r="537" spans="1:57" ht="20.100000000000001" customHeight="1" x14ac:dyDescent="0.25">
      <c r="A537" s="29" t="str">
        <f>IF(Tabela2[[#This Row],[LOCAL DO EXTINTOR]]="","",Tabela2[[#This Row],[CONTROL1]])</f>
        <v/>
      </c>
      <c r="B537" s="133"/>
      <c r="C537" s="33"/>
      <c r="D537" s="34"/>
      <c r="E537" s="35"/>
      <c r="F5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7" s="81" t="str">
        <f ca="1">IFERROR(IF(Tabela2[[#This Row],[VALIDADE DA RECARGA]]="SELECIONE VALIDADE","",Tabela2[[#This Row],[DATA VENC REC]]),"")</f>
        <v/>
      </c>
      <c r="H537" s="76"/>
      <c r="I5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7" s="87" t="str">
        <f>IF(Tabela2[[#This Row],[DATA DO ÚLTIMO TESTE HIDROSTÁTICO]]="","",Tabela2[[#This Row],[DATA DO ÚLTIMO TESTE HIDROSTÁTICO]]+editar!$C$15)</f>
        <v/>
      </c>
      <c r="K537" s="105"/>
      <c r="L537" s="140"/>
      <c r="M537" s="48">
        <v>530</v>
      </c>
      <c r="N5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7" s="49" t="str">
        <f>IF(Tabela2[[#This Row],[DATA DA RECARGA]]="","",Tabela2[[#This Row],[DATA DA RECARGA]]+Tabela2[[#This Row],[val]])</f>
        <v/>
      </c>
      <c r="P537" s="48" t="str">
        <f>IF(Tabela2[[#This Row],[DATA VENC REC]]="","",VLOOKUP(MONTH(Tabela2[[#This Row],[DATA VENC REC]]),editar!$F$2:$G$13,2,0))</f>
        <v/>
      </c>
      <c r="Q537" s="48" t="str">
        <f>IF(Tabela2[[#This Row],[DATA VENC REC]]="","",YEAR(Tabela2[[#This Row],[DATA VENC REC]]))</f>
        <v/>
      </c>
      <c r="R5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7" s="54" t="str">
        <f>IF(Tabela2[[#This Row],[DATA DO PRÓXIMO TESTE HIDROSTÁTICO]]="","",VLOOKUP(MONTH(Tabela2[[#This Row],[DATA DO PRÓXIMO TESTE HIDROSTÁTICO]]),editar!$F$2:$G$13,2,0))</f>
        <v/>
      </c>
      <c r="T537" s="54" t="str">
        <f>IF(Tabela2[[#This Row],[DATA DO PRÓXIMO TESTE HIDROSTÁTICO]]="","",YEAR(Tabela2[[#This Row],[DATA DO PRÓXIMO TESTE HIDROSTÁTICO]]))</f>
        <v/>
      </c>
      <c r="U537" s="54" t="str">
        <f>IF(Tabela2[[#This Row],[DATA DA RECARGA]]="","",VLOOKUP(MONTH(Tabela2[[#This Row],[DATA DA RECARGA]]),editar!$F$2:$G$13,2,0))</f>
        <v/>
      </c>
      <c r="V537" s="54" t="str">
        <f>IF(Tabela2[[#This Row],[DATA DA RECARGA]]="","",YEAR(Tabela2[[#This Row],[DATA DA RECARGA]]))</f>
        <v/>
      </c>
      <c r="W537" s="54" t="str">
        <f>IF(Tabela2[[#This Row],[DATA DO ÚLTIMO TESTE HIDROSTÁTICO]]="","",VLOOKUP(MONTH(Tabela2[[#This Row],[DATA DO ÚLTIMO TESTE HIDROSTÁTICO]]),editar!$F$2:$G$13,2,0))</f>
        <v/>
      </c>
      <c r="X537" s="54" t="str">
        <f>IF(Tabela2[[#This Row],[DATA DO ÚLTIMO TESTE HIDROSTÁTICO]]="","",YEAR(Tabela2[[#This Row],[DATA DO ÚLTIMO TESTE HIDROSTÁTICO]]))</f>
        <v/>
      </c>
      <c r="Y537" s="101" t="str">
        <f>IFERROR(IF(Tabela2[[#This Row],[DATA DA RECARGA]]="","",Tabela2[[#This Row],[VALIDADE          (em meses)]]*30)+5,"")</f>
        <v/>
      </c>
      <c r="Z537" s="101" t="str">
        <f>IF(Tabela2[[#This Row],[DATA DA RECARGA]]="","","P")</f>
        <v/>
      </c>
      <c r="AA537" s="71"/>
      <c r="AB537" s="97" t="str">
        <f ca="1">IFERROR(G537-editar!$C$1,"")</f>
        <v/>
      </c>
      <c r="AC537" s="97" t="str">
        <f t="shared" ca="1" si="8"/>
        <v/>
      </c>
      <c r="AD537" s="74"/>
      <c r="AE537" s="74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</row>
    <row r="538" spans="1:57" ht="20.100000000000001" customHeight="1" x14ac:dyDescent="0.25">
      <c r="A538" s="29" t="str">
        <f>IF(Tabela2[[#This Row],[LOCAL DO EXTINTOR]]="","",Tabela2[[#This Row],[CONTROL1]])</f>
        <v/>
      </c>
      <c r="B538" s="133"/>
      <c r="C538" s="33"/>
      <c r="D538" s="34"/>
      <c r="E538" s="35"/>
      <c r="F5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8" s="81" t="str">
        <f ca="1">IFERROR(IF(Tabela2[[#This Row],[VALIDADE DA RECARGA]]="SELECIONE VALIDADE","",Tabela2[[#This Row],[DATA VENC REC]]),"")</f>
        <v/>
      </c>
      <c r="H538" s="76"/>
      <c r="I5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8" s="87" t="str">
        <f>IF(Tabela2[[#This Row],[DATA DO ÚLTIMO TESTE HIDROSTÁTICO]]="","",Tabela2[[#This Row],[DATA DO ÚLTIMO TESTE HIDROSTÁTICO]]+editar!$C$15)</f>
        <v/>
      </c>
      <c r="K538" s="105"/>
      <c r="L538" s="140"/>
      <c r="M538" s="48">
        <v>531</v>
      </c>
      <c r="N5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8" s="49" t="str">
        <f>IF(Tabela2[[#This Row],[DATA DA RECARGA]]="","",Tabela2[[#This Row],[DATA DA RECARGA]]+Tabela2[[#This Row],[val]])</f>
        <v/>
      </c>
      <c r="P538" s="48" t="str">
        <f>IF(Tabela2[[#This Row],[DATA VENC REC]]="","",VLOOKUP(MONTH(Tabela2[[#This Row],[DATA VENC REC]]),editar!$F$2:$G$13,2,0))</f>
        <v/>
      </c>
      <c r="Q538" s="48" t="str">
        <f>IF(Tabela2[[#This Row],[DATA VENC REC]]="","",YEAR(Tabela2[[#This Row],[DATA VENC REC]]))</f>
        <v/>
      </c>
      <c r="R5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8" s="54" t="str">
        <f>IF(Tabela2[[#This Row],[DATA DO PRÓXIMO TESTE HIDROSTÁTICO]]="","",VLOOKUP(MONTH(Tabela2[[#This Row],[DATA DO PRÓXIMO TESTE HIDROSTÁTICO]]),editar!$F$2:$G$13,2,0))</f>
        <v/>
      </c>
      <c r="T538" s="54" t="str">
        <f>IF(Tabela2[[#This Row],[DATA DO PRÓXIMO TESTE HIDROSTÁTICO]]="","",YEAR(Tabela2[[#This Row],[DATA DO PRÓXIMO TESTE HIDROSTÁTICO]]))</f>
        <v/>
      </c>
      <c r="U538" s="54" t="str">
        <f>IF(Tabela2[[#This Row],[DATA DA RECARGA]]="","",VLOOKUP(MONTH(Tabela2[[#This Row],[DATA DA RECARGA]]),editar!$F$2:$G$13,2,0))</f>
        <v/>
      </c>
      <c r="V538" s="54" t="str">
        <f>IF(Tabela2[[#This Row],[DATA DA RECARGA]]="","",YEAR(Tabela2[[#This Row],[DATA DA RECARGA]]))</f>
        <v/>
      </c>
      <c r="W538" s="54" t="str">
        <f>IF(Tabela2[[#This Row],[DATA DO ÚLTIMO TESTE HIDROSTÁTICO]]="","",VLOOKUP(MONTH(Tabela2[[#This Row],[DATA DO ÚLTIMO TESTE HIDROSTÁTICO]]),editar!$F$2:$G$13,2,0))</f>
        <v/>
      </c>
      <c r="X538" s="54" t="str">
        <f>IF(Tabela2[[#This Row],[DATA DO ÚLTIMO TESTE HIDROSTÁTICO]]="","",YEAR(Tabela2[[#This Row],[DATA DO ÚLTIMO TESTE HIDROSTÁTICO]]))</f>
        <v/>
      </c>
      <c r="Y538" s="101" t="str">
        <f>IFERROR(IF(Tabela2[[#This Row],[DATA DA RECARGA]]="","",Tabela2[[#This Row],[VALIDADE          (em meses)]]*30)+5,"")</f>
        <v/>
      </c>
      <c r="Z538" s="101" t="str">
        <f>IF(Tabela2[[#This Row],[DATA DA RECARGA]]="","","P")</f>
        <v/>
      </c>
      <c r="AA538" s="71"/>
      <c r="AB538" s="97" t="str">
        <f ca="1">IFERROR(G538-editar!$C$1,"")</f>
        <v/>
      </c>
      <c r="AC538" s="97" t="str">
        <f t="shared" ca="1" si="8"/>
        <v/>
      </c>
      <c r="AD538" s="74"/>
      <c r="AE538" s="74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</row>
    <row r="539" spans="1:57" ht="20.100000000000001" customHeight="1" x14ac:dyDescent="0.25">
      <c r="A539" s="29" t="str">
        <f>IF(Tabela2[[#This Row],[LOCAL DO EXTINTOR]]="","",Tabela2[[#This Row],[CONTROL1]])</f>
        <v/>
      </c>
      <c r="B539" s="133"/>
      <c r="C539" s="33"/>
      <c r="D539" s="34"/>
      <c r="E539" s="35"/>
      <c r="F5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39" s="81" t="str">
        <f ca="1">IFERROR(IF(Tabela2[[#This Row],[VALIDADE DA RECARGA]]="SELECIONE VALIDADE","",Tabela2[[#This Row],[DATA VENC REC]]),"")</f>
        <v/>
      </c>
      <c r="H539" s="76"/>
      <c r="I5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39" s="87" t="str">
        <f>IF(Tabela2[[#This Row],[DATA DO ÚLTIMO TESTE HIDROSTÁTICO]]="","",Tabela2[[#This Row],[DATA DO ÚLTIMO TESTE HIDROSTÁTICO]]+editar!$C$15)</f>
        <v/>
      </c>
      <c r="K539" s="105"/>
      <c r="L539" s="140"/>
      <c r="M539" s="48">
        <v>532</v>
      </c>
      <c r="N5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39" s="49" t="str">
        <f>IF(Tabela2[[#This Row],[DATA DA RECARGA]]="","",Tabela2[[#This Row],[DATA DA RECARGA]]+Tabela2[[#This Row],[val]])</f>
        <v/>
      </c>
      <c r="P539" s="48" t="str">
        <f>IF(Tabela2[[#This Row],[DATA VENC REC]]="","",VLOOKUP(MONTH(Tabela2[[#This Row],[DATA VENC REC]]),editar!$F$2:$G$13,2,0))</f>
        <v/>
      </c>
      <c r="Q539" s="48" t="str">
        <f>IF(Tabela2[[#This Row],[DATA VENC REC]]="","",YEAR(Tabela2[[#This Row],[DATA VENC REC]]))</f>
        <v/>
      </c>
      <c r="R5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39" s="54" t="str">
        <f>IF(Tabela2[[#This Row],[DATA DO PRÓXIMO TESTE HIDROSTÁTICO]]="","",VLOOKUP(MONTH(Tabela2[[#This Row],[DATA DO PRÓXIMO TESTE HIDROSTÁTICO]]),editar!$F$2:$G$13,2,0))</f>
        <v/>
      </c>
      <c r="T539" s="54" t="str">
        <f>IF(Tabela2[[#This Row],[DATA DO PRÓXIMO TESTE HIDROSTÁTICO]]="","",YEAR(Tabela2[[#This Row],[DATA DO PRÓXIMO TESTE HIDROSTÁTICO]]))</f>
        <v/>
      </c>
      <c r="U539" s="54" t="str">
        <f>IF(Tabela2[[#This Row],[DATA DA RECARGA]]="","",VLOOKUP(MONTH(Tabela2[[#This Row],[DATA DA RECARGA]]),editar!$F$2:$G$13,2,0))</f>
        <v/>
      </c>
      <c r="V539" s="54" t="str">
        <f>IF(Tabela2[[#This Row],[DATA DA RECARGA]]="","",YEAR(Tabela2[[#This Row],[DATA DA RECARGA]]))</f>
        <v/>
      </c>
      <c r="W539" s="54" t="str">
        <f>IF(Tabela2[[#This Row],[DATA DO ÚLTIMO TESTE HIDROSTÁTICO]]="","",VLOOKUP(MONTH(Tabela2[[#This Row],[DATA DO ÚLTIMO TESTE HIDROSTÁTICO]]),editar!$F$2:$G$13,2,0))</f>
        <v/>
      </c>
      <c r="X539" s="54" t="str">
        <f>IF(Tabela2[[#This Row],[DATA DO ÚLTIMO TESTE HIDROSTÁTICO]]="","",YEAR(Tabela2[[#This Row],[DATA DO ÚLTIMO TESTE HIDROSTÁTICO]]))</f>
        <v/>
      </c>
      <c r="Y539" s="101" t="str">
        <f>IFERROR(IF(Tabela2[[#This Row],[DATA DA RECARGA]]="","",Tabela2[[#This Row],[VALIDADE          (em meses)]]*30)+5,"")</f>
        <v/>
      </c>
      <c r="Z539" s="101" t="str">
        <f>IF(Tabela2[[#This Row],[DATA DA RECARGA]]="","","P")</f>
        <v/>
      </c>
      <c r="AA539" s="71"/>
      <c r="AB539" s="97" t="str">
        <f ca="1">IFERROR(G539-editar!$C$1,"")</f>
        <v/>
      </c>
      <c r="AC539" s="97" t="str">
        <f t="shared" ca="1" si="8"/>
        <v/>
      </c>
      <c r="AD539" s="74"/>
      <c r="AE539" s="74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</row>
    <row r="540" spans="1:57" ht="20.100000000000001" customHeight="1" x14ac:dyDescent="0.25">
      <c r="A540" s="29" t="str">
        <f>IF(Tabela2[[#This Row],[LOCAL DO EXTINTOR]]="","",Tabela2[[#This Row],[CONTROL1]])</f>
        <v/>
      </c>
      <c r="B540" s="133"/>
      <c r="C540" s="33"/>
      <c r="D540" s="34"/>
      <c r="E540" s="35"/>
      <c r="F5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0" s="81" t="str">
        <f ca="1">IFERROR(IF(Tabela2[[#This Row],[VALIDADE DA RECARGA]]="SELECIONE VALIDADE","",Tabela2[[#This Row],[DATA VENC REC]]),"")</f>
        <v/>
      </c>
      <c r="H540" s="76"/>
      <c r="I5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0" s="87" t="str">
        <f>IF(Tabela2[[#This Row],[DATA DO ÚLTIMO TESTE HIDROSTÁTICO]]="","",Tabela2[[#This Row],[DATA DO ÚLTIMO TESTE HIDROSTÁTICO]]+editar!$C$15)</f>
        <v/>
      </c>
      <c r="K540" s="105"/>
      <c r="L540" s="140"/>
      <c r="M540" s="48">
        <v>533</v>
      </c>
      <c r="N5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0" s="49" t="str">
        <f>IF(Tabela2[[#This Row],[DATA DA RECARGA]]="","",Tabela2[[#This Row],[DATA DA RECARGA]]+Tabela2[[#This Row],[val]])</f>
        <v/>
      </c>
      <c r="P540" s="48" t="str">
        <f>IF(Tabela2[[#This Row],[DATA VENC REC]]="","",VLOOKUP(MONTH(Tabela2[[#This Row],[DATA VENC REC]]),editar!$F$2:$G$13,2,0))</f>
        <v/>
      </c>
      <c r="Q540" s="48" t="str">
        <f>IF(Tabela2[[#This Row],[DATA VENC REC]]="","",YEAR(Tabela2[[#This Row],[DATA VENC REC]]))</f>
        <v/>
      </c>
      <c r="R5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0" s="54" t="str">
        <f>IF(Tabela2[[#This Row],[DATA DO PRÓXIMO TESTE HIDROSTÁTICO]]="","",VLOOKUP(MONTH(Tabela2[[#This Row],[DATA DO PRÓXIMO TESTE HIDROSTÁTICO]]),editar!$F$2:$G$13,2,0))</f>
        <v/>
      </c>
      <c r="T540" s="54" t="str">
        <f>IF(Tabela2[[#This Row],[DATA DO PRÓXIMO TESTE HIDROSTÁTICO]]="","",YEAR(Tabela2[[#This Row],[DATA DO PRÓXIMO TESTE HIDROSTÁTICO]]))</f>
        <v/>
      </c>
      <c r="U540" s="54" t="str">
        <f>IF(Tabela2[[#This Row],[DATA DA RECARGA]]="","",VLOOKUP(MONTH(Tabela2[[#This Row],[DATA DA RECARGA]]),editar!$F$2:$G$13,2,0))</f>
        <v/>
      </c>
      <c r="V540" s="54" t="str">
        <f>IF(Tabela2[[#This Row],[DATA DA RECARGA]]="","",YEAR(Tabela2[[#This Row],[DATA DA RECARGA]]))</f>
        <v/>
      </c>
      <c r="W540" s="54" t="str">
        <f>IF(Tabela2[[#This Row],[DATA DO ÚLTIMO TESTE HIDROSTÁTICO]]="","",VLOOKUP(MONTH(Tabela2[[#This Row],[DATA DO ÚLTIMO TESTE HIDROSTÁTICO]]),editar!$F$2:$G$13,2,0))</f>
        <v/>
      </c>
      <c r="X540" s="54" t="str">
        <f>IF(Tabela2[[#This Row],[DATA DO ÚLTIMO TESTE HIDROSTÁTICO]]="","",YEAR(Tabela2[[#This Row],[DATA DO ÚLTIMO TESTE HIDROSTÁTICO]]))</f>
        <v/>
      </c>
      <c r="Y540" s="101" t="str">
        <f>IFERROR(IF(Tabela2[[#This Row],[DATA DA RECARGA]]="","",Tabela2[[#This Row],[VALIDADE          (em meses)]]*30)+5,"")</f>
        <v/>
      </c>
      <c r="Z540" s="101" t="str">
        <f>IF(Tabela2[[#This Row],[DATA DA RECARGA]]="","","P")</f>
        <v/>
      </c>
      <c r="AA540" s="71"/>
      <c r="AB540" s="97" t="str">
        <f ca="1">IFERROR(G540-editar!$C$1,"")</f>
        <v/>
      </c>
      <c r="AC540" s="97" t="str">
        <f t="shared" ca="1" si="8"/>
        <v/>
      </c>
      <c r="AD540" s="74"/>
      <c r="AE540" s="74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</row>
    <row r="541" spans="1:57" ht="20.100000000000001" customHeight="1" x14ac:dyDescent="0.25">
      <c r="A541" s="29" t="str">
        <f>IF(Tabela2[[#This Row],[LOCAL DO EXTINTOR]]="","",Tabela2[[#This Row],[CONTROL1]])</f>
        <v/>
      </c>
      <c r="B541" s="133"/>
      <c r="C541" s="33"/>
      <c r="D541" s="34"/>
      <c r="E541" s="35"/>
      <c r="F5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1" s="81" t="str">
        <f ca="1">IFERROR(IF(Tabela2[[#This Row],[VALIDADE DA RECARGA]]="SELECIONE VALIDADE","",Tabela2[[#This Row],[DATA VENC REC]]),"")</f>
        <v/>
      </c>
      <c r="H541" s="76"/>
      <c r="I5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1" s="87" t="str">
        <f>IF(Tabela2[[#This Row],[DATA DO ÚLTIMO TESTE HIDROSTÁTICO]]="","",Tabela2[[#This Row],[DATA DO ÚLTIMO TESTE HIDROSTÁTICO]]+editar!$C$15)</f>
        <v/>
      </c>
      <c r="K541" s="105"/>
      <c r="L541" s="140"/>
      <c r="M541" s="48">
        <v>534</v>
      </c>
      <c r="N5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1" s="49" t="str">
        <f>IF(Tabela2[[#This Row],[DATA DA RECARGA]]="","",Tabela2[[#This Row],[DATA DA RECARGA]]+Tabela2[[#This Row],[val]])</f>
        <v/>
      </c>
      <c r="P541" s="48" t="str">
        <f>IF(Tabela2[[#This Row],[DATA VENC REC]]="","",VLOOKUP(MONTH(Tabela2[[#This Row],[DATA VENC REC]]),editar!$F$2:$G$13,2,0))</f>
        <v/>
      </c>
      <c r="Q541" s="48" t="str">
        <f>IF(Tabela2[[#This Row],[DATA VENC REC]]="","",YEAR(Tabela2[[#This Row],[DATA VENC REC]]))</f>
        <v/>
      </c>
      <c r="R5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1" s="54" t="str">
        <f>IF(Tabela2[[#This Row],[DATA DO PRÓXIMO TESTE HIDROSTÁTICO]]="","",VLOOKUP(MONTH(Tabela2[[#This Row],[DATA DO PRÓXIMO TESTE HIDROSTÁTICO]]),editar!$F$2:$G$13,2,0))</f>
        <v/>
      </c>
      <c r="T541" s="54" t="str">
        <f>IF(Tabela2[[#This Row],[DATA DO PRÓXIMO TESTE HIDROSTÁTICO]]="","",YEAR(Tabela2[[#This Row],[DATA DO PRÓXIMO TESTE HIDROSTÁTICO]]))</f>
        <v/>
      </c>
      <c r="U541" s="54" t="str">
        <f>IF(Tabela2[[#This Row],[DATA DA RECARGA]]="","",VLOOKUP(MONTH(Tabela2[[#This Row],[DATA DA RECARGA]]),editar!$F$2:$G$13,2,0))</f>
        <v/>
      </c>
      <c r="V541" s="54" t="str">
        <f>IF(Tabela2[[#This Row],[DATA DA RECARGA]]="","",YEAR(Tabela2[[#This Row],[DATA DA RECARGA]]))</f>
        <v/>
      </c>
      <c r="W541" s="54" t="str">
        <f>IF(Tabela2[[#This Row],[DATA DO ÚLTIMO TESTE HIDROSTÁTICO]]="","",VLOOKUP(MONTH(Tabela2[[#This Row],[DATA DO ÚLTIMO TESTE HIDROSTÁTICO]]),editar!$F$2:$G$13,2,0))</f>
        <v/>
      </c>
      <c r="X541" s="54" t="str">
        <f>IF(Tabela2[[#This Row],[DATA DO ÚLTIMO TESTE HIDROSTÁTICO]]="","",YEAR(Tabela2[[#This Row],[DATA DO ÚLTIMO TESTE HIDROSTÁTICO]]))</f>
        <v/>
      </c>
      <c r="Y541" s="101" t="str">
        <f>IFERROR(IF(Tabela2[[#This Row],[DATA DA RECARGA]]="","",Tabela2[[#This Row],[VALIDADE          (em meses)]]*30)+5,"")</f>
        <v/>
      </c>
      <c r="Z541" s="101" t="str">
        <f>IF(Tabela2[[#This Row],[DATA DA RECARGA]]="","","P")</f>
        <v/>
      </c>
      <c r="AA541" s="71"/>
      <c r="AB541" s="97" t="str">
        <f ca="1">IFERROR(G541-editar!$C$1,"")</f>
        <v/>
      </c>
      <c r="AC541" s="97" t="str">
        <f t="shared" ca="1" si="8"/>
        <v/>
      </c>
      <c r="AD541" s="74"/>
      <c r="AE541" s="74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</row>
    <row r="542" spans="1:57" ht="20.100000000000001" customHeight="1" x14ac:dyDescent="0.25">
      <c r="A542" s="29" t="str">
        <f>IF(Tabela2[[#This Row],[LOCAL DO EXTINTOR]]="","",Tabela2[[#This Row],[CONTROL1]])</f>
        <v/>
      </c>
      <c r="B542" s="133"/>
      <c r="C542" s="33"/>
      <c r="D542" s="34"/>
      <c r="E542" s="35"/>
      <c r="F5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2" s="81" t="str">
        <f ca="1">IFERROR(IF(Tabela2[[#This Row],[VALIDADE DA RECARGA]]="SELECIONE VALIDADE","",Tabela2[[#This Row],[DATA VENC REC]]),"")</f>
        <v/>
      </c>
      <c r="H542" s="76"/>
      <c r="I5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2" s="87" t="str">
        <f>IF(Tabela2[[#This Row],[DATA DO ÚLTIMO TESTE HIDROSTÁTICO]]="","",Tabela2[[#This Row],[DATA DO ÚLTIMO TESTE HIDROSTÁTICO]]+editar!$C$15)</f>
        <v/>
      </c>
      <c r="K542" s="105"/>
      <c r="L542" s="140"/>
      <c r="M542" s="48">
        <v>535</v>
      </c>
      <c r="N5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2" s="49" t="str">
        <f>IF(Tabela2[[#This Row],[DATA DA RECARGA]]="","",Tabela2[[#This Row],[DATA DA RECARGA]]+Tabela2[[#This Row],[val]])</f>
        <v/>
      </c>
      <c r="P542" s="48" t="str">
        <f>IF(Tabela2[[#This Row],[DATA VENC REC]]="","",VLOOKUP(MONTH(Tabela2[[#This Row],[DATA VENC REC]]),editar!$F$2:$G$13,2,0))</f>
        <v/>
      </c>
      <c r="Q542" s="48" t="str">
        <f>IF(Tabela2[[#This Row],[DATA VENC REC]]="","",YEAR(Tabela2[[#This Row],[DATA VENC REC]]))</f>
        <v/>
      </c>
      <c r="R5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2" s="54" t="str">
        <f>IF(Tabela2[[#This Row],[DATA DO PRÓXIMO TESTE HIDROSTÁTICO]]="","",VLOOKUP(MONTH(Tabela2[[#This Row],[DATA DO PRÓXIMO TESTE HIDROSTÁTICO]]),editar!$F$2:$G$13,2,0))</f>
        <v/>
      </c>
      <c r="T542" s="54" t="str">
        <f>IF(Tabela2[[#This Row],[DATA DO PRÓXIMO TESTE HIDROSTÁTICO]]="","",YEAR(Tabela2[[#This Row],[DATA DO PRÓXIMO TESTE HIDROSTÁTICO]]))</f>
        <v/>
      </c>
      <c r="U542" s="54" t="str">
        <f>IF(Tabela2[[#This Row],[DATA DA RECARGA]]="","",VLOOKUP(MONTH(Tabela2[[#This Row],[DATA DA RECARGA]]),editar!$F$2:$G$13,2,0))</f>
        <v/>
      </c>
      <c r="V542" s="54" t="str">
        <f>IF(Tabela2[[#This Row],[DATA DA RECARGA]]="","",YEAR(Tabela2[[#This Row],[DATA DA RECARGA]]))</f>
        <v/>
      </c>
      <c r="W542" s="54" t="str">
        <f>IF(Tabela2[[#This Row],[DATA DO ÚLTIMO TESTE HIDROSTÁTICO]]="","",VLOOKUP(MONTH(Tabela2[[#This Row],[DATA DO ÚLTIMO TESTE HIDROSTÁTICO]]),editar!$F$2:$G$13,2,0))</f>
        <v/>
      </c>
      <c r="X542" s="54" t="str">
        <f>IF(Tabela2[[#This Row],[DATA DO ÚLTIMO TESTE HIDROSTÁTICO]]="","",YEAR(Tabela2[[#This Row],[DATA DO ÚLTIMO TESTE HIDROSTÁTICO]]))</f>
        <v/>
      </c>
      <c r="Y542" s="101" t="str">
        <f>IFERROR(IF(Tabela2[[#This Row],[DATA DA RECARGA]]="","",Tabela2[[#This Row],[VALIDADE          (em meses)]]*30)+5,"")</f>
        <v/>
      </c>
      <c r="Z542" s="101" t="str">
        <f>IF(Tabela2[[#This Row],[DATA DA RECARGA]]="","","P")</f>
        <v/>
      </c>
      <c r="AA542" s="71"/>
      <c r="AB542" s="97" t="str">
        <f ca="1">IFERROR(G542-editar!$C$1,"")</f>
        <v/>
      </c>
      <c r="AC542" s="97" t="str">
        <f t="shared" ca="1" si="8"/>
        <v/>
      </c>
      <c r="AD542" s="74"/>
      <c r="AE542" s="74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</row>
    <row r="543" spans="1:57" ht="20.100000000000001" customHeight="1" x14ac:dyDescent="0.25">
      <c r="A543" s="29" t="str">
        <f>IF(Tabela2[[#This Row],[LOCAL DO EXTINTOR]]="","",Tabela2[[#This Row],[CONTROL1]])</f>
        <v/>
      </c>
      <c r="B543" s="133"/>
      <c r="C543" s="33"/>
      <c r="D543" s="34"/>
      <c r="E543" s="35"/>
      <c r="F5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3" s="81" t="str">
        <f ca="1">IFERROR(IF(Tabela2[[#This Row],[VALIDADE DA RECARGA]]="SELECIONE VALIDADE","",Tabela2[[#This Row],[DATA VENC REC]]),"")</f>
        <v/>
      </c>
      <c r="H543" s="76"/>
      <c r="I5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3" s="87" t="str">
        <f>IF(Tabela2[[#This Row],[DATA DO ÚLTIMO TESTE HIDROSTÁTICO]]="","",Tabela2[[#This Row],[DATA DO ÚLTIMO TESTE HIDROSTÁTICO]]+editar!$C$15)</f>
        <v/>
      </c>
      <c r="K543" s="105"/>
      <c r="L543" s="140"/>
      <c r="M543" s="48">
        <v>536</v>
      </c>
      <c r="N5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3" s="49" t="str">
        <f>IF(Tabela2[[#This Row],[DATA DA RECARGA]]="","",Tabela2[[#This Row],[DATA DA RECARGA]]+Tabela2[[#This Row],[val]])</f>
        <v/>
      </c>
      <c r="P543" s="48" t="str">
        <f>IF(Tabela2[[#This Row],[DATA VENC REC]]="","",VLOOKUP(MONTH(Tabela2[[#This Row],[DATA VENC REC]]),editar!$F$2:$G$13,2,0))</f>
        <v/>
      </c>
      <c r="Q543" s="48" t="str">
        <f>IF(Tabela2[[#This Row],[DATA VENC REC]]="","",YEAR(Tabela2[[#This Row],[DATA VENC REC]]))</f>
        <v/>
      </c>
      <c r="R5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3" s="54" t="str">
        <f>IF(Tabela2[[#This Row],[DATA DO PRÓXIMO TESTE HIDROSTÁTICO]]="","",VLOOKUP(MONTH(Tabela2[[#This Row],[DATA DO PRÓXIMO TESTE HIDROSTÁTICO]]),editar!$F$2:$G$13,2,0))</f>
        <v/>
      </c>
      <c r="T543" s="54" t="str">
        <f>IF(Tabela2[[#This Row],[DATA DO PRÓXIMO TESTE HIDROSTÁTICO]]="","",YEAR(Tabela2[[#This Row],[DATA DO PRÓXIMO TESTE HIDROSTÁTICO]]))</f>
        <v/>
      </c>
      <c r="U543" s="54" t="str">
        <f>IF(Tabela2[[#This Row],[DATA DA RECARGA]]="","",VLOOKUP(MONTH(Tabela2[[#This Row],[DATA DA RECARGA]]),editar!$F$2:$G$13,2,0))</f>
        <v/>
      </c>
      <c r="V543" s="54" t="str">
        <f>IF(Tabela2[[#This Row],[DATA DA RECARGA]]="","",YEAR(Tabela2[[#This Row],[DATA DA RECARGA]]))</f>
        <v/>
      </c>
      <c r="W543" s="54" t="str">
        <f>IF(Tabela2[[#This Row],[DATA DO ÚLTIMO TESTE HIDROSTÁTICO]]="","",VLOOKUP(MONTH(Tabela2[[#This Row],[DATA DO ÚLTIMO TESTE HIDROSTÁTICO]]),editar!$F$2:$G$13,2,0))</f>
        <v/>
      </c>
      <c r="X543" s="54" t="str">
        <f>IF(Tabela2[[#This Row],[DATA DO ÚLTIMO TESTE HIDROSTÁTICO]]="","",YEAR(Tabela2[[#This Row],[DATA DO ÚLTIMO TESTE HIDROSTÁTICO]]))</f>
        <v/>
      </c>
      <c r="Y543" s="101" t="str">
        <f>IFERROR(IF(Tabela2[[#This Row],[DATA DA RECARGA]]="","",Tabela2[[#This Row],[VALIDADE          (em meses)]]*30)+5,"")</f>
        <v/>
      </c>
      <c r="Z543" s="101" t="str">
        <f>IF(Tabela2[[#This Row],[DATA DA RECARGA]]="","","P")</f>
        <v/>
      </c>
      <c r="AA543" s="71"/>
      <c r="AB543" s="97" t="str">
        <f ca="1">IFERROR(G543-editar!$C$1,"")</f>
        <v/>
      </c>
      <c r="AC543" s="97" t="str">
        <f t="shared" ca="1" si="8"/>
        <v/>
      </c>
      <c r="AD543" s="74"/>
      <c r="AE543" s="74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</row>
    <row r="544" spans="1:57" ht="20.100000000000001" customHeight="1" x14ac:dyDescent="0.25">
      <c r="A544" s="29" t="str">
        <f>IF(Tabela2[[#This Row],[LOCAL DO EXTINTOR]]="","",Tabela2[[#This Row],[CONTROL1]])</f>
        <v/>
      </c>
      <c r="B544" s="133"/>
      <c r="C544" s="33"/>
      <c r="D544" s="34"/>
      <c r="E544" s="35"/>
      <c r="F5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4" s="81" t="str">
        <f ca="1">IFERROR(IF(Tabela2[[#This Row],[VALIDADE DA RECARGA]]="SELECIONE VALIDADE","",Tabela2[[#This Row],[DATA VENC REC]]),"")</f>
        <v/>
      </c>
      <c r="H544" s="76"/>
      <c r="I5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4" s="87" t="str">
        <f>IF(Tabela2[[#This Row],[DATA DO ÚLTIMO TESTE HIDROSTÁTICO]]="","",Tabela2[[#This Row],[DATA DO ÚLTIMO TESTE HIDROSTÁTICO]]+editar!$C$15)</f>
        <v/>
      </c>
      <c r="K544" s="105"/>
      <c r="L544" s="140"/>
      <c r="M544" s="48">
        <v>537</v>
      </c>
      <c r="N5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4" s="49" t="str">
        <f>IF(Tabela2[[#This Row],[DATA DA RECARGA]]="","",Tabela2[[#This Row],[DATA DA RECARGA]]+Tabela2[[#This Row],[val]])</f>
        <v/>
      </c>
      <c r="P544" s="48" t="str">
        <f>IF(Tabela2[[#This Row],[DATA VENC REC]]="","",VLOOKUP(MONTH(Tabela2[[#This Row],[DATA VENC REC]]),editar!$F$2:$G$13,2,0))</f>
        <v/>
      </c>
      <c r="Q544" s="48" t="str">
        <f>IF(Tabela2[[#This Row],[DATA VENC REC]]="","",YEAR(Tabela2[[#This Row],[DATA VENC REC]]))</f>
        <v/>
      </c>
      <c r="R5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4" s="54" t="str">
        <f>IF(Tabela2[[#This Row],[DATA DO PRÓXIMO TESTE HIDROSTÁTICO]]="","",VLOOKUP(MONTH(Tabela2[[#This Row],[DATA DO PRÓXIMO TESTE HIDROSTÁTICO]]),editar!$F$2:$G$13,2,0))</f>
        <v/>
      </c>
      <c r="T544" s="54" t="str">
        <f>IF(Tabela2[[#This Row],[DATA DO PRÓXIMO TESTE HIDROSTÁTICO]]="","",YEAR(Tabela2[[#This Row],[DATA DO PRÓXIMO TESTE HIDROSTÁTICO]]))</f>
        <v/>
      </c>
      <c r="U544" s="54" t="str">
        <f>IF(Tabela2[[#This Row],[DATA DA RECARGA]]="","",VLOOKUP(MONTH(Tabela2[[#This Row],[DATA DA RECARGA]]),editar!$F$2:$G$13,2,0))</f>
        <v/>
      </c>
      <c r="V544" s="54" t="str">
        <f>IF(Tabela2[[#This Row],[DATA DA RECARGA]]="","",YEAR(Tabela2[[#This Row],[DATA DA RECARGA]]))</f>
        <v/>
      </c>
      <c r="W544" s="54" t="str">
        <f>IF(Tabela2[[#This Row],[DATA DO ÚLTIMO TESTE HIDROSTÁTICO]]="","",VLOOKUP(MONTH(Tabela2[[#This Row],[DATA DO ÚLTIMO TESTE HIDROSTÁTICO]]),editar!$F$2:$G$13,2,0))</f>
        <v/>
      </c>
      <c r="X544" s="54" t="str">
        <f>IF(Tabela2[[#This Row],[DATA DO ÚLTIMO TESTE HIDROSTÁTICO]]="","",YEAR(Tabela2[[#This Row],[DATA DO ÚLTIMO TESTE HIDROSTÁTICO]]))</f>
        <v/>
      </c>
      <c r="Y544" s="101" t="str">
        <f>IFERROR(IF(Tabela2[[#This Row],[DATA DA RECARGA]]="","",Tabela2[[#This Row],[VALIDADE          (em meses)]]*30)+5,"")</f>
        <v/>
      </c>
      <c r="Z544" s="101" t="str">
        <f>IF(Tabela2[[#This Row],[DATA DA RECARGA]]="","","P")</f>
        <v/>
      </c>
      <c r="AA544" s="71"/>
      <c r="AB544" s="97" t="str">
        <f ca="1">IFERROR(G544-editar!$C$1,"")</f>
        <v/>
      </c>
      <c r="AC544" s="97" t="str">
        <f t="shared" ca="1" si="8"/>
        <v/>
      </c>
      <c r="AD544" s="74"/>
      <c r="AE544" s="74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</row>
    <row r="545" spans="1:57" ht="20.100000000000001" customHeight="1" x14ac:dyDescent="0.25">
      <c r="A545" s="29" t="str">
        <f>IF(Tabela2[[#This Row],[LOCAL DO EXTINTOR]]="","",Tabela2[[#This Row],[CONTROL1]])</f>
        <v/>
      </c>
      <c r="B545" s="133"/>
      <c r="C545" s="33"/>
      <c r="D545" s="34"/>
      <c r="E545" s="35"/>
      <c r="F5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5" s="81" t="str">
        <f ca="1">IFERROR(IF(Tabela2[[#This Row],[VALIDADE DA RECARGA]]="SELECIONE VALIDADE","",Tabela2[[#This Row],[DATA VENC REC]]),"")</f>
        <v/>
      </c>
      <c r="H545" s="76"/>
      <c r="I5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5" s="87" t="str">
        <f>IF(Tabela2[[#This Row],[DATA DO ÚLTIMO TESTE HIDROSTÁTICO]]="","",Tabela2[[#This Row],[DATA DO ÚLTIMO TESTE HIDROSTÁTICO]]+editar!$C$15)</f>
        <v/>
      </c>
      <c r="K545" s="105"/>
      <c r="L545" s="140"/>
      <c r="M545" s="48">
        <v>538</v>
      </c>
      <c r="N5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5" s="49" t="str">
        <f>IF(Tabela2[[#This Row],[DATA DA RECARGA]]="","",Tabela2[[#This Row],[DATA DA RECARGA]]+Tabela2[[#This Row],[val]])</f>
        <v/>
      </c>
      <c r="P545" s="48" t="str">
        <f>IF(Tabela2[[#This Row],[DATA VENC REC]]="","",VLOOKUP(MONTH(Tabela2[[#This Row],[DATA VENC REC]]),editar!$F$2:$G$13,2,0))</f>
        <v/>
      </c>
      <c r="Q545" s="48" t="str">
        <f>IF(Tabela2[[#This Row],[DATA VENC REC]]="","",YEAR(Tabela2[[#This Row],[DATA VENC REC]]))</f>
        <v/>
      </c>
      <c r="R5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5" s="54" t="str">
        <f>IF(Tabela2[[#This Row],[DATA DO PRÓXIMO TESTE HIDROSTÁTICO]]="","",VLOOKUP(MONTH(Tabela2[[#This Row],[DATA DO PRÓXIMO TESTE HIDROSTÁTICO]]),editar!$F$2:$G$13,2,0))</f>
        <v/>
      </c>
      <c r="T545" s="54" t="str">
        <f>IF(Tabela2[[#This Row],[DATA DO PRÓXIMO TESTE HIDROSTÁTICO]]="","",YEAR(Tabela2[[#This Row],[DATA DO PRÓXIMO TESTE HIDROSTÁTICO]]))</f>
        <v/>
      </c>
      <c r="U545" s="54" t="str">
        <f>IF(Tabela2[[#This Row],[DATA DA RECARGA]]="","",VLOOKUP(MONTH(Tabela2[[#This Row],[DATA DA RECARGA]]),editar!$F$2:$G$13,2,0))</f>
        <v/>
      </c>
      <c r="V545" s="54" t="str">
        <f>IF(Tabela2[[#This Row],[DATA DA RECARGA]]="","",YEAR(Tabela2[[#This Row],[DATA DA RECARGA]]))</f>
        <v/>
      </c>
      <c r="W545" s="54" t="str">
        <f>IF(Tabela2[[#This Row],[DATA DO ÚLTIMO TESTE HIDROSTÁTICO]]="","",VLOOKUP(MONTH(Tabela2[[#This Row],[DATA DO ÚLTIMO TESTE HIDROSTÁTICO]]),editar!$F$2:$G$13,2,0))</f>
        <v/>
      </c>
      <c r="X545" s="54" t="str">
        <f>IF(Tabela2[[#This Row],[DATA DO ÚLTIMO TESTE HIDROSTÁTICO]]="","",YEAR(Tabela2[[#This Row],[DATA DO ÚLTIMO TESTE HIDROSTÁTICO]]))</f>
        <v/>
      </c>
      <c r="Y545" s="101" t="str">
        <f>IFERROR(IF(Tabela2[[#This Row],[DATA DA RECARGA]]="","",Tabela2[[#This Row],[VALIDADE          (em meses)]]*30)+5,"")</f>
        <v/>
      </c>
      <c r="Z545" s="101" t="str">
        <f>IF(Tabela2[[#This Row],[DATA DA RECARGA]]="","","P")</f>
        <v/>
      </c>
      <c r="AA545" s="71"/>
      <c r="AB545" s="97" t="str">
        <f ca="1">IFERROR(G545-editar!$C$1,"")</f>
        <v/>
      </c>
      <c r="AC545" s="97" t="str">
        <f t="shared" ca="1" si="8"/>
        <v/>
      </c>
      <c r="AD545" s="74"/>
      <c r="AE545" s="74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</row>
    <row r="546" spans="1:57" ht="20.100000000000001" customHeight="1" x14ac:dyDescent="0.25">
      <c r="A546" s="29" t="str">
        <f>IF(Tabela2[[#This Row],[LOCAL DO EXTINTOR]]="","",Tabela2[[#This Row],[CONTROL1]])</f>
        <v/>
      </c>
      <c r="B546" s="133"/>
      <c r="C546" s="33"/>
      <c r="D546" s="34"/>
      <c r="E546" s="35"/>
      <c r="F5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6" s="81" t="str">
        <f ca="1">IFERROR(IF(Tabela2[[#This Row],[VALIDADE DA RECARGA]]="SELECIONE VALIDADE","",Tabela2[[#This Row],[DATA VENC REC]]),"")</f>
        <v/>
      </c>
      <c r="H546" s="76"/>
      <c r="I5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6" s="87" t="str">
        <f>IF(Tabela2[[#This Row],[DATA DO ÚLTIMO TESTE HIDROSTÁTICO]]="","",Tabela2[[#This Row],[DATA DO ÚLTIMO TESTE HIDROSTÁTICO]]+editar!$C$15)</f>
        <v/>
      </c>
      <c r="K546" s="105"/>
      <c r="L546" s="140"/>
      <c r="M546" s="48">
        <v>539</v>
      </c>
      <c r="N5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6" s="49" t="str">
        <f>IF(Tabela2[[#This Row],[DATA DA RECARGA]]="","",Tabela2[[#This Row],[DATA DA RECARGA]]+Tabela2[[#This Row],[val]])</f>
        <v/>
      </c>
      <c r="P546" s="48" t="str">
        <f>IF(Tabela2[[#This Row],[DATA VENC REC]]="","",VLOOKUP(MONTH(Tabela2[[#This Row],[DATA VENC REC]]),editar!$F$2:$G$13,2,0))</f>
        <v/>
      </c>
      <c r="Q546" s="48" t="str">
        <f>IF(Tabela2[[#This Row],[DATA VENC REC]]="","",YEAR(Tabela2[[#This Row],[DATA VENC REC]]))</f>
        <v/>
      </c>
      <c r="R5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6" s="54" t="str">
        <f>IF(Tabela2[[#This Row],[DATA DO PRÓXIMO TESTE HIDROSTÁTICO]]="","",VLOOKUP(MONTH(Tabela2[[#This Row],[DATA DO PRÓXIMO TESTE HIDROSTÁTICO]]),editar!$F$2:$G$13,2,0))</f>
        <v/>
      </c>
      <c r="T546" s="54" t="str">
        <f>IF(Tabela2[[#This Row],[DATA DO PRÓXIMO TESTE HIDROSTÁTICO]]="","",YEAR(Tabela2[[#This Row],[DATA DO PRÓXIMO TESTE HIDROSTÁTICO]]))</f>
        <v/>
      </c>
      <c r="U546" s="54" t="str">
        <f>IF(Tabela2[[#This Row],[DATA DA RECARGA]]="","",VLOOKUP(MONTH(Tabela2[[#This Row],[DATA DA RECARGA]]),editar!$F$2:$G$13,2,0))</f>
        <v/>
      </c>
      <c r="V546" s="54" t="str">
        <f>IF(Tabela2[[#This Row],[DATA DA RECARGA]]="","",YEAR(Tabela2[[#This Row],[DATA DA RECARGA]]))</f>
        <v/>
      </c>
      <c r="W546" s="54" t="str">
        <f>IF(Tabela2[[#This Row],[DATA DO ÚLTIMO TESTE HIDROSTÁTICO]]="","",VLOOKUP(MONTH(Tabela2[[#This Row],[DATA DO ÚLTIMO TESTE HIDROSTÁTICO]]),editar!$F$2:$G$13,2,0))</f>
        <v/>
      </c>
      <c r="X546" s="54" t="str">
        <f>IF(Tabela2[[#This Row],[DATA DO ÚLTIMO TESTE HIDROSTÁTICO]]="","",YEAR(Tabela2[[#This Row],[DATA DO ÚLTIMO TESTE HIDROSTÁTICO]]))</f>
        <v/>
      </c>
      <c r="Y546" s="101" t="str">
        <f>IFERROR(IF(Tabela2[[#This Row],[DATA DA RECARGA]]="","",Tabela2[[#This Row],[VALIDADE          (em meses)]]*30)+5,"")</f>
        <v/>
      </c>
      <c r="Z546" s="101" t="str">
        <f>IF(Tabela2[[#This Row],[DATA DA RECARGA]]="","","P")</f>
        <v/>
      </c>
      <c r="AA546" s="71"/>
      <c r="AB546" s="97" t="str">
        <f ca="1">IFERROR(G546-editar!$C$1,"")</f>
        <v/>
      </c>
      <c r="AC546" s="97" t="str">
        <f t="shared" ca="1" si="8"/>
        <v/>
      </c>
      <c r="AD546" s="74"/>
      <c r="AE546" s="74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</row>
    <row r="547" spans="1:57" ht="20.100000000000001" customHeight="1" x14ac:dyDescent="0.25">
      <c r="A547" s="29" t="str">
        <f>IF(Tabela2[[#This Row],[LOCAL DO EXTINTOR]]="","",Tabela2[[#This Row],[CONTROL1]])</f>
        <v/>
      </c>
      <c r="B547" s="133"/>
      <c r="C547" s="33"/>
      <c r="D547" s="34"/>
      <c r="E547" s="35"/>
      <c r="F5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7" s="81" t="str">
        <f ca="1">IFERROR(IF(Tabela2[[#This Row],[VALIDADE DA RECARGA]]="SELECIONE VALIDADE","",Tabela2[[#This Row],[DATA VENC REC]]),"")</f>
        <v/>
      </c>
      <c r="H547" s="76"/>
      <c r="I5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7" s="87" t="str">
        <f>IF(Tabela2[[#This Row],[DATA DO ÚLTIMO TESTE HIDROSTÁTICO]]="","",Tabela2[[#This Row],[DATA DO ÚLTIMO TESTE HIDROSTÁTICO]]+editar!$C$15)</f>
        <v/>
      </c>
      <c r="K547" s="105"/>
      <c r="L547" s="140"/>
      <c r="M547" s="48">
        <v>540</v>
      </c>
      <c r="N5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7" s="49" t="str">
        <f>IF(Tabela2[[#This Row],[DATA DA RECARGA]]="","",Tabela2[[#This Row],[DATA DA RECARGA]]+Tabela2[[#This Row],[val]])</f>
        <v/>
      </c>
      <c r="P547" s="48" t="str">
        <f>IF(Tabela2[[#This Row],[DATA VENC REC]]="","",VLOOKUP(MONTH(Tabela2[[#This Row],[DATA VENC REC]]),editar!$F$2:$G$13,2,0))</f>
        <v/>
      </c>
      <c r="Q547" s="48" t="str">
        <f>IF(Tabela2[[#This Row],[DATA VENC REC]]="","",YEAR(Tabela2[[#This Row],[DATA VENC REC]]))</f>
        <v/>
      </c>
      <c r="R5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7" s="54" t="str">
        <f>IF(Tabela2[[#This Row],[DATA DO PRÓXIMO TESTE HIDROSTÁTICO]]="","",VLOOKUP(MONTH(Tabela2[[#This Row],[DATA DO PRÓXIMO TESTE HIDROSTÁTICO]]),editar!$F$2:$G$13,2,0))</f>
        <v/>
      </c>
      <c r="T547" s="54" t="str">
        <f>IF(Tabela2[[#This Row],[DATA DO PRÓXIMO TESTE HIDROSTÁTICO]]="","",YEAR(Tabela2[[#This Row],[DATA DO PRÓXIMO TESTE HIDROSTÁTICO]]))</f>
        <v/>
      </c>
      <c r="U547" s="54" t="str">
        <f>IF(Tabela2[[#This Row],[DATA DA RECARGA]]="","",VLOOKUP(MONTH(Tabela2[[#This Row],[DATA DA RECARGA]]),editar!$F$2:$G$13,2,0))</f>
        <v/>
      </c>
      <c r="V547" s="54" t="str">
        <f>IF(Tabela2[[#This Row],[DATA DA RECARGA]]="","",YEAR(Tabela2[[#This Row],[DATA DA RECARGA]]))</f>
        <v/>
      </c>
      <c r="W547" s="54" t="str">
        <f>IF(Tabela2[[#This Row],[DATA DO ÚLTIMO TESTE HIDROSTÁTICO]]="","",VLOOKUP(MONTH(Tabela2[[#This Row],[DATA DO ÚLTIMO TESTE HIDROSTÁTICO]]),editar!$F$2:$G$13,2,0))</f>
        <v/>
      </c>
      <c r="X547" s="54" t="str">
        <f>IF(Tabela2[[#This Row],[DATA DO ÚLTIMO TESTE HIDROSTÁTICO]]="","",YEAR(Tabela2[[#This Row],[DATA DO ÚLTIMO TESTE HIDROSTÁTICO]]))</f>
        <v/>
      </c>
      <c r="Y547" s="101" t="str">
        <f>IFERROR(IF(Tabela2[[#This Row],[DATA DA RECARGA]]="","",Tabela2[[#This Row],[VALIDADE          (em meses)]]*30)+5,"")</f>
        <v/>
      </c>
      <c r="Z547" s="101" t="str">
        <f>IF(Tabela2[[#This Row],[DATA DA RECARGA]]="","","P")</f>
        <v/>
      </c>
      <c r="AA547" s="71"/>
      <c r="AB547" s="97" t="str">
        <f ca="1">IFERROR(G547-editar!$C$1,"")</f>
        <v/>
      </c>
      <c r="AC547" s="97" t="str">
        <f t="shared" ca="1" si="8"/>
        <v/>
      </c>
      <c r="AD547" s="74"/>
      <c r="AE547" s="74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</row>
    <row r="548" spans="1:57" ht="20.100000000000001" customHeight="1" x14ac:dyDescent="0.25">
      <c r="A548" s="29" t="str">
        <f>IF(Tabela2[[#This Row],[LOCAL DO EXTINTOR]]="","",Tabela2[[#This Row],[CONTROL1]])</f>
        <v/>
      </c>
      <c r="B548" s="133"/>
      <c r="C548" s="33"/>
      <c r="D548" s="34"/>
      <c r="E548" s="35"/>
      <c r="F5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8" s="81" t="str">
        <f ca="1">IFERROR(IF(Tabela2[[#This Row],[VALIDADE DA RECARGA]]="SELECIONE VALIDADE","",Tabela2[[#This Row],[DATA VENC REC]]),"")</f>
        <v/>
      </c>
      <c r="H548" s="76"/>
      <c r="I5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8" s="87" t="str">
        <f>IF(Tabela2[[#This Row],[DATA DO ÚLTIMO TESTE HIDROSTÁTICO]]="","",Tabela2[[#This Row],[DATA DO ÚLTIMO TESTE HIDROSTÁTICO]]+editar!$C$15)</f>
        <v/>
      </c>
      <c r="K548" s="105"/>
      <c r="L548" s="140"/>
      <c r="M548" s="48">
        <v>541</v>
      </c>
      <c r="N5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8" s="49" t="str">
        <f>IF(Tabela2[[#This Row],[DATA DA RECARGA]]="","",Tabela2[[#This Row],[DATA DA RECARGA]]+Tabela2[[#This Row],[val]])</f>
        <v/>
      </c>
      <c r="P548" s="48" t="str">
        <f>IF(Tabela2[[#This Row],[DATA VENC REC]]="","",VLOOKUP(MONTH(Tabela2[[#This Row],[DATA VENC REC]]),editar!$F$2:$G$13,2,0))</f>
        <v/>
      </c>
      <c r="Q548" s="48" t="str">
        <f>IF(Tabela2[[#This Row],[DATA VENC REC]]="","",YEAR(Tabela2[[#This Row],[DATA VENC REC]]))</f>
        <v/>
      </c>
      <c r="R5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8" s="54" t="str">
        <f>IF(Tabela2[[#This Row],[DATA DO PRÓXIMO TESTE HIDROSTÁTICO]]="","",VLOOKUP(MONTH(Tabela2[[#This Row],[DATA DO PRÓXIMO TESTE HIDROSTÁTICO]]),editar!$F$2:$G$13,2,0))</f>
        <v/>
      </c>
      <c r="T548" s="54" t="str">
        <f>IF(Tabela2[[#This Row],[DATA DO PRÓXIMO TESTE HIDROSTÁTICO]]="","",YEAR(Tabela2[[#This Row],[DATA DO PRÓXIMO TESTE HIDROSTÁTICO]]))</f>
        <v/>
      </c>
      <c r="U548" s="54" t="str">
        <f>IF(Tabela2[[#This Row],[DATA DA RECARGA]]="","",VLOOKUP(MONTH(Tabela2[[#This Row],[DATA DA RECARGA]]),editar!$F$2:$G$13,2,0))</f>
        <v/>
      </c>
      <c r="V548" s="54" t="str">
        <f>IF(Tabela2[[#This Row],[DATA DA RECARGA]]="","",YEAR(Tabela2[[#This Row],[DATA DA RECARGA]]))</f>
        <v/>
      </c>
      <c r="W548" s="54" t="str">
        <f>IF(Tabela2[[#This Row],[DATA DO ÚLTIMO TESTE HIDROSTÁTICO]]="","",VLOOKUP(MONTH(Tabela2[[#This Row],[DATA DO ÚLTIMO TESTE HIDROSTÁTICO]]),editar!$F$2:$G$13,2,0))</f>
        <v/>
      </c>
      <c r="X548" s="54" t="str">
        <f>IF(Tabela2[[#This Row],[DATA DO ÚLTIMO TESTE HIDROSTÁTICO]]="","",YEAR(Tabela2[[#This Row],[DATA DO ÚLTIMO TESTE HIDROSTÁTICO]]))</f>
        <v/>
      </c>
      <c r="Y548" s="101" t="str">
        <f>IFERROR(IF(Tabela2[[#This Row],[DATA DA RECARGA]]="","",Tabela2[[#This Row],[VALIDADE          (em meses)]]*30)+5,"")</f>
        <v/>
      </c>
      <c r="Z548" s="101" t="str">
        <f>IF(Tabela2[[#This Row],[DATA DA RECARGA]]="","","P")</f>
        <v/>
      </c>
      <c r="AA548" s="71"/>
      <c r="AB548" s="97" t="str">
        <f ca="1">IFERROR(G548-editar!$C$1,"")</f>
        <v/>
      </c>
      <c r="AC548" s="97" t="str">
        <f t="shared" ca="1" si="8"/>
        <v/>
      </c>
      <c r="AD548" s="74"/>
      <c r="AE548" s="74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</row>
    <row r="549" spans="1:57" ht="20.100000000000001" customHeight="1" x14ac:dyDescent="0.25">
      <c r="A549" s="29" t="str">
        <f>IF(Tabela2[[#This Row],[LOCAL DO EXTINTOR]]="","",Tabela2[[#This Row],[CONTROL1]])</f>
        <v/>
      </c>
      <c r="B549" s="133"/>
      <c r="C549" s="33"/>
      <c r="D549" s="34"/>
      <c r="E549" s="35"/>
      <c r="F5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49" s="81" t="str">
        <f ca="1">IFERROR(IF(Tabela2[[#This Row],[VALIDADE DA RECARGA]]="SELECIONE VALIDADE","",Tabela2[[#This Row],[DATA VENC REC]]),"")</f>
        <v/>
      </c>
      <c r="H549" s="76"/>
      <c r="I5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49" s="87" t="str">
        <f>IF(Tabela2[[#This Row],[DATA DO ÚLTIMO TESTE HIDROSTÁTICO]]="","",Tabela2[[#This Row],[DATA DO ÚLTIMO TESTE HIDROSTÁTICO]]+editar!$C$15)</f>
        <v/>
      </c>
      <c r="K549" s="105"/>
      <c r="L549" s="140"/>
      <c r="M549" s="48">
        <v>542</v>
      </c>
      <c r="N5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49" s="49" t="str">
        <f>IF(Tabela2[[#This Row],[DATA DA RECARGA]]="","",Tabela2[[#This Row],[DATA DA RECARGA]]+Tabela2[[#This Row],[val]])</f>
        <v/>
      </c>
      <c r="P549" s="48" t="str">
        <f>IF(Tabela2[[#This Row],[DATA VENC REC]]="","",VLOOKUP(MONTH(Tabela2[[#This Row],[DATA VENC REC]]),editar!$F$2:$G$13,2,0))</f>
        <v/>
      </c>
      <c r="Q549" s="48" t="str">
        <f>IF(Tabela2[[#This Row],[DATA VENC REC]]="","",YEAR(Tabela2[[#This Row],[DATA VENC REC]]))</f>
        <v/>
      </c>
      <c r="R5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49" s="54" t="str">
        <f>IF(Tabela2[[#This Row],[DATA DO PRÓXIMO TESTE HIDROSTÁTICO]]="","",VLOOKUP(MONTH(Tabela2[[#This Row],[DATA DO PRÓXIMO TESTE HIDROSTÁTICO]]),editar!$F$2:$G$13,2,0))</f>
        <v/>
      </c>
      <c r="T549" s="54" t="str">
        <f>IF(Tabela2[[#This Row],[DATA DO PRÓXIMO TESTE HIDROSTÁTICO]]="","",YEAR(Tabela2[[#This Row],[DATA DO PRÓXIMO TESTE HIDROSTÁTICO]]))</f>
        <v/>
      </c>
      <c r="U549" s="54" t="str">
        <f>IF(Tabela2[[#This Row],[DATA DA RECARGA]]="","",VLOOKUP(MONTH(Tabela2[[#This Row],[DATA DA RECARGA]]),editar!$F$2:$G$13,2,0))</f>
        <v/>
      </c>
      <c r="V549" s="54" t="str">
        <f>IF(Tabela2[[#This Row],[DATA DA RECARGA]]="","",YEAR(Tabela2[[#This Row],[DATA DA RECARGA]]))</f>
        <v/>
      </c>
      <c r="W549" s="54" t="str">
        <f>IF(Tabela2[[#This Row],[DATA DO ÚLTIMO TESTE HIDROSTÁTICO]]="","",VLOOKUP(MONTH(Tabela2[[#This Row],[DATA DO ÚLTIMO TESTE HIDROSTÁTICO]]),editar!$F$2:$G$13,2,0))</f>
        <v/>
      </c>
      <c r="X549" s="54" t="str">
        <f>IF(Tabela2[[#This Row],[DATA DO ÚLTIMO TESTE HIDROSTÁTICO]]="","",YEAR(Tabela2[[#This Row],[DATA DO ÚLTIMO TESTE HIDROSTÁTICO]]))</f>
        <v/>
      </c>
      <c r="Y549" s="101" t="str">
        <f>IFERROR(IF(Tabela2[[#This Row],[DATA DA RECARGA]]="","",Tabela2[[#This Row],[VALIDADE          (em meses)]]*30)+5,"")</f>
        <v/>
      </c>
      <c r="Z549" s="101" t="str">
        <f>IF(Tabela2[[#This Row],[DATA DA RECARGA]]="","","P")</f>
        <v/>
      </c>
      <c r="AA549" s="71"/>
      <c r="AB549" s="97" t="str">
        <f ca="1">IFERROR(G549-editar!$C$1,"")</f>
        <v/>
      </c>
      <c r="AC549" s="97" t="str">
        <f t="shared" ca="1" si="8"/>
        <v/>
      </c>
      <c r="AD549" s="74"/>
      <c r="AE549" s="74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</row>
    <row r="550" spans="1:57" ht="20.100000000000001" customHeight="1" x14ac:dyDescent="0.25">
      <c r="A550" s="29" t="str">
        <f>IF(Tabela2[[#This Row],[LOCAL DO EXTINTOR]]="","",Tabela2[[#This Row],[CONTROL1]])</f>
        <v/>
      </c>
      <c r="B550" s="133"/>
      <c r="C550" s="33"/>
      <c r="D550" s="34"/>
      <c r="E550" s="35"/>
      <c r="F5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0" s="81" t="str">
        <f ca="1">IFERROR(IF(Tabela2[[#This Row],[VALIDADE DA RECARGA]]="SELECIONE VALIDADE","",Tabela2[[#This Row],[DATA VENC REC]]),"")</f>
        <v/>
      </c>
      <c r="H550" s="76"/>
      <c r="I5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0" s="87" t="str">
        <f>IF(Tabela2[[#This Row],[DATA DO ÚLTIMO TESTE HIDROSTÁTICO]]="","",Tabela2[[#This Row],[DATA DO ÚLTIMO TESTE HIDROSTÁTICO]]+editar!$C$15)</f>
        <v/>
      </c>
      <c r="K550" s="105"/>
      <c r="L550" s="140"/>
      <c r="M550" s="48">
        <v>543</v>
      </c>
      <c r="N5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0" s="49" t="str">
        <f>IF(Tabela2[[#This Row],[DATA DA RECARGA]]="","",Tabela2[[#This Row],[DATA DA RECARGA]]+Tabela2[[#This Row],[val]])</f>
        <v/>
      </c>
      <c r="P550" s="48" t="str">
        <f>IF(Tabela2[[#This Row],[DATA VENC REC]]="","",VLOOKUP(MONTH(Tabela2[[#This Row],[DATA VENC REC]]),editar!$F$2:$G$13,2,0))</f>
        <v/>
      </c>
      <c r="Q550" s="48" t="str">
        <f>IF(Tabela2[[#This Row],[DATA VENC REC]]="","",YEAR(Tabela2[[#This Row],[DATA VENC REC]]))</f>
        <v/>
      </c>
      <c r="R5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0" s="54" t="str">
        <f>IF(Tabela2[[#This Row],[DATA DO PRÓXIMO TESTE HIDROSTÁTICO]]="","",VLOOKUP(MONTH(Tabela2[[#This Row],[DATA DO PRÓXIMO TESTE HIDROSTÁTICO]]),editar!$F$2:$G$13,2,0))</f>
        <v/>
      </c>
      <c r="T550" s="54" t="str">
        <f>IF(Tabela2[[#This Row],[DATA DO PRÓXIMO TESTE HIDROSTÁTICO]]="","",YEAR(Tabela2[[#This Row],[DATA DO PRÓXIMO TESTE HIDROSTÁTICO]]))</f>
        <v/>
      </c>
      <c r="U550" s="54" t="str">
        <f>IF(Tabela2[[#This Row],[DATA DA RECARGA]]="","",VLOOKUP(MONTH(Tabela2[[#This Row],[DATA DA RECARGA]]),editar!$F$2:$G$13,2,0))</f>
        <v/>
      </c>
      <c r="V550" s="54" t="str">
        <f>IF(Tabela2[[#This Row],[DATA DA RECARGA]]="","",YEAR(Tabela2[[#This Row],[DATA DA RECARGA]]))</f>
        <v/>
      </c>
      <c r="W550" s="54" t="str">
        <f>IF(Tabela2[[#This Row],[DATA DO ÚLTIMO TESTE HIDROSTÁTICO]]="","",VLOOKUP(MONTH(Tabela2[[#This Row],[DATA DO ÚLTIMO TESTE HIDROSTÁTICO]]),editar!$F$2:$G$13,2,0))</f>
        <v/>
      </c>
      <c r="X550" s="54" t="str">
        <f>IF(Tabela2[[#This Row],[DATA DO ÚLTIMO TESTE HIDROSTÁTICO]]="","",YEAR(Tabela2[[#This Row],[DATA DO ÚLTIMO TESTE HIDROSTÁTICO]]))</f>
        <v/>
      </c>
      <c r="Y550" s="101" t="str">
        <f>IFERROR(IF(Tabela2[[#This Row],[DATA DA RECARGA]]="","",Tabela2[[#This Row],[VALIDADE          (em meses)]]*30)+5,"")</f>
        <v/>
      </c>
      <c r="Z550" s="101" t="str">
        <f>IF(Tabela2[[#This Row],[DATA DA RECARGA]]="","","P")</f>
        <v/>
      </c>
      <c r="AA550" s="71"/>
      <c r="AB550" s="97" t="str">
        <f ca="1">IFERROR(G550-editar!$C$1,"")</f>
        <v/>
      </c>
      <c r="AC550" s="97" t="str">
        <f t="shared" ca="1" si="8"/>
        <v/>
      </c>
      <c r="AD550" s="74"/>
      <c r="AE550" s="74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</row>
    <row r="551" spans="1:57" ht="20.100000000000001" customHeight="1" x14ac:dyDescent="0.25">
      <c r="A551" s="29" t="str">
        <f>IF(Tabela2[[#This Row],[LOCAL DO EXTINTOR]]="","",Tabela2[[#This Row],[CONTROL1]])</f>
        <v/>
      </c>
      <c r="B551" s="133"/>
      <c r="C551" s="33"/>
      <c r="D551" s="34"/>
      <c r="E551" s="35"/>
      <c r="F5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1" s="81" t="str">
        <f ca="1">IFERROR(IF(Tabela2[[#This Row],[VALIDADE DA RECARGA]]="SELECIONE VALIDADE","",Tabela2[[#This Row],[DATA VENC REC]]),"")</f>
        <v/>
      </c>
      <c r="H551" s="76"/>
      <c r="I5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1" s="87" t="str">
        <f>IF(Tabela2[[#This Row],[DATA DO ÚLTIMO TESTE HIDROSTÁTICO]]="","",Tabela2[[#This Row],[DATA DO ÚLTIMO TESTE HIDROSTÁTICO]]+editar!$C$15)</f>
        <v/>
      </c>
      <c r="K551" s="105"/>
      <c r="L551" s="140"/>
      <c r="M551" s="48">
        <v>544</v>
      </c>
      <c r="N5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1" s="49" t="str">
        <f>IF(Tabela2[[#This Row],[DATA DA RECARGA]]="","",Tabela2[[#This Row],[DATA DA RECARGA]]+Tabela2[[#This Row],[val]])</f>
        <v/>
      </c>
      <c r="P551" s="48" t="str">
        <f>IF(Tabela2[[#This Row],[DATA VENC REC]]="","",VLOOKUP(MONTH(Tabela2[[#This Row],[DATA VENC REC]]),editar!$F$2:$G$13,2,0))</f>
        <v/>
      </c>
      <c r="Q551" s="48" t="str">
        <f>IF(Tabela2[[#This Row],[DATA VENC REC]]="","",YEAR(Tabela2[[#This Row],[DATA VENC REC]]))</f>
        <v/>
      </c>
      <c r="R5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1" s="54" t="str">
        <f>IF(Tabela2[[#This Row],[DATA DO PRÓXIMO TESTE HIDROSTÁTICO]]="","",VLOOKUP(MONTH(Tabela2[[#This Row],[DATA DO PRÓXIMO TESTE HIDROSTÁTICO]]),editar!$F$2:$G$13,2,0))</f>
        <v/>
      </c>
      <c r="T551" s="54" t="str">
        <f>IF(Tabela2[[#This Row],[DATA DO PRÓXIMO TESTE HIDROSTÁTICO]]="","",YEAR(Tabela2[[#This Row],[DATA DO PRÓXIMO TESTE HIDROSTÁTICO]]))</f>
        <v/>
      </c>
      <c r="U551" s="54" t="str">
        <f>IF(Tabela2[[#This Row],[DATA DA RECARGA]]="","",VLOOKUP(MONTH(Tabela2[[#This Row],[DATA DA RECARGA]]),editar!$F$2:$G$13,2,0))</f>
        <v/>
      </c>
      <c r="V551" s="54" t="str">
        <f>IF(Tabela2[[#This Row],[DATA DA RECARGA]]="","",YEAR(Tabela2[[#This Row],[DATA DA RECARGA]]))</f>
        <v/>
      </c>
      <c r="W551" s="54" t="str">
        <f>IF(Tabela2[[#This Row],[DATA DO ÚLTIMO TESTE HIDROSTÁTICO]]="","",VLOOKUP(MONTH(Tabela2[[#This Row],[DATA DO ÚLTIMO TESTE HIDROSTÁTICO]]),editar!$F$2:$G$13,2,0))</f>
        <v/>
      </c>
      <c r="X551" s="54" t="str">
        <f>IF(Tabela2[[#This Row],[DATA DO ÚLTIMO TESTE HIDROSTÁTICO]]="","",YEAR(Tabela2[[#This Row],[DATA DO ÚLTIMO TESTE HIDROSTÁTICO]]))</f>
        <v/>
      </c>
      <c r="Y551" s="101" t="str">
        <f>IFERROR(IF(Tabela2[[#This Row],[DATA DA RECARGA]]="","",Tabela2[[#This Row],[VALIDADE          (em meses)]]*30)+5,"")</f>
        <v/>
      </c>
      <c r="Z551" s="101" t="str">
        <f>IF(Tabela2[[#This Row],[DATA DA RECARGA]]="","","P")</f>
        <v/>
      </c>
      <c r="AA551" s="71"/>
      <c r="AB551" s="97" t="str">
        <f ca="1">IFERROR(G551-editar!$C$1,"")</f>
        <v/>
      </c>
      <c r="AC551" s="97" t="str">
        <f t="shared" ca="1" si="8"/>
        <v/>
      </c>
      <c r="AD551" s="74"/>
      <c r="AE551" s="74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</row>
    <row r="552" spans="1:57" ht="20.100000000000001" customHeight="1" x14ac:dyDescent="0.25">
      <c r="A552" s="29" t="str">
        <f>IF(Tabela2[[#This Row],[LOCAL DO EXTINTOR]]="","",Tabela2[[#This Row],[CONTROL1]])</f>
        <v/>
      </c>
      <c r="B552" s="133"/>
      <c r="C552" s="33"/>
      <c r="D552" s="34"/>
      <c r="E552" s="35"/>
      <c r="F5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2" s="81" t="str">
        <f ca="1">IFERROR(IF(Tabela2[[#This Row],[VALIDADE DA RECARGA]]="SELECIONE VALIDADE","",Tabela2[[#This Row],[DATA VENC REC]]),"")</f>
        <v/>
      </c>
      <c r="H552" s="76"/>
      <c r="I5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2" s="87" t="str">
        <f>IF(Tabela2[[#This Row],[DATA DO ÚLTIMO TESTE HIDROSTÁTICO]]="","",Tabela2[[#This Row],[DATA DO ÚLTIMO TESTE HIDROSTÁTICO]]+editar!$C$15)</f>
        <v/>
      </c>
      <c r="K552" s="105"/>
      <c r="L552" s="140"/>
      <c r="M552" s="48">
        <v>545</v>
      </c>
      <c r="N5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2" s="49" t="str">
        <f>IF(Tabela2[[#This Row],[DATA DA RECARGA]]="","",Tabela2[[#This Row],[DATA DA RECARGA]]+Tabela2[[#This Row],[val]])</f>
        <v/>
      </c>
      <c r="P552" s="48" t="str">
        <f>IF(Tabela2[[#This Row],[DATA VENC REC]]="","",VLOOKUP(MONTH(Tabela2[[#This Row],[DATA VENC REC]]),editar!$F$2:$G$13,2,0))</f>
        <v/>
      </c>
      <c r="Q552" s="48" t="str">
        <f>IF(Tabela2[[#This Row],[DATA VENC REC]]="","",YEAR(Tabela2[[#This Row],[DATA VENC REC]]))</f>
        <v/>
      </c>
      <c r="R5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2" s="54" t="str">
        <f>IF(Tabela2[[#This Row],[DATA DO PRÓXIMO TESTE HIDROSTÁTICO]]="","",VLOOKUP(MONTH(Tabela2[[#This Row],[DATA DO PRÓXIMO TESTE HIDROSTÁTICO]]),editar!$F$2:$G$13,2,0))</f>
        <v/>
      </c>
      <c r="T552" s="54" t="str">
        <f>IF(Tabela2[[#This Row],[DATA DO PRÓXIMO TESTE HIDROSTÁTICO]]="","",YEAR(Tabela2[[#This Row],[DATA DO PRÓXIMO TESTE HIDROSTÁTICO]]))</f>
        <v/>
      </c>
      <c r="U552" s="54" t="str">
        <f>IF(Tabela2[[#This Row],[DATA DA RECARGA]]="","",VLOOKUP(MONTH(Tabela2[[#This Row],[DATA DA RECARGA]]),editar!$F$2:$G$13,2,0))</f>
        <v/>
      </c>
      <c r="V552" s="54" t="str">
        <f>IF(Tabela2[[#This Row],[DATA DA RECARGA]]="","",YEAR(Tabela2[[#This Row],[DATA DA RECARGA]]))</f>
        <v/>
      </c>
      <c r="W552" s="54" t="str">
        <f>IF(Tabela2[[#This Row],[DATA DO ÚLTIMO TESTE HIDROSTÁTICO]]="","",VLOOKUP(MONTH(Tabela2[[#This Row],[DATA DO ÚLTIMO TESTE HIDROSTÁTICO]]),editar!$F$2:$G$13,2,0))</f>
        <v/>
      </c>
      <c r="X552" s="54" t="str">
        <f>IF(Tabela2[[#This Row],[DATA DO ÚLTIMO TESTE HIDROSTÁTICO]]="","",YEAR(Tabela2[[#This Row],[DATA DO ÚLTIMO TESTE HIDROSTÁTICO]]))</f>
        <v/>
      </c>
      <c r="Y552" s="101" t="str">
        <f>IFERROR(IF(Tabela2[[#This Row],[DATA DA RECARGA]]="","",Tabela2[[#This Row],[VALIDADE          (em meses)]]*30)+5,"")</f>
        <v/>
      </c>
      <c r="Z552" s="101" t="str">
        <f>IF(Tabela2[[#This Row],[DATA DA RECARGA]]="","","P")</f>
        <v/>
      </c>
      <c r="AA552" s="71"/>
      <c r="AB552" s="97" t="str">
        <f ca="1">IFERROR(G552-editar!$C$1,"")</f>
        <v/>
      </c>
      <c r="AC552" s="97" t="str">
        <f t="shared" ca="1" si="8"/>
        <v/>
      </c>
      <c r="AD552" s="74"/>
      <c r="AE552" s="74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</row>
    <row r="553" spans="1:57" ht="20.100000000000001" customHeight="1" x14ac:dyDescent="0.25">
      <c r="A553" s="29" t="str">
        <f>IF(Tabela2[[#This Row],[LOCAL DO EXTINTOR]]="","",Tabela2[[#This Row],[CONTROL1]])</f>
        <v/>
      </c>
      <c r="B553" s="133"/>
      <c r="C553" s="33"/>
      <c r="D553" s="34"/>
      <c r="E553" s="35"/>
      <c r="F5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3" s="81" t="str">
        <f ca="1">IFERROR(IF(Tabela2[[#This Row],[VALIDADE DA RECARGA]]="SELECIONE VALIDADE","",Tabela2[[#This Row],[DATA VENC REC]]),"")</f>
        <v/>
      </c>
      <c r="H553" s="76"/>
      <c r="I5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3" s="87" t="str">
        <f>IF(Tabela2[[#This Row],[DATA DO ÚLTIMO TESTE HIDROSTÁTICO]]="","",Tabela2[[#This Row],[DATA DO ÚLTIMO TESTE HIDROSTÁTICO]]+editar!$C$15)</f>
        <v/>
      </c>
      <c r="K553" s="105"/>
      <c r="L553" s="140"/>
      <c r="M553" s="48">
        <v>546</v>
      </c>
      <c r="N5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3" s="49" t="str">
        <f>IF(Tabela2[[#This Row],[DATA DA RECARGA]]="","",Tabela2[[#This Row],[DATA DA RECARGA]]+Tabela2[[#This Row],[val]])</f>
        <v/>
      </c>
      <c r="P553" s="48" t="str">
        <f>IF(Tabela2[[#This Row],[DATA VENC REC]]="","",VLOOKUP(MONTH(Tabela2[[#This Row],[DATA VENC REC]]),editar!$F$2:$G$13,2,0))</f>
        <v/>
      </c>
      <c r="Q553" s="48" t="str">
        <f>IF(Tabela2[[#This Row],[DATA VENC REC]]="","",YEAR(Tabela2[[#This Row],[DATA VENC REC]]))</f>
        <v/>
      </c>
      <c r="R5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3" s="54" t="str">
        <f>IF(Tabela2[[#This Row],[DATA DO PRÓXIMO TESTE HIDROSTÁTICO]]="","",VLOOKUP(MONTH(Tabela2[[#This Row],[DATA DO PRÓXIMO TESTE HIDROSTÁTICO]]),editar!$F$2:$G$13,2,0))</f>
        <v/>
      </c>
      <c r="T553" s="54" t="str">
        <f>IF(Tabela2[[#This Row],[DATA DO PRÓXIMO TESTE HIDROSTÁTICO]]="","",YEAR(Tabela2[[#This Row],[DATA DO PRÓXIMO TESTE HIDROSTÁTICO]]))</f>
        <v/>
      </c>
      <c r="U553" s="54" t="str">
        <f>IF(Tabela2[[#This Row],[DATA DA RECARGA]]="","",VLOOKUP(MONTH(Tabela2[[#This Row],[DATA DA RECARGA]]),editar!$F$2:$G$13,2,0))</f>
        <v/>
      </c>
      <c r="V553" s="54" t="str">
        <f>IF(Tabela2[[#This Row],[DATA DA RECARGA]]="","",YEAR(Tabela2[[#This Row],[DATA DA RECARGA]]))</f>
        <v/>
      </c>
      <c r="W553" s="54" t="str">
        <f>IF(Tabela2[[#This Row],[DATA DO ÚLTIMO TESTE HIDROSTÁTICO]]="","",VLOOKUP(MONTH(Tabela2[[#This Row],[DATA DO ÚLTIMO TESTE HIDROSTÁTICO]]),editar!$F$2:$G$13,2,0))</f>
        <v/>
      </c>
      <c r="X553" s="54" t="str">
        <f>IF(Tabela2[[#This Row],[DATA DO ÚLTIMO TESTE HIDROSTÁTICO]]="","",YEAR(Tabela2[[#This Row],[DATA DO ÚLTIMO TESTE HIDROSTÁTICO]]))</f>
        <v/>
      </c>
      <c r="Y553" s="101" t="str">
        <f>IFERROR(IF(Tabela2[[#This Row],[DATA DA RECARGA]]="","",Tabela2[[#This Row],[VALIDADE          (em meses)]]*30)+5,"")</f>
        <v/>
      </c>
      <c r="Z553" s="101" t="str">
        <f>IF(Tabela2[[#This Row],[DATA DA RECARGA]]="","","P")</f>
        <v/>
      </c>
      <c r="AA553" s="71"/>
      <c r="AB553" s="97" t="str">
        <f ca="1">IFERROR(G553-editar!$C$1,"")</f>
        <v/>
      </c>
      <c r="AC553" s="97" t="str">
        <f t="shared" ca="1" si="8"/>
        <v/>
      </c>
      <c r="AD553" s="74"/>
      <c r="AE553" s="74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</row>
    <row r="554" spans="1:57" ht="20.100000000000001" customHeight="1" x14ac:dyDescent="0.25">
      <c r="A554" s="29" t="str">
        <f>IF(Tabela2[[#This Row],[LOCAL DO EXTINTOR]]="","",Tabela2[[#This Row],[CONTROL1]])</f>
        <v/>
      </c>
      <c r="B554" s="133"/>
      <c r="C554" s="33"/>
      <c r="D554" s="34"/>
      <c r="E554" s="35"/>
      <c r="F5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4" s="81" t="str">
        <f ca="1">IFERROR(IF(Tabela2[[#This Row],[VALIDADE DA RECARGA]]="SELECIONE VALIDADE","",Tabela2[[#This Row],[DATA VENC REC]]),"")</f>
        <v/>
      </c>
      <c r="H554" s="76"/>
      <c r="I5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4" s="87" t="str">
        <f>IF(Tabela2[[#This Row],[DATA DO ÚLTIMO TESTE HIDROSTÁTICO]]="","",Tabela2[[#This Row],[DATA DO ÚLTIMO TESTE HIDROSTÁTICO]]+editar!$C$15)</f>
        <v/>
      </c>
      <c r="K554" s="105"/>
      <c r="L554" s="140"/>
      <c r="M554" s="48">
        <v>547</v>
      </c>
      <c r="N5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4" s="49" t="str">
        <f>IF(Tabela2[[#This Row],[DATA DA RECARGA]]="","",Tabela2[[#This Row],[DATA DA RECARGA]]+Tabela2[[#This Row],[val]])</f>
        <v/>
      </c>
      <c r="P554" s="48" t="str">
        <f>IF(Tabela2[[#This Row],[DATA VENC REC]]="","",VLOOKUP(MONTH(Tabela2[[#This Row],[DATA VENC REC]]),editar!$F$2:$G$13,2,0))</f>
        <v/>
      </c>
      <c r="Q554" s="48" t="str">
        <f>IF(Tabela2[[#This Row],[DATA VENC REC]]="","",YEAR(Tabela2[[#This Row],[DATA VENC REC]]))</f>
        <v/>
      </c>
      <c r="R5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4" s="54" t="str">
        <f>IF(Tabela2[[#This Row],[DATA DO PRÓXIMO TESTE HIDROSTÁTICO]]="","",VLOOKUP(MONTH(Tabela2[[#This Row],[DATA DO PRÓXIMO TESTE HIDROSTÁTICO]]),editar!$F$2:$G$13,2,0))</f>
        <v/>
      </c>
      <c r="T554" s="54" t="str">
        <f>IF(Tabela2[[#This Row],[DATA DO PRÓXIMO TESTE HIDROSTÁTICO]]="","",YEAR(Tabela2[[#This Row],[DATA DO PRÓXIMO TESTE HIDROSTÁTICO]]))</f>
        <v/>
      </c>
      <c r="U554" s="54" t="str">
        <f>IF(Tabela2[[#This Row],[DATA DA RECARGA]]="","",VLOOKUP(MONTH(Tabela2[[#This Row],[DATA DA RECARGA]]),editar!$F$2:$G$13,2,0))</f>
        <v/>
      </c>
      <c r="V554" s="54" t="str">
        <f>IF(Tabela2[[#This Row],[DATA DA RECARGA]]="","",YEAR(Tabela2[[#This Row],[DATA DA RECARGA]]))</f>
        <v/>
      </c>
      <c r="W554" s="54" t="str">
        <f>IF(Tabela2[[#This Row],[DATA DO ÚLTIMO TESTE HIDROSTÁTICO]]="","",VLOOKUP(MONTH(Tabela2[[#This Row],[DATA DO ÚLTIMO TESTE HIDROSTÁTICO]]),editar!$F$2:$G$13,2,0))</f>
        <v/>
      </c>
      <c r="X554" s="54" t="str">
        <f>IF(Tabela2[[#This Row],[DATA DO ÚLTIMO TESTE HIDROSTÁTICO]]="","",YEAR(Tabela2[[#This Row],[DATA DO ÚLTIMO TESTE HIDROSTÁTICO]]))</f>
        <v/>
      </c>
      <c r="Y554" s="101" t="str">
        <f>IFERROR(IF(Tabela2[[#This Row],[DATA DA RECARGA]]="","",Tabela2[[#This Row],[VALIDADE          (em meses)]]*30)+5,"")</f>
        <v/>
      </c>
      <c r="Z554" s="101" t="str">
        <f>IF(Tabela2[[#This Row],[DATA DA RECARGA]]="","","P")</f>
        <v/>
      </c>
      <c r="AA554" s="71"/>
      <c r="AB554" s="97" t="str">
        <f ca="1">IFERROR(G554-editar!$C$1,"")</f>
        <v/>
      </c>
      <c r="AC554" s="97" t="str">
        <f t="shared" ca="1" si="8"/>
        <v/>
      </c>
      <c r="AD554" s="74"/>
      <c r="AE554" s="74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</row>
    <row r="555" spans="1:57" ht="20.100000000000001" customHeight="1" x14ac:dyDescent="0.25">
      <c r="A555" s="29" t="str">
        <f>IF(Tabela2[[#This Row],[LOCAL DO EXTINTOR]]="","",Tabela2[[#This Row],[CONTROL1]])</f>
        <v/>
      </c>
      <c r="B555" s="133"/>
      <c r="C555" s="33"/>
      <c r="D555" s="34"/>
      <c r="E555" s="35"/>
      <c r="F5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5" s="81" t="str">
        <f ca="1">IFERROR(IF(Tabela2[[#This Row],[VALIDADE DA RECARGA]]="SELECIONE VALIDADE","",Tabela2[[#This Row],[DATA VENC REC]]),"")</f>
        <v/>
      </c>
      <c r="H555" s="76"/>
      <c r="I5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5" s="87" t="str">
        <f>IF(Tabela2[[#This Row],[DATA DO ÚLTIMO TESTE HIDROSTÁTICO]]="","",Tabela2[[#This Row],[DATA DO ÚLTIMO TESTE HIDROSTÁTICO]]+editar!$C$15)</f>
        <v/>
      </c>
      <c r="K555" s="105"/>
      <c r="L555" s="140"/>
      <c r="M555" s="48">
        <v>548</v>
      </c>
      <c r="N5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5" s="49" t="str">
        <f>IF(Tabela2[[#This Row],[DATA DA RECARGA]]="","",Tabela2[[#This Row],[DATA DA RECARGA]]+Tabela2[[#This Row],[val]])</f>
        <v/>
      </c>
      <c r="P555" s="48" t="str">
        <f>IF(Tabela2[[#This Row],[DATA VENC REC]]="","",VLOOKUP(MONTH(Tabela2[[#This Row],[DATA VENC REC]]),editar!$F$2:$G$13,2,0))</f>
        <v/>
      </c>
      <c r="Q555" s="48" t="str">
        <f>IF(Tabela2[[#This Row],[DATA VENC REC]]="","",YEAR(Tabela2[[#This Row],[DATA VENC REC]]))</f>
        <v/>
      </c>
      <c r="R5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5" s="54" t="str">
        <f>IF(Tabela2[[#This Row],[DATA DO PRÓXIMO TESTE HIDROSTÁTICO]]="","",VLOOKUP(MONTH(Tabela2[[#This Row],[DATA DO PRÓXIMO TESTE HIDROSTÁTICO]]),editar!$F$2:$G$13,2,0))</f>
        <v/>
      </c>
      <c r="T555" s="54" t="str">
        <f>IF(Tabela2[[#This Row],[DATA DO PRÓXIMO TESTE HIDROSTÁTICO]]="","",YEAR(Tabela2[[#This Row],[DATA DO PRÓXIMO TESTE HIDROSTÁTICO]]))</f>
        <v/>
      </c>
      <c r="U555" s="54" t="str">
        <f>IF(Tabela2[[#This Row],[DATA DA RECARGA]]="","",VLOOKUP(MONTH(Tabela2[[#This Row],[DATA DA RECARGA]]),editar!$F$2:$G$13,2,0))</f>
        <v/>
      </c>
      <c r="V555" s="54" t="str">
        <f>IF(Tabela2[[#This Row],[DATA DA RECARGA]]="","",YEAR(Tabela2[[#This Row],[DATA DA RECARGA]]))</f>
        <v/>
      </c>
      <c r="W555" s="54" t="str">
        <f>IF(Tabela2[[#This Row],[DATA DO ÚLTIMO TESTE HIDROSTÁTICO]]="","",VLOOKUP(MONTH(Tabela2[[#This Row],[DATA DO ÚLTIMO TESTE HIDROSTÁTICO]]),editar!$F$2:$G$13,2,0))</f>
        <v/>
      </c>
      <c r="X555" s="54" t="str">
        <f>IF(Tabela2[[#This Row],[DATA DO ÚLTIMO TESTE HIDROSTÁTICO]]="","",YEAR(Tabela2[[#This Row],[DATA DO ÚLTIMO TESTE HIDROSTÁTICO]]))</f>
        <v/>
      </c>
      <c r="Y555" s="101" t="str">
        <f>IFERROR(IF(Tabela2[[#This Row],[DATA DA RECARGA]]="","",Tabela2[[#This Row],[VALIDADE          (em meses)]]*30)+5,"")</f>
        <v/>
      </c>
      <c r="Z555" s="101" t="str">
        <f>IF(Tabela2[[#This Row],[DATA DA RECARGA]]="","","P")</f>
        <v/>
      </c>
      <c r="AA555" s="71"/>
      <c r="AB555" s="97" t="str">
        <f ca="1">IFERROR(G555-editar!$C$1,"")</f>
        <v/>
      </c>
      <c r="AC555" s="97" t="str">
        <f t="shared" ca="1" si="8"/>
        <v/>
      </c>
      <c r="AD555" s="74"/>
      <c r="AE555" s="74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</row>
    <row r="556" spans="1:57" ht="20.100000000000001" customHeight="1" x14ac:dyDescent="0.25">
      <c r="A556" s="29" t="str">
        <f>IF(Tabela2[[#This Row],[LOCAL DO EXTINTOR]]="","",Tabela2[[#This Row],[CONTROL1]])</f>
        <v/>
      </c>
      <c r="B556" s="133"/>
      <c r="C556" s="33"/>
      <c r="D556" s="34"/>
      <c r="E556" s="35"/>
      <c r="F5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6" s="81" t="str">
        <f ca="1">IFERROR(IF(Tabela2[[#This Row],[VALIDADE DA RECARGA]]="SELECIONE VALIDADE","",Tabela2[[#This Row],[DATA VENC REC]]),"")</f>
        <v/>
      </c>
      <c r="H556" s="76"/>
      <c r="I5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6" s="87" t="str">
        <f>IF(Tabela2[[#This Row],[DATA DO ÚLTIMO TESTE HIDROSTÁTICO]]="","",Tabela2[[#This Row],[DATA DO ÚLTIMO TESTE HIDROSTÁTICO]]+editar!$C$15)</f>
        <v/>
      </c>
      <c r="K556" s="105"/>
      <c r="L556" s="140"/>
      <c r="M556" s="48">
        <v>549</v>
      </c>
      <c r="N5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6" s="49" t="str">
        <f>IF(Tabela2[[#This Row],[DATA DA RECARGA]]="","",Tabela2[[#This Row],[DATA DA RECARGA]]+Tabela2[[#This Row],[val]])</f>
        <v/>
      </c>
      <c r="P556" s="48" t="str">
        <f>IF(Tabela2[[#This Row],[DATA VENC REC]]="","",VLOOKUP(MONTH(Tabela2[[#This Row],[DATA VENC REC]]),editar!$F$2:$G$13,2,0))</f>
        <v/>
      </c>
      <c r="Q556" s="48" t="str">
        <f>IF(Tabela2[[#This Row],[DATA VENC REC]]="","",YEAR(Tabela2[[#This Row],[DATA VENC REC]]))</f>
        <v/>
      </c>
      <c r="R5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6" s="54" t="str">
        <f>IF(Tabela2[[#This Row],[DATA DO PRÓXIMO TESTE HIDROSTÁTICO]]="","",VLOOKUP(MONTH(Tabela2[[#This Row],[DATA DO PRÓXIMO TESTE HIDROSTÁTICO]]),editar!$F$2:$G$13,2,0))</f>
        <v/>
      </c>
      <c r="T556" s="54" t="str">
        <f>IF(Tabela2[[#This Row],[DATA DO PRÓXIMO TESTE HIDROSTÁTICO]]="","",YEAR(Tabela2[[#This Row],[DATA DO PRÓXIMO TESTE HIDROSTÁTICO]]))</f>
        <v/>
      </c>
      <c r="U556" s="54" t="str">
        <f>IF(Tabela2[[#This Row],[DATA DA RECARGA]]="","",VLOOKUP(MONTH(Tabela2[[#This Row],[DATA DA RECARGA]]),editar!$F$2:$G$13,2,0))</f>
        <v/>
      </c>
      <c r="V556" s="54" t="str">
        <f>IF(Tabela2[[#This Row],[DATA DA RECARGA]]="","",YEAR(Tabela2[[#This Row],[DATA DA RECARGA]]))</f>
        <v/>
      </c>
      <c r="W556" s="54" t="str">
        <f>IF(Tabela2[[#This Row],[DATA DO ÚLTIMO TESTE HIDROSTÁTICO]]="","",VLOOKUP(MONTH(Tabela2[[#This Row],[DATA DO ÚLTIMO TESTE HIDROSTÁTICO]]),editar!$F$2:$G$13,2,0))</f>
        <v/>
      </c>
      <c r="X556" s="54" t="str">
        <f>IF(Tabela2[[#This Row],[DATA DO ÚLTIMO TESTE HIDROSTÁTICO]]="","",YEAR(Tabela2[[#This Row],[DATA DO ÚLTIMO TESTE HIDROSTÁTICO]]))</f>
        <v/>
      </c>
      <c r="Y556" s="101" t="str">
        <f>IFERROR(IF(Tabela2[[#This Row],[DATA DA RECARGA]]="","",Tabela2[[#This Row],[VALIDADE          (em meses)]]*30)+5,"")</f>
        <v/>
      </c>
      <c r="Z556" s="101" t="str">
        <f>IF(Tabela2[[#This Row],[DATA DA RECARGA]]="","","P")</f>
        <v/>
      </c>
      <c r="AA556" s="71"/>
      <c r="AB556" s="97" t="str">
        <f ca="1">IFERROR(G556-editar!$C$1,"")</f>
        <v/>
      </c>
      <c r="AC556" s="97" t="str">
        <f t="shared" ca="1" si="8"/>
        <v/>
      </c>
      <c r="AD556" s="74"/>
      <c r="AE556" s="74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</row>
    <row r="557" spans="1:57" ht="20.100000000000001" customHeight="1" x14ac:dyDescent="0.25">
      <c r="A557" s="29" t="str">
        <f>IF(Tabela2[[#This Row],[LOCAL DO EXTINTOR]]="","",Tabela2[[#This Row],[CONTROL1]])</f>
        <v/>
      </c>
      <c r="B557" s="133"/>
      <c r="C557" s="33"/>
      <c r="D557" s="34"/>
      <c r="E557" s="35"/>
      <c r="F5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7" s="81" t="str">
        <f ca="1">IFERROR(IF(Tabela2[[#This Row],[VALIDADE DA RECARGA]]="SELECIONE VALIDADE","",Tabela2[[#This Row],[DATA VENC REC]]),"")</f>
        <v/>
      </c>
      <c r="H557" s="76"/>
      <c r="I5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7" s="87" t="str">
        <f>IF(Tabela2[[#This Row],[DATA DO ÚLTIMO TESTE HIDROSTÁTICO]]="","",Tabela2[[#This Row],[DATA DO ÚLTIMO TESTE HIDROSTÁTICO]]+editar!$C$15)</f>
        <v/>
      </c>
      <c r="K557" s="105"/>
      <c r="L557" s="140"/>
      <c r="M557" s="48">
        <v>550</v>
      </c>
      <c r="N5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7" s="49" t="str">
        <f>IF(Tabela2[[#This Row],[DATA DA RECARGA]]="","",Tabela2[[#This Row],[DATA DA RECARGA]]+Tabela2[[#This Row],[val]])</f>
        <v/>
      </c>
      <c r="P557" s="48" t="str">
        <f>IF(Tabela2[[#This Row],[DATA VENC REC]]="","",VLOOKUP(MONTH(Tabela2[[#This Row],[DATA VENC REC]]),editar!$F$2:$G$13,2,0))</f>
        <v/>
      </c>
      <c r="Q557" s="48" t="str">
        <f>IF(Tabela2[[#This Row],[DATA VENC REC]]="","",YEAR(Tabela2[[#This Row],[DATA VENC REC]]))</f>
        <v/>
      </c>
      <c r="R5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7" s="54" t="str">
        <f>IF(Tabela2[[#This Row],[DATA DO PRÓXIMO TESTE HIDROSTÁTICO]]="","",VLOOKUP(MONTH(Tabela2[[#This Row],[DATA DO PRÓXIMO TESTE HIDROSTÁTICO]]),editar!$F$2:$G$13,2,0))</f>
        <v/>
      </c>
      <c r="T557" s="54" t="str">
        <f>IF(Tabela2[[#This Row],[DATA DO PRÓXIMO TESTE HIDROSTÁTICO]]="","",YEAR(Tabela2[[#This Row],[DATA DO PRÓXIMO TESTE HIDROSTÁTICO]]))</f>
        <v/>
      </c>
      <c r="U557" s="54" t="str">
        <f>IF(Tabela2[[#This Row],[DATA DA RECARGA]]="","",VLOOKUP(MONTH(Tabela2[[#This Row],[DATA DA RECARGA]]),editar!$F$2:$G$13,2,0))</f>
        <v/>
      </c>
      <c r="V557" s="54" t="str">
        <f>IF(Tabela2[[#This Row],[DATA DA RECARGA]]="","",YEAR(Tabela2[[#This Row],[DATA DA RECARGA]]))</f>
        <v/>
      </c>
      <c r="W557" s="54" t="str">
        <f>IF(Tabela2[[#This Row],[DATA DO ÚLTIMO TESTE HIDROSTÁTICO]]="","",VLOOKUP(MONTH(Tabela2[[#This Row],[DATA DO ÚLTIMO TESTE HIDROSTÁTICO]]),editar!$F$2:$G$13,2,0))</f>
        <v/>
      </c>
      <c r="X557" s="54" t="str">
        <f>IF(Tabela2[[#This Row],[DATA DO ÚLTIMO TESTE HIDROSTÁTICO]]="","",YEAR(Tabela2[[#This Row],[DATA DO ÚLTIMO TESTE HIDROSTÁTICO]]))</f>
        <v/>
      </c>
      <c r="Y557" s="101" t="str">
        <f>IFERROR(IF(Tabela2[[#This Row],[DATA DA RECARGA]]="","",Tabela2[[#This Row],[VALIDADE          (em meses)]]*30)+5,"")</f>
        <v/>
      </c>
      <c r="Z557" s="101" t="str">
        <f>IF(Tabela2[[#This Row],[DATA DA RECARGA]]="","","P")</f>
        <v/>
      </c>
      <c r="AA557" s="71"/>
      <c r="AB557" s="97" t="str">
        <f ca="1">IFERROR(G557-editar!$C$1,"")</f>
        <v/>
      </c>
      <c r="AC557" s="97" t="str">
        <f t="shared" ca="1" si="8"/>
        <v/>
      </c>
      <c r="AD557" s="74"/>
      <c r="AE557" s="74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</row>
    <row r="558" spans="1:57" ht="20.100000000000001" customHeight="1" x14ac:dyDescent="0.25">
      <c r="A558" s="29" t="str">
        <f>IF(Tabela2[[#This Row],[LOCAL DO EXTINTOR]]="","",Tabela2[[#This Row],[CONTROL1]])</f>
        <v/>
      </c>
      <c r="B558" s="133"/>
      <c r="C558" s="33"/>
      <c r="D558" s="34"/>
      <c r="E558" s="35"/>
      <c r="F5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8" s="81" t="str">
        <f ca="1">IFERROR(IF(Tabela2[[#This Row],[VALIDADE DA RECARGA]]="SELECIONE VALIDADE","",Tabela2[[#This Row],[DATA VENC REC]]),"")</f>
        <v/>
      </c>
      <c r="H558" s="76"/>
      <c r="I5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8" s="87" t="str">
        <f>IF(Tabela2[[#This Row],[DATA DO ÚLTIMO TESTE HIDROSTÁTICO]]="","",Tabela2[[#This Row],[DATA DO ÚLTIMO TESTE HIDROSTÁTICO]]+editar!$C$15)</f>
        <v/>
      </c>
      <c r="K558" s="105"/>
      <c r="L558" s="140"/>
      <c r="M558" s="48">
        <v>551</v>
      </c>
      <c r="N5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8" s="49" t="str">
        <f>IF(Tabela2[[#This Row],[DATA DA RECARGA]]="","",Tabela2[[#This Row],[DATA DA RECARGA]]+Tabela2[[#This Row],[val]])</f>
        <v/>
      </c>
      <c r="P558" s="48" t="str">
        <f>IF(Tabela2[[#This Row],[DATA VENC REC]]="","",VLOOKUP(MONTH(Tabela2[[#This Row],[DATA VENC REC]]),editar!$F$2:$G$13,2,0))</f>
        <v/>
      </c>
      <c r="Q558" s="48" t="str">
        <f>IF(Tabela2[[#This Row],[DATA VENC REC]]="","",YEAR(Tabela2[[#This Row],[DATA VENC REC]]))</f>
        <v/>
      </c>
      <c r="R5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8" s="54" t="str">
        <f>IF(Tabela2[[#This Row],[DATA DO PRÓXIMO TESTE HIDROSTÁTICO]]="","",VLOOKUP(MONTH(Tabela2[[#This Row],[DATA DO PRÓXIMO TESTE HIDROSTÁTICO]]),editar!$F$2:$G$13,2,0))</f>
        <v/>
      </c>
      <c r="T558" s="54" t="str">
        <f>IF(Tabela2[[#This Row],[DATA DO PRÓXIMO TESTE HIDROSTÁTICO]]="","",YEAR(Tabela2[[#This Row],[DATA DO PRÓXIMO TESTE HIDROSTÁTICO]]))</f>
        <v/>
      </c>
      <c r="U558" s="54" t="str">
        <f>IF(Tabela2[[#This Row],[DATA DA RECARGA]]="","",VLOOKUP(MONTH(Tabela2[[#This Row],[DATA DA RECARGA]]),editar!$F$2:$G$13,2,0))</f>
        <v/>
      </c>
      <c r="V558" s="54" t="str">
        <f>IF(Tabela2[[#This Row],[DATA DA RECARGA]]="","",YEAR(Tabela2[[#This Row],[DATA DA RECARGA]]))</f>
        <v/>
      </c>
      <c r="W558" s="54" t="str">
        <f>IF(Tabela2[[#This Row],[DATA DO ÚLTIMO TESTE HIDROSTÁTICO]]="","",VLOOKUP(MONTH(Tabela2[[#This Row],[DATA DO ÚLTIMO TESTE HIDROSTÁTICO]]),editar!$F$2:$G$13,2,0))</f>
        <v/>
      </c>
      <c r="X558" s="54" t="str">
        <f>IF(Tabela2[[#This Row],[DATA DO ÚLTIMO TESTE HIDROSTÁTICO]]="","",YEAR(Tabela2[[#This Row],[DATA DO ÚLTIMO TESTE HIDROSTÁTICO]]))</f>
        <v/>
      </c>
      <c r="Y558" s="101" t="str">
        <f>IFERROR(IF(Tabela2[[#This Row],[DATA DA RECARGA]]="","",Tabela2[[#This Row],[VALIDADE          (em meses)]]*30)+5,"")</f>
        <v/>
      </c>
      <c r="Z558" s="101" t="str">
        <f>IF(Tabela2[[#This Row],[DATA DA RECARGA]]="","","P")</f>
        <v/>
      </c>
      <c r="AA558" s="71"/>
      <c r="AB558" s="97" t="str">
        <f ca="1">IFERROR(G558-editar!$C$1,"")</f>
        <v/>
      </c>
      <c r="AC558" s="97" t="str">
        <f t="shared" ca="1" si="8"/>
        <v/>
      </c>
      <c r="AD558" s="74"/>
      <c r="AE558" s="74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</row>
    <row r="559" spans="1:57" ht="20.100000000000001" customHeight="1" x14ac:dyDescent="0.25">
      <c r="A559" s="29" t="str">
        <f>IF(Tabela2[[#This Row],[LOCAL DO EXTINTOR]]="","",Tabela2[[#This Row],[CONTROL1]])</f>
        <v/>
      </c>
      <c r="B559" s="133"/>
      <c r="C559" s="33"/>
      <c r="D559" s="34"/>
      <c r="E559" s="35"/>
      <c r="F5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59" s="81" t="str">
        <f ca="1">IFERROR(IF(Tabela2[[#This Row],[VALIDADE DA RECARGA]]="SELECIONE VALIDADE","",Tabela2[[#This Row],[DATA VENC REC]]),"")</f>
        <v/>
      </c>
      <c r="H559" s="76"/>
      <c r="I5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59" s="87" t="str">
        <f>IF(Tabela2[[#This Row],[DATA DO ÚLTIMO TESTE HIDROSTÁTICO]]="","",Tabela2[[#This Row],[DATA DO ÚLTIMO TESTE HIDROSTÁTICO]]+editar!$C$15)</f>
        <v/>
      </c>
      <c r="K559" s="105"/>
      <c r="L559" s="140"/>
      <c r="M559" s="48">
        <v>552</v>
      </c>
      <c r="N5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59" s="49" t="str">
        <f>IF(Tabela2[[#This Row],[DATA DA RECARGA]]="","",Tabela2[[#This Row],[DATA DA RECARGA]]+Tabela2[[#This Row],[val]])</f>
        <v/>
      </c>
      <c r="P559" s="48" t="str">
        <f>IF(Tabela2[[#This Row],[DATA VENC REC]]="","",VLOOKUP(MONTH(Tabela2[[#This Row],[DATA VENC REC]]),editar!$F$2:$G$13,2,0))</f>
        <v/>
      </c>
      <c r="Q559" s="48" t="str">
        <f>IF(Tabela2[[#This Row],[DATA VENC REC]]="","",YEAR(Tabela2[[#This Row],[DATA VENC REC]]))</f>
        <v/>
      </c>
      <c r="R5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59" s="54" t="str">
        <f>IF(Tabela2[[#This Row],[DATA DO PRÓXIMO TESTE HIDROSTÁTICO]]="","",VLOOKUP(MONTH(Tabela2[[#This Row],[DATA DO PRÓXIMO TESTE HIDROSTÁTICO]]),editar!$F$2:$G$13,2,0))</f>
        <v/>
      </c>
      <c r="T559" s="54" t="str">
        <f>IF(Tabela2[[#This Row],[DATA DO PRÓXIMO TESTE HIDROSTÁTICO]]="","",YEAR(Tabela2[[#This Row],[DATA DO PRÓXIMO TESTE HIDROSTÁTICO]]))</f>
        <v/>
      </c>
      <c r="U559" s="54" t="str">
        <f>IF(Tabela2[[#This Row],[DATA DA RECARGA]]="","",VLOOKUP(MONTH(Tabela2[[#This Row],[DATA DA RECARGA]]),editar!$F$2:$G$13,2,0))</f>
        <v/>
      </c>
      <c r="V559" s="54" t="str">
        <f>IF(Tabela2[[#This Row],[DATA DA RECARGA]]="","",YEAR(Tabela2[[#This Row],[DATA DA RECARGA]]))</f>
        <v/>
      </c>
      <c r="W559" s="54" t="str">
        <f>IF(Tabela2[[#This Row],[DATA DO ÚLTIMO TESTE HIDROSTÁTICO]]="","",VLOOKUP(MONTH(Tabela2[[#This Row],[DATA DO ÚLTIMO TESTE HIDROSTÁTICO]]),editar!$F$2:$G$13,2,0))</f>
        <v/>
      </c>
      <c r="X559" s="54" t="str">
        <f>IF(Tabela2[[#This Row],[DATA DO ÚLTIMO TESTE HIDROSTÁTICO]]="","",YEAR(Tabela2[[#This Row],[DATA DO ÚLTIMO TESTE HIDROSTÁTICO]]))</f>
        <v/>
      </c>
      <c r="Y559" s="101" t="str">
        <f>IFERROR(IF(Tabela2[[#This Row],[DATA DA RECARGA]]="","",Tabela2[[#This Row],[VALIDADE          (em meses)]]*30)+5,"")</f>
        <v/>
      </c>
      <c r="Z559" s="101" t="str">
        <f>IF(Tabela2[[#This Row],[DATA DA RECARGA]]="","","P")</f>
        <v/>
      </c>
      <c r="AA559" s="71"/>
      <c r="AB559" s="97" t="str">
        <f ca="1">IFERROR(G559-editar!$C$1,"")</f>
        <v/>
      </c>
      <c r="AC559" s="97" t="str">
        <f t="shared" ca="1" si="8"/>
        <v/>
      </c>
      <c r="AD559" s="74"/>
      <c r="AE559" s="74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</row>
    <row r="560" spans="1:57" ht="20.100000000000001" customHeight="1" x14ac:dyDescent="0.25">
      <c r="A560" s="29" t="str">
        <f>IF(Tabela2[[#This Row],[LOCAL DO EXTINTOR]]="","",Tabela2[[#This Row],[CONTROL1]])</f>
        <v/>
      </c>
      <c r="B560" s="133"/>
      <c r="C560" s="33"/>
      <c r="D560" s="34"/>
      <c r="E560" s="35"/>
      <c r="F5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0" s="81" t="str">
        <f ca="1">IFERROR(IF(Tabela2[[#This Row],[VALIDADE DA RECARGA]]="SELECIONE VALIDADE","",Tabela2[[#This Row],[DATA VENC REC]]),"")</f>
        <v/>
      </c>
      <c r="H560" s="76"/>
      <c r="I5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0" s="87" t="str">
        <f>IF(Tabela2[[#This Row],[DATA DO ÚLTIMO TESTE HIDROSTÁTICO]]="","",Tabela2[[#This Row],[DATA DO ÚLTIMO TESTE HIDROSTÁTICO]]+editar!$C$15)</f>
        <v/>
      </c>
      <c r="K560" s="105"/>
      <c r="L560" s="140"/>
      <c r="M560" s="48">
        <v>553</v>
      </c>
      <c r="N5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0" s="49" t="str">
        <f>IF(Tabela2[[#This Row],[DATA DA RECARGA]]="","",Tabela2[[#This Row],[DATA DA RECARGA]]+Tabela2[[#This Row],[val]])</f>
        <v/>
      </c>
      <c r="P560" s="48" t="str">
        <f>IF(Tabela2[[#This Row],[DATA VENC REC]]="","",VLOOKUP(MONTH(Tabela2[[#This Row],[DATA VENC REC]]),editar!$F$2:$G$13,2,0))</f>
        <v/>
      </c>
      <c r="Q560" s="48" t="str">
        <f>IF(Tabela2[[#This Row],[DATA VENC REC]]="","",YEAR(Tabela2[[#This Row],[DATA VENC REC]]))</f>
        <v/>
      </c>
      <c r="R5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0" s="54" t="str">
        <f>IF(Tabela2[[#This Row],[DATA DO PRÓXIMO TESTE HIDROSTÁTICO]]="","",VLOOKUP(MONTH(Tabela2[[#This Row],[DATA DO PRÓXIMO TESTE HIDROSTÁTICO]]),editar!$F$2:$G$13,2,0))</f>
        <v/>
      </c>
      <c r="T560" s="54" t="str">
        <f>IF(Tabela2[[#This Row],[DATA DO PRÓXIMO TESTE HIDROSTÁTICO]]="","",YEAR(Tabela2[[#This Row],[DATA DO PRÓXIMO TESTE HIDROSTÁTICO]]))</f>
        <v/>
      </c>
      <c r="U560" s="54" t="str">
        <f>IF(Tabela2[[#This Row],[DATA DA RECARGA]]="","",VLOOKUP(MONTH(Tabela2[[#This Row],[DATA DA RECARGA]]),editar!$F$2:$G$13,2,0))</f>
        <v/>
      </c>
      <c r="V560" s="54" t="str">
        <f>IF(Tabela2[[#This Row],[DATA DA RECARGA]]="","",YEAR(Tabela2[[#This Row],[DATA DA RECARGA]]))</f>
        <v/>
      </c>
      <c r="W560" s="54" t="str">
        <f>IF(Tabela2[[#This Row],[DATA DO ÚLTIMO TESTE HIDROSTÁTICO]]="","",VLOOKUP(MONTH(Tabela2[[#This Row],[DATA DO ÚLTIMO TESTE HIDROSTÁTICO]]),editar!$F$2:$G$13,2,0))</f>
        <v/>
      </c>
      <c r="X560" s="54" t="str">
        <f>IF(Tabela2[[#This Row],[DATA DO ÚLTIMO TESTE HIDROSTÁTICO]]="","",YEAR(Tabela2[[#This Row],[DATA DO ÚLTIMO TESTE HIDROSTÁTICO]]))</f>
        <v/>
      </c>
      <c r="Y560" s="101" t="str">
        <f>IFERROR(IF(Tabela2[[#This Row],[DATA DA RECARGA]]="","",Tabela2[[#This Row],[VALIDADE          (em meses)]]*30)+5,"")</f>
        <v/>
      </c>
      <c r="Z560" s="101" t="str">
        <f>IF(Tabela2[[#This Row],[DATA DA RECARGA]]="","","P")</f>
        <v/>
      </c>
      <c r="AA560" s="71"/>
      <c r="AB560" s="97" t="str">
        <f ca="1">IFERROR(G560-editar!$C$1,"")</f>
        <v/>
      </c>
      <c r="AC560" s="97" t="str">
        <f t="shared" ca="1" si="8"/>
        <v/>
      </c>
      <c r="AD560" s="74"/>
      <c r="AE560" s="74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</row>
    <row r="561" spans="1:57" ht="20.100000000000001" customHeight="1" x14ac:dyDescent="0.25">
      <c r="A561" s="29" t="str">
        <f>IF(Tabela2[[#This Row],[LOCAL DO EXTINTOR]]="","",Tabela2[[#This Row],[CONTROL1]])</f>
        <v/>
      </c>
      <c r="B561" s="133"/>
      <c r="C561" s="33"/>
      <c r="D561" s="34"/>
      <c r="E561" s="35"/>
      <c r="F5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1" s="81" t="str">
        <f ca="1">IFERROR(IF(Tabela2[[#This Row],[VALIDADE DA RECARGA]]="SELECIONE VALIDADE","",Tabela2[[#This Row],[DATA VENC REC]]),"")</f>
        <v/>
      </c>
      <c r="H561" s="76"/>
      <c r="I5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1" s="87" t="str">
        <f>IF(Tabela2[[#This Row],[DATA DO ÚLTIMO TESTE HIDROSTÁTICO]]="","",Tabela2[[#This Row],[DATA DO ÚLTIMO TESTE HIDROSTÁTICO]]+editar!$C$15)</f>
        <v/>
      </c>
      <c r="K561" s="105"/>
      <c r="L561" s="140"/>
      <c r="M561" s="48">
        <v>554</v>
      </c>
      <c r="N5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1" s="49" t="str">
        <f>IF(Tabela2[[#This Row],[DATA DA RECARGA]]="","",Tabela2[[#This Row],[DATA DA RECARGA]]+Tabela2[[#This Row],[val]])</f>
        <v/>
      </c>
      <c r="P561" s="48" t="str">
        <f>IF(Tabela2[[#This Row],[DATA VENC REC]]="","",VLOOKUP(MONTH(Tabela2[[#This Row],[DATA VENC REC]]),editar!$F$2:$G$13,2,0))</f>
        <v/>
      </c>
      <c r="Q561" s="48" t="str">
        <f>IF(Tabela2[[#This Row],[DATA VENC REC]]="","",YEAR(Tabela2[[#This Row],[DATA VENC REC]]))</f>
        <v/>
      </c>
      <c r="R5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1" s="54" t="str">
        <f>IF(Tabela2[[#This Row],[DATA DO PRÓXIMO TESTE HIDROSTÁTICO]]="","",VLOOKUP(MONTH(Tabela2[[#This Row],[DATA DO PRÓXIMO TESTE HIDROSTÁTICO]]),editar!$F$2:$G$13,2,0))</f>
        <v/>
      </c>
      <c r="T561" s="54" t="str">
        <f>IF(Tabela2[[#This Row],[DATA DO PRÓXIMO TESTE HIDROSTÁTICO]]="","",YEAR(Tabela2[[#This Row],[DATA DO PRÓXIMO TESTE HIDROSTÁTICO]]))</f>
        <v/>
      </c>
      <c r="U561" s="54" t="str">
        <f>IF(Tabela2[[#This Row],[DATA DA RECARGA]]="","",VLOOKUP(MONTH(Tabela2[[#This Row],[DATA DA RECARGA]]),editar!$F$2:$G$13,2,0))</f>
        <v/>
      </c>
      <c r="V561" s="54" t="str">
        <f>IF(Tabela2[[#This Row],[DATA DA RECARGA]]="","",YEAR(Tabela2[[#This Row],[DATA DA RECARGA]]))</f>
        <v/>
      </c>
      <c r="W561" s="54" t="str">
        <f>IF(Tabela2[[#This Row],[DATA DO ÚLTIMO TESTE HIDROSTÁTICO]]="","",VLOOKUP(MONTH(Tabela2[[#This Row],[DATA DO ÚLTIMO TESTE HIDROSTÁTICO]]),editar!$F$2:$G$13,2,0))</f>
        <v/>
      </c>
      <c r="X561" s="54" t="str">
        <f>IF(Tabela2[[#This Row],[DATA DO ÚLTIMO TESTE HIDROSTÁTICO]]="","",YEAR(Tabela2[[#This Row],[DATA DO ÚLTIMO TESTE HIDROSTÁTICO]]))</f>
        <v/>
      </c>
      <c r="Y561" s="101" t="str">
        <f>IFERROR(IF(Tabela2[[#This Row],[DATA DA RECARGA]]="","",Tabela2[[#This Row],[VALIDADE          (em meses)]]*30)+5,"")</f>
        <v/>
      </c>
      <c r="Z561" s="101" t="str">
        <f>IF(Tabela2[[#This Row],[DATA DA RECARGA]]="","","P")</f>
        <v/>
      </c>
      <c r="AA561" s="71"/>
      <c r="AB561" s="97" t="str">
        <f ca="1">IFERROR(G561-editar!$C$1,"")</f>
        <v/>
      </c>
      <c r="AC561" s="97" t="str">
        <f t="shared" ca="1" si="8"/>
        <v/>
      </c>
      <c r="AD561" s="74"/>
      <c r="AE561" s="74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</row>
    <row r="562" spans="1:57" ht="20.100000000000001" customHeight="1" x14ac:dyDescent="0.25">
      <c r="A562" s="29" t="str">
        <f>IF(Tabela2[[#This Row],[LOCAL DO EXTINTOR]]="","",Tabela2[[#This Row],[CONTROL1]])</f>
        <v/>
      </c>
      <c r="B562" s="133"/>
      <c r="C562" s="33"/>
      <c r="D562" s="34"/>
      <c r="E562" s="35"/>
      <c r="F5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2" s="81" t="str">
        <f ca="1">IFERROR(IF(Tabela2[[#This Row],[VALIDADE DA RECARGA]]="SELECIONE VALIDADE","",Tabela2[[#This Row],[DATA VENC REC]]),"")</f>
        <v/>
      </c>
      <c r="H562" s="76"/>
      <c r="I5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2" s="87" t="str">
        <f>IF(Tabela2[[#This Row],[DATA DO ÚLTIMO TESTE HIDROSTÁTICO]]="","",Tabela2[[#This Row],[DATA DO ÚLTIMO TESTE HIDROSTÁTICO]]+editar!$C$15)</f>
        <v/>
      </c>
      <c r="K562" s="105"/>
      <c r="L562" s="140"/>
      <c r="M562" s="48">
        <v>555</v>
      </c>
      <c r="N5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2" s="49" t="str">
        <f>IF(Tabela2[[#This Row],[DATA DA RECARGA]]="","",Tabela2[[#This Row],[DATA DA RECARGA]]+Tabela2[[#This Row],[val]])</f>
        <v/>
      </c>
      <c r="P562" s="48" t="str">
        <f>IF(Tabela2[[#This Row],[DATA VENC REC]]="","",VLOOKUP(MONTH(Tabela2[[#This Row],[DATA VENC REC]]),editar!$F$2:$G$13,2,0))</f>
        <v/>
      </c>
      <c r="Q562" s="48" t="str">
        <f>IF(Tabela2[[#This Row],[DATA VENC REC]]="","",YEAR(Tabela2[[#This Row],[DATA VENC REC]]))</f>
        <v/>
      </c>
      <c r="R5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2" s="54" t="str">
        <f>IF(Tabela2[[#This Row],[DATA DO PRÓXIMO TESTE HIDROSTÁTICO]]="","",VLOOKUP(MONTH(Tabela2[[#This Row],[DATA DO PRÓXIMO TESTE HIDROSTÁTICO]]),editar!$F$2:$G$13,2,0))</f>
        <v/>
      </c>
      <c r="T562" s="54" t="str">
        <f>IF(Tabela2[[#This Row],[DATA DO PRÓXIMO TESTE HIDROSTÁTICO]]="","",YEAR(Tabela2[[#This Row],[DATA DO PRÓXIMO TESTE HIDROSTÁTICO]]))</f>
        <v/>
      </c>
      <c r="U562" s="54" t="str">
        <f>IF(Tabela2[[#This Row],[DATA DA RECARGA]]="","",VLOOKUP(MONTH(Tabela2[[#This Row],[DATA DA RECARGA]]),editar!$F$2:$G$13,2,0))</f>
        <v/>
      </c>
      <c r="V562" s="54" t="str">
        <f>IF(Tabela2[[#This Row],[DATA DA RECARGA]]="","",YEAR(Tabela2[[#This Row],[DATA DA RECARGA]]))</f>
        <v/>
      </c>
      <c r="W562" s="54" t="str">
        <f>IF(Tabela2[[#This Row],[DATA DO ÚLTIMO TESTE HIDROSTÁTICO]]="","",VLOOKUP(MONTH(Tabela2[[#This Row],[DATA DO ÚLTIMO TESTE HIDROSTÁTICO]]),editar!$F$2:$G$13,2,0))</f>
        <v/>
      </c>
      <c r="X562" s="54" t="str">
        <f>IF(Tabela2[[#This Row],[DATA DO ÚLTIMO TESTE HIDROSTÁTICO]]="","",YEAR(Tabela2[[#This Row],[DATA DO ÚLTIMO TESTE HIDROSTÁTICO]]))</f>
        <v/>
      </c>
      <c r="Y562" s="101" t="str">
        <f>IFERROR(IF(Tabela2[[#This Row],[DATA DA RECARGA]]="","",Tabela2[[#This Row],[VALIDADE          (em meses)]]*30)+5,"")</f>
        <v/>
      </c>
      <c r="Z562" s="101" t="str">
        <f>IF(Tabela2[[#This Row],[DATA DA RECARGA]]="","","P")</f>
        <v/>
      </c>
      <c r="AA562" s="71"/>
      <c r="AB562" s="97" t="str">
        <f ca="1">IFERROR(G562-editar!$C$1,"")</f>
        <v/>
      </c>
      <c r="AC562" s="97" t="str">
        <f t="shared" ca="1" si="8"/>
        <v/>
      </c>
      <c r="AD562" s="74"/>
      <c r="AE562" s="74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</row>
    <row r="563" spans="1:57" ht="20.100000000000001" customHeight="1" x14ac:dyDescent="0.25">
      <c r="A563" s="29" t="str">
        <f>IF(Tabela2[[#This Row],[LOCAL DO EXTINTOR]]="","",Tabela2[[#This Row],[CONTROL1]])</f>
        <v/>
      </c>
      <c r="B563" s="133"/>
      <c r="C563" s="33"/>
      <c r="D563" s="34"/>
      <c r="E563" s="35"/>
      <c r="F5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3" s="81" t="str">
        <f ca="1">IFERROR(IF(Tabela2[[#This Row],[VALIDADE DA RECARGA]]="SELECIONE VALIDADE","",Tabela2[[#This Row],[DATA VENC REC]]),"")</f>
        <v/>
      </c>
      <c r="H563" s="76"/>
      <c r="I5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3" s="87" t="str">
        <f>IF(Tabela2[[#This Row],[DATA DO ÚLTIMO TESTE HIDROSTÁTICO]]="","",Tabela2[[#This Row],[DATA DO ÚLTIMO TESTE HIDROSTÁTICO]]+editar!$C$15)</f>
        <v/>
      </c>
      <c r="K563" s="105"/>
      <c r="L563" s="140"/>
      <c r="M563" s="48">
        <v>556</v>
      </c>
      <c r="N5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3" s="49" t="str">
        <f>IF(Tabela2[[#This Row],[DATA DA RECARGA]]="","",Tabela2[[#This Row],[DATA DA RECARGA]]+Tabela2[[#This Row],[val]])</f>
        <v/>
      </c>
      <c r="P563" s="48" t="str">
        <f>IF(Tabela2[[#This Row],[DATA VENC REC]]="","",VLOOKUP(MONTH(Tabela2[[#This Row],[DATA VENC REC]]),editar!$F$2:$G$13,2,0))</f>
        <v/>
      </c>
      <c r="Q563" s="48" t="str">
        <f>IF(Tabela2[[#This Row],[DATA VENC REC]]="","",YEAR(Tabela2[[#This Row],[DATA VENC REC]]))</f>
        <v/>
      </c>
      <c r="R5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3" s="54" t="str">
        <f>IF(Tabela2[[#This Row],[DATA DO PRÓXIMO TESTE HIDROSTÁTICO]]="","",VLOOKUP(MONTH(Tabela2[[#This Row],[DATA DO PRÓXIMO TESTE HIDROSTÁTICO]]),editar!$F$2:$G$13,2,0))</f>
        <v/>
      </c>
      <c r="T563" s="54" t="str">
        <f>IF(Tabela2[[#This Row],[DATA DO PRÓXIMO TESTE HIDROSTÁTICO]]="","",YEAR(Tabela2[[#This Row],[DATA DO PRÓXIMO TESTE HIDROSTÁTICO]]))</f>
        <v/>
      </c>
      <c r="U563" s="54" t="str">
        <f>IF(Tabela2[[#This Row],[DATA DA RECARGA]]="","",VLOOKUP(MONTH(Tabela2[[#This Row],[DATA DA RECARGA]]),editar!$F$2:$G$13,2,0))</f>
        <v/>
      </c>
      <c r="V563" s="54" t="str">
        <f>IF(Tabela2[[#This Row],[DATA DA RECARGA]]="","",YEAR(Tabela2[[#This Row],[DATA DA RECARGA]]))</f>
        <v/>
      </c>
      <c r="W563" s="54" t="str">
        <f>IF(Tabela2[[#This Row],[DATA DO ÚLTIMO TESTE HIDROSTÁTICO]]="","",VLOOKUP(MONTH(Tabela2[[#This Row],[DATA DO ÚLTIMO TESTE HIDROSTÁTICO]]),editar!$F$2:$G$13,2,0))</f>
        <v/>
      </c>
      <c r="X563" s="54" t="str">
        <f>IF(Tabela2[[#This Row],[DATA DO ÚLTIMO TESTE HIDROSTÁTICO]]="","",YEAR(Tabela2[[#This Row],[DATA DO ÚLTIMO TESTE HIDROSTÁTICO]]))</f>
        <v/>
      </c>
      <c r="Y563" s="101" t="str">
        <f>IFERROR(IF(Tabela2[[#This Row],[DATA DA RECARGA]]="","",Tabela2[[#This Row],[VALIDADE          (em meses)]]*30)+5,"")</f>
        <v/>
      </c>
      <c r="Z563" s="101" t="str">
        <f>IF(Tabela2[[#This Row],[DATA DA RECARGA]]="","","P")</f>
        <v/>
      </c>
      <c r="AA563" s="71"/>
      <c r="AB563" s="97" t="str">
        <f ca="1">IFERROR(G563-editar!$C$1,"")</f>
        <v/>
      </c>
      <c r="AC563" s="97" t="str">
        <f t="shared" ca="1" si="8"/>
        <v/>
      </c>
      <c r="AD563" s="74"/>
      <c r="AE563" s="74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</row>
    <row r="564" spans="1:57" ht="20.100000000000001" customHeight="1" x14ac:dyDescent="0.25">
      <c r="A564" s="29" t="str">
        <f>IF(Tabela2[[#This Row],[LOCAL DO EXTINTOR]]="","",Tabela2[[#This Row],[CONTROL1]])</f>
        <v/>
      </c>
      <c r="B564" s="133"/>
      <c r="C564" s="33"/>
      <c r="D564" s="34"/>
      <c r="E564" s="35"/>
      <c r="F5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4" s="81" t="str">
        <f ca="1">IFERROR(IF(Tabela2[[#This Row],[VALIDADE DA RECARGA]]="SELECIONE VALIDADE","",Tabela2[[#This Row],[DATA VENC REC]]),"")</f>
        <v/>
      </c>
      <c r="H564" s="76"/>
      <c r="I5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4" s="87" t="str">
        <f>IF(Tabela2[[#This Row],[DATA DO ÚLTIMO TESTE HIDROSTÁTICO]]="","",Tabela2[[#This Row],[DATA DO ÚLTIMO TESTE HIDROSTÁTICO]]+editar!$C$15)</f>
        <v/>
      </c>
      <c r="K564" s="105"/>
      <c r="L564" s="140"/>
      <c r="M564" s="48">
        <v>557</v>
      </c>
      <c r="N5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4" s="49" t="str">
        <f>IF(Tabela2[[#This Row],[DATA DA RECARGA]]="","",Tabela2[[#This Row],[DATA DA RECARGA]]+Tabela2[[#This Row],[val]])</f>
        <v/>
      </c>
      <c r="P564" s="48" t="str">
        <f>IF(Tabela2[[#This Row],[DATA VENC REC]]="","",VLOOKUP(MONTH(Tabela2[[#This Row],[DATA VENC REC]]),editar!$F$2:$G$13,2,0))</f>
        <v/>
      </c>
      <c r="Q564" s="48" t="str">
        <f>IF(Tabela2[[#This Row],[DATA VENC REC]]="","",YEAR(Tabela2[[#This Row],[DATA VENC REC]]))</f>
        <v/>
      </c>
      <c r="R5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4" s="54" t="str">
        <f>IF(Tabela2[[#This Row],[DATA DO PRÓXIMO TESTE HIDROSTÁTICO]]="","",VLOOKUP(MONTH(Tabela2[[#This Row],[DATA DO PRÓXIMO TESTE HIDROSTÁTICO]]),editar!$F$2:$G$13,2,0))</f>
        <v/>
      </c>
      <c r="T564" s="54" t="str">
        <f>IF(Tabela2[[#This Row],[DATA DO PRÓXIMO TESTE HIDROSTÁTICO]]="","",YEAR(Tabela2[[#This Row],[DATA DO PRÓXIMO TESTE HIDROSTÁTICO]]))</f>
        <v/>
      </c>
      <c r="U564" s="54" t="str">
        <f>IF(Tabela2[[#This Row],[DATA DA RECARGA]]="","",VLOOKUP(MONTH(Tabela2[[#This Row],[DATA DA RECARGA]]),editar!$F$2:$G$13,2,0))</f>
        <v/>
      </c>
      <c r="V564" s="54" t="str">
        <f>IF(Tabela2[[#This Row],[DATA DA RECARGA]]="","",YEAR(Tabela2[[#This Row],[DATA DA RECARGA]]))</f>
        <v/>
      </c>
      <c r="W564" s="54" t="str">
        <f>IF(Tabela2[[#This Row],[DATA DO ÚLTIMO TESTE HIDROSTÁTICO]]="","",VLOOKUP(MONTH(Tabela2[[#This Row],[DATA DO ÚLTIMO TESTE HIDROSTÁTICO]]),editar!$F$2:$G$13,2,0))</f>
        <v/>
      </c>
      <c r="X564" s="54" t="str">
        <f>IF(Tabela2[[#This Row],[DATA DO ÚLTIMO TESTE HIDROSTÁTICO]]="","",YEAR(Tabela2[[#This Row],[DATA DO ÚLTIMO TESTE HIDROSTÁTICO]]))</f>
        <v/>
      </c>
      <c r="Y564" s="101" t="str">
        <f>IFERROR(IF(Tabela2[[#This Row],[DATA DA RECARGA]]="","",Tabela2[[#This Row],[VALIDADE          (em meses)]]*30)+5,"")</f>
        <v/>
      </c>
      <c r="Z564" s="101" t="str">
        <f>IF(Tabela2[[#This Row],[DATA DA RECARGA]]="","","P")</f>
        <v/>
      </c>
      <c r="AA564" s="71"/>
      <c r="AB564" s="97" t="str">
        <f ca="1">IFERROR(G564-editar!$C$1,"")</f>
        <v/>
      </c>
      <c r="AC564" s="97" t="str">
        <f t="shared" ca="1" si="8"/>
        <v/>
      </c>
      <c r="AD564" s="74"/>
      <c r="AE564" s="74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</row>
    <row r="565" spans="1:57" ht="20.100000000000001" customHeight="1" x14ac:dyDescent="0.25">
      <c r="A565" s="29" t="str">
        <f>IF(Tabela2[[#This Row],[LOCAL DO EXTINTOR]]="","",Tabela2[[#This Row],[CONTROL1]])</f>
        <v/>
      </c>
      <c r="B565" s="133"/>
      <c r="C565" s="33"/>
      <c r="D565" s="34"/>
      <c r="E565" s="35"/>
      <c r="F5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5" s="81" t="str">
        <f ca="1">IFERROR(IF(Tabela2[[#This Row],[VALIDADE DA RECARGA]]="SELECIONE VALIDADE","",Tabela2[[#This Row],[DATA VENC REC]]),"")</f>
        <v/>
      </c>
      <c r="H565" s="76"/>
      <c r="I5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5" s="87" t="str">
        <f>IF(Tabela2[[#This Row],[DATA DO ÚLTIMO TESTE HIDROSTÁTICO]]="","",Tabela2[[#This Row],[DATA DO ÚLTIMO TESTE HIDROSTÁTICO]]+editar!$C$15)</f>
        <v/>
      </c>
      <c r="K565" s="105"/>
      <c r="L565" s="140"/>
      <c r="M565" s="48">
        <v>558</v>
      </c>
      <c r="N5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5" s="49" t="str">
        <f>IF(Tabela2[[#This Row],[DATA DA RECARGA]]="","",Tabela2[[#This Row],[DATA DA RECARGA]]+Tabela2[[#This Row],[val]])</f>
        <v/>
      </c>
      <c r="P565" s="48" t="str">
        <f>IF(Tabela2[[#This Row],[DATA VENC REC]]="","",VLOOKUP(MONTH(Tabela2[[#This Row],[DATA VENC REC]]),editar!$F$2:$G$13,2,0))</f>
        <v/>
      </c>
      <c r="Q565" s="48" t="str">
        <f>IF(Tabela2[[#This Row],[DATA VENC REC]]="","",YEAR(Tabela2[[#This Row],[DATA VENC REC]]))</f>
        <v/>
      </c>
      <c r="R5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5" s="54" t="str">
        <f>IF(Tabela2[[#This Row],[DATA DO PRÓXIMO TESTE HIDROSTÁTICO]]="","",VLOOKUP(MONTH(Tabela2[[#This Row],[DATA DO PRÓXIMO TESTE HIDROSTÁTICO]]),editar!$F$2:$G$13,2,0))</f>
        <v/>
      </c>
      <c r="T565" s="54" t="str">
        <f>IF(Tabela2[[#This Row],[DATA DO PRÓXIMO TESTE HIDROSTÁTICO]]="","",YEAR(Tabela2[[#This Row],[DATA DO PRÓXIMO TESTE HIDROSTÁTICO]]))</f>
        <v/>
      </c>
      <c r="U565" s="54" t="str">
        <f>IF(Tabela2[[#This Row],[DATA DA RECARGA]]="","",VLOOKUP(MONTH(Tabela2[[#This Row],[DATA DA RECARGA]]),editar!$F$2:$G$13,2,0))</f>
        <v/>
      </c>
      <c r="V565" s="54" t="str">
        <f>IF(Tabela2[[#This Row],[DATA DA RECARGA]]="","",YEAR(Tabela2[[#This Row],[DATA DA RECARGA]]))</f>
        <v/>
      </c>
      <c r="W565" s="54" t="str">
        <f>IF(Tabela2[[#This Row],[DATA DO ÚLTIMO TESTE HIDROSTÁTICO]]="","",VLOOKUP(MONTH(Tabela2[[#This Row],[DATA DO ÚLTIMO TESTE HIDROSTÁTICO]]),editar!$F$2:$G$13,2,0))</f>
        <v/>
      </c>
      <c r="X565" s="54" t="str">
        <f>IF(Tabela2[[#This Row],[DATA DO ÚLTIMO TESTE HIDROSTÁTICO]]="","",YEAR(Tabela2[[#This Row],[DATA DO ÚLTIMO TESTE HIDROSTÁTICO]]))</f>
        <v/>
      </c>
      <c r="Y565" s="101" t="str">
        <f>IFERROR(IF(Tabela2[[#This Row],[DATA DA RECARGA]]="","",Tabela2[[#This Row],[VALIDADE          (em meses)]]*30)+5,"")</f>
        <v/>
      </c>
      <c r="Z565" s="101" t="str">
        <f>IF(Tabela2[[#This Row],[DATA DA RECARGA]]="","","P")</f>
        <v/>
      </c>
      <c r="AA565" s="71"/>
      <c r="AB565" s="97" t="str">
        <f ca="1">IFERROR(G565-editar!$C$1,"")</f>
        <v/>
      </c>
      <c r="AC565" s="97" t="str">
        <f t="shared" ca="1" si="8"/>
        <v/>
      </c>
      <c r="AD565" s="74"/>
      <c r="AE565" s="74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</row>
    <row r="566" spans="1:57" ht="20.100000000000001" customHeight="1" x14ac:dyDescent="0.25">
      <c r="A566" s="29" t="str">
        <f>IF(Tabela2[[#This Row],[LOCAL DO EXTINTOR]]="","",Tabela2[[#This Row],[CONTROL1]])</f>
        <v/>
      </c>
      <c r="B566" s="133"/>
      <c r="C566" s="33"/>
      <c r="D566" s="34"/>
      <c r="E566" s="35"/>
      <c r="F5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6" s="81" t="str">
        <f ca="1">IFERROR(IF(Tabela2[[#This Row],[VALIDADE DA RECARGA]]="SELECIONE VALIDADE","",Tabela2[[#This Row],[DATA VENC REC]]),"")</f>
        <v/>
      </c>
      <c r="H566" s="76"/>
      <c r="I5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6" s="87" t="str">
        <f>IF(Tabela2[[#This Row],[DATA DO ÚLTIMO TESTE HIDROSTÁTICO]]="","",Tabela2[[#This Row],[DATA DO ÚLTIMO TESTE HIDROSTÁTICO]]+editar!$C$15)</f>
        <v/>
      </c>
      <c r="K566" s="105"/>
      <c r="L566" s="140"/>
      <c r="M566" s="48">
        <v>559</v>
      </c>
      <c r="N5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6" s="49" t="str">
        <f>IF(Tabela2[[#This Row],[DATA DA RECARGA]]="","",Tabela2[[#This Row],[DATA DA RECARGA]]+Tabela2[[#This Row],[val]])</f>
        <v/>
      </c>
      <c r="P566" s="48" t="str">
        <f>IF(Tabela2[[#This Row],[DATA VENC REC]]="","",VLOOKUP(MONTH(Tabela2[[#This Row],[DATA VENC REC]]),editar!$F$2:$G$13,2,0))</f>
        <v/>
      </c>
      <c r="Q566" s="48" t="str">
        <f>IF(Tabela2[[#This Row],[DATA VENC REC]]="","",YEAR(Tabela2[[#This Row],[DATA VENC REC]]))</f>
        <v/>
      </c>
      <c r="R5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6" s="54" t="str">
        <f>IF(Tabela2[[#This Row],[DATA DO PRÓXIMO TESTE HIDROSTÁTICO]]="","",VLOOKUP(MONTH(Tabela2[[#This Row],[DATA DO PRÓXIMO TESTE HIDROSTÁTICO]]),editar!$F$2:$G$13,2,0))</f>
        <v/>
      </c>
      <c r="T566" s="54" t="str">
        <f>IF(Tabela2[[#This Row],[DATA DO PRÓXIMO TESTE HIDROSTÁTICO]]="","",YEAR(Tabela2[[#This Row],[DATA DO PRÓXIMO TESTE HIDROSTÁTICO]]))</f>
        <v/>
      </c>
      <c r="U566" s="54" t="str">
        <f>IF(Tabela2[[#This Row],[DATA DA RECARGA]]="","",VLOOKUP(MONTH(Tabela2[[#This Row],[DATA DA RECARGA]]),editar!$F$2:$G$13,2,0))</f>
        <v/>
      </c>
      <c r="V566" s="54" t="str">
        <f>IF(Tabela2[[#This Row],[DATA DA RECARGA]]="","",YEAR(Tabela2[[#This Row],[DATA DA RECARGA]]))</f>
        <v/>
      </c>
      <c r="W566" s="54" t="str">
        <f>IF(Tabela2[[#This Row],[DATA DO ÚLTIMO TESTE HIDROSTÁTICO]]="","",VLOOKUP(MONTH(Tabela2[[#This Row],[DATA DO ÚLTIMO TESTE HIDROSTÁTICO]]),editar!$F$2:$G$13,2,0))</f>
        <v/>
      </c>
      <c r="X566" s="54" t="str">
        <f>IF(Tabela2[[#This Row],[DATA DO ÚLTIMO TESTE HIDROSTÁTICO]]="","",YEAR(Tabela2[[#This Row],[DATA DO ÚLTIMO TESTE HIDROSTÁTICO]]))</f>
        <v/>
      </c>
      <c r="Y566" s="101" t="str">
        <f>IFERROR(IF(Tabela2[[#This Row],[DATA DA RECARGA]]="","",Tabela2[[#This Row],[VALIDADE          (em meses)]]*30)+5,"")</f>
        <v/>
      </c>
      <c r="Z566" s="101" t="str">
        <f>IF(Tabela2[[#This Row],[DATA DA RECARGA]]="","","P")</f>
        <v/>
      </c>
      <c r="AA566" s="71"/>
      <c r="AB566" s="97" t="str">
        <f ca="1">IFERROR(G566-editar!$C$1,"")</f>
        <v/>
      </c>
      <c r="AC566" s="97" t="str">
        <f t="shared" ca="1" si="8"/>
        <v/>
      </c>
      <c r="AD566" s="74"/>
      <c r="AE566" s="74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</row>
    <row r="567" spans="1:57" ht="20.100000000000001" customHeight="1" x14ac:dyDescent="0.25">
      <c r="A567" s="29" t="str">
        <f>IF(Tabela2[[#This Row],[LOCAL DO EXTINTOR]]="","",Tabela2[[#This Row],[CONTROL1]])</f>
        <v/>
      </c>
      <c r="B567" s="133"/>
      <c r="C567" s="33"/>
      <c r="D567" s="34"/>
      <c r="E567" s="35"/>
      <c r="F5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7" s="81" t="str">
        <f ca="1">IFERROR(IF(Tabela2[[#This Row],[VALIDADE DA RECARGA]]="SELECIONE VALIDADE","",Tabela2[[#This Row],[DATA VENC REC]]),"")</f>
        <v/>
      </c>
      <c r="H567" s="76"/>
      <c r="I5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7" s="87" t="str">
        <f>IF(Tabela2[[#This Row],[DATA DO ÚLTIMO TESTE HIDROSTÁTICO]]="","",Tabela2[[#This Row],[DATA DO ÚLTIMO TESTE HIDROSTÁTICO]]+editar!$C$15)</f>
        <v/>
      </c>
      <c r="K567" s="105"/>
      <c r="L567" s="140"/>
      <c r="M567" s="48">
        <v>560</v>
      </c>
      <c r="N5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7" s="49" t="str">
        <f>IF(Tabela2[[#This Row],[DATA DA RECARGA]]="","",Tabela2[[#This Row],[DATA DA RECARGA]]+Tabela2[[#This Row],[val]])</f>
        <v/>
      </c>
      <c r="P567" s="48" t="str">
        <f>IF(Tabela2[[#This Row],[DATA VENC REC]]="","",VLOOKUP(MONTH(Tabela2[[#This Row],[DATA VENC REC]]),editar!$F$2:$G$13,2,0))</f>
        <v/>
      </c>
      <c r="Q567" s="48" t="str">
        <f>IF(Tabela2[[#This Row],[DATA VENC REC]]="","",YEAR(Tabela2[[#This Row],[DATA VENC REC]]))</f>
        <v/>
      </c>
      <c r="R5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7" s="54" t="str">
        <f>IF(Tabela2[[#This Row],[DATA DO PRÓXIMO TESTE HIDROSTÁTICO]]="","",VLOOKUP(MONTH(Tabela2[[#This Row],[DATA DO PRÓXIMO TESTE HIDROSTÁTICO]]),editar!$F$2:$G$13,2,0))</f>
        <v/>
      </c>
      <c r="T567" s="54" t="str">
        <f>IF(Tabela2[[#This Row],[DATA DO PRÓXIMO TESTE HIDROSTÁTICO]]="","",YEAR(Tabela2[[#This Row],[DATA DO PRÓXIMO TESTE HIDROSTÁTICO]]))</f>
        <v/>
      </c>
      <c r="U567" s="54" t="str">
        <f>IF(Tabela2[[#This Row],[DATA DA RECARGA]]="","",VLOOKUP(MONTH(Tabela2[[#This Row],[DATA DA RECARGA]]),editar!$F$2:$G$13,2,0))</f>
        <v/>
      </c>
      <c r="V567" s="54" t="str">
        <f>IF(Tabela2[[#This Row],[DATA DA RECARGA]]="","",YEAR(Tabela2[[#This Row],[DATA DA RECARGA]]))</f>
        <v/>
      </c>
      <c r="W567" s="54" t="str">
        <f>IF(Tabela2[[#This Row],[DATA DO ÚLTIMO TESTE HIDROSTÁTICO]]="","",VLOOKUP(MONTH(Tabela2[[#This Row],[DATA DO ÚLTIMO TESTE HIDROSTÁTICO]]),editar!$F$2:$G$13,2,0))</f>
        <v/>
      </c>
      <c r="X567" s="54" t="str">
        <f>IF(Tabela2[[#This Row],[DATA DO ÚLTIMO TESTE HIDROSTÁTICO]]="","",YEAR(Tabela2[[#This Row],[DATA DO ÚLTIMO TESTE HIDROSTÁTICO]]))</f>
        <v/>
      </c>
      <c r="Y567" s="101" t="str">
        <f>IFERROR(IF(Tabela2[[#This Row],[DATA DA RECARGA]]="","",Tabela2[[#This Row],[VALIDADE          (em meses)]]*30)+5,"")</f>
        <v/>
      </c>
      <c r="Z567" s="101" t="str">
        <f>IF(Tabela2[[#This Row],[DATA DA RECARGA]]="","","P")</f>
        <v/>
      </c>
      <c r="AA567" s="71"/>
      <c r="AB567" s="97" t="str">
        <f ca="1">IFERROR(G567-editar!$C$1,"")</f>
        <v/>
      </c>
      <c r="AC567" s="97" t="str">
        <f t="shared" ca="1" si="8"/>
        <v/>
      </c>
      <c r="AD567" s="74"/>
      <c r="AE567" s="74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</row>
    <row r="568" spans="1:57" ht="20.100000000000001" customHeight="1" x14ac:dyDescent="0.25">
      <c r="A568" s="29" t="str">
        <f>IF(Tabela2[[#This Row],[LOCAL DO EXTINTOR]]="","",Tabela2[[#This Row],[CONTROL1]])</f>
        <v/>
      </c>
      <c r="B568" s="133"/>
      <c r="C568" s="33"/>
      <c r="D568" s="34"/>
      <c r="E568" s="35"/>
      <c r="F5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8" s="81" t="str">
        <f ca="1">IFERROR(IF(Tabela2[[#This Row],[VALIDADE DA RECARGA]]="SELECIONE VALIDADE","",Tabela2[[#This Row],[DATA VENC REC]]),"")</f>
        <v/>
      </c>
      <c r="H568" s="76"/>
      <c r="I5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8" s="87" t="str">
        <f>IF(Tabela2[[#This Row],[DATA DO ÚLTIMO TESTE HIDROSTÁTICO]]="","",Tabela2[[#This Row],[DATA DO ÚLTIMO TESTE HIDROSTÁTICO]]+editar!$C$15)</f>
        <v/>
      </c>
      <c r="K568" s="105"/>
      <c r="L568" s="140"/>
      <c r="M568" s="48">
        <v>561</v>
      </c>
      <c r="N5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8" s="49" t="str">
        <f>IF(Tabela2[[#This Row],[DATA DA RECARGA]]="","",Tabela2[[#This Row],[DATA DA RECARGA]]+Tabela2[[#This Row],[val]])</f>
        <v/>
      </c>
      <c r="P568" s="48" t="str">
        <f>IF(Tabela2[[#This Row],[DATA VENC REC]]="","",VLOOKUP(MONTH(Tabela2[[#This Row],[DATA VENC REC]]),editar!$F$2:$G$13,2,0))</f>
        <v/>
      </c>
      <c r="Q568" s="48" t="str">
        <f>IF(Tabela2[[#This Row],[DATA VENC REC]]="","",YEAR(Tabela2[[#This Row],[DATA VENC REC]]))</f>
        <v/>
      </c>
      <c r="R5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8" s="54" t="str">
        <f>IF(Tabela2[[#This Row],[DATA DO PRÓXIMO TESTE HIDROSTÁTICO]]="","",VLOOKUP(MONTH(Tabela2[[#This Row],[DATA DO PRÓXIMO TESTE HIDROSTÁTICO]]),editar!$F$2:$G$13,2,0))</f>
        <v/>
      </c>
      <c r="T568" s="54" t="str">
        <f>IF(Tabela2[[#This Row],[DATA DO PRÓXIMO TESTE HIDROSTÁTICO]]="","",YEAR(Tabela2[[#This Row],[DATA DO PRÓXIMO TESTE HIDROSTÁTICO]]))</f>
        <v/>
      </c>
      <c r="U568" s="54" t="str">
        <f>IF(Tabela2[[#This Row],[DATA DA RECARGA]]="","",VLOOKUP(MONTH(Tabela2[[#This Row],[DATA DA RECARGA]]),editar!$F$2:$G$13,2,0))</f>
        <v/>
      </c>
      <c r="V568" s="54" t="str">
        <f>IF(Tabela2[[#This Row],[DATA DA RECARGA]]="","",YEAR(Tabela2[[#This Row],[DATA DA RECARGA]]))</f>
        <v/>
      </c>
      <c r="W568" s="54" t="str">
        <f>IF(Tabela2[[#This Row],[DATA DO ÚLTIMO TESTE HIDROSTÁTICO]]="","",VLOOKUP(MONTH(Tabela2[[#This Row],[DATA DO ÚLTIMO TESTE HIDROSTÁTICO]]),editar!$F$2:$G$13,2,0))</f>
        <v/>
      </c>
      <c r="X568" s="54" t="str">
        <f>IF(Tabela2[[#This Row],[DATA DO ÚLTIMO TESTE HIDROSTÁTICO]]="","",YEAR(Tabela2[[#This Row],[DATA DO ÚLTIMO TESTE HIDROSTÁTICO]]))</f>
        <v/>
      </c>
      <c r="Y568" s="101" t="str">
        <f>IFERROR(IF(Tabela2[[#This Row],[DATA DA RECARGA]]="","",Tabela2[[#This Row],[VALIDADE          (em meses)]]*30)+5,"")</f>
        <v/>
      </c>
      <c r="Z568" s="101" t="str">
        <f>IF(Tabela2[[#This Row],[DATA DA RECARGA]]="","","P")</f>
        <v/>
      </c>
      <c r="AA568" s="71"/>
      <c r="AB568" s="97" t="str">
        <f ca="1">IFERROR(G568-editar!$C$1,"")</f>
        <v/>
      </c>
      <c r="AC568" s="97" t="str">
        <f t="shared" ca="1" si="8"/>
        <v/>
      </c>
      <c r="AD568" s="74"/>
      <c r="AE568" s="74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</row>
    <row r="569" spans="1:57" ht="20.100000000000001" customHeight="1" x14ac:dyDescent="0.25">
      <c r="A569" s="29" t="str">
        <f>IF(Tabela2[[#This Row],[LOCAL DO EXTINTOR]]="","",Tabela2[[#This Row],[CONTROL1]])</f>
        <v/>
      </c>
      <c r="B569" s="133"/>
      <c r="C569" s="33"/>
      <c r="D569" s="34"/>
      <c r="E569" s="35"/>
      <c r="F5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69" s="81" t="str">
        <f ca="1">IFERROR(IF(Tabela2[[#This Row],[VALIDADE DA RECARGA]]="SELECIONE VALIDADE","",Tabela2[[#This Row],[DATA VENC REC]]),"")</f>
        <v/>
      </c>
      <c r="H569" s="76"/>
      <c r="I5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69" s="87" t="str">
        <f>IF(Tabela2[[#This Row],[DATA DO ÚLTIMO TESTE HIDROSTÁTICO]]="","",Tabela2[[#This Row],[DATA DO ÚLTIMO TESTE HIDROSTÁTICO]]+editar!$C$15)</f>
        <v/>
      </c>
      <c r="K569" s="105"/>
      <c r="L569" s="140"/>
      <c r="M569" s="48">
        <v>562</v>
      </c>
      <c r="N5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69" s="49" t="str">
        <f>IF(Tabela2[[#This Row],[DATA DA RECARGA]]="","",Tabela2[[#This Row],[DATA DA RECARGA]]+Tabela2[[#This Row],[val]])</f>
        <v/>
      </c>
      <c r="P569" s="48" t="str">
        <f>IF(Tabela2[[#This Row],[DATA VENC REC]]="","",VLOOKUP(MONTH(Tabela2[[#This Row],[DATA VENC REC]]),editar!$F$2:$G$13,2,0))</f>
        <v/>
      </c>
      <c r="Q569" s="48" t="str">
        <f>IF(Tabela2[[#This Row],[DATA VENC REC]]="","",YEAR(Tabela2[[#This Row],[DATA VENC REC]]))</f>
        <v/>
      </c>
      <c r="R5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69" s="54" t="str">
        <f>IF(Tabela2[[#This Row],[DATA DO PRÓXIMO TESTE HIDROSTÁTICO]]="","",VLOOKUP(MONTH(Tabela2[[#This Row],[DATA DO PRÓXIMO TESTE HIDROSTÁTICO]]),editar!$F$2:$G$13,2,0))</f>
        <v/>
      </c>
      <c r="T569" s="54" t="str">
        <f>IF(Tabela2[[#This Row],[DATA DO PRÓXIMO TESTE HIDROSTÁTICO]]="","",YEAR(Tabela2[[#This Row],[DATA DO PRÓXIMO TESTE HIDROSTÁTICO]]))</f>
        <v/>
      </c>
      <c r="U569" s="54" t="str">
        <f>IF(Tabela2[[#This Row],[DATA DA RECARGA]]="","",VLOOKUP(MONTH(Tabela2[[#This Row],[DATA DA RECARGA]]),editar!$F$2:$G$13,2,0))</f>
        <v/>
      </c>
      <c r="V569" s="54" t="str">
        <f>IF(Tabela2[[#This Row],[DATA DA RECARGA]]="","",YEAR(Tabela2[[#This Row],[DATA DA RECARGA]]))</f>
        <v/>
      </c>
      <c r="W569" s="54" t="str">
        <f>IF(Tabela2[[#This Row],[DATA DO ÚLTIMO TESTE HIDROSTÁTICO]]="","",VLOOKUP(MONTH(Tabela2[[#This Row],[DATA DO ÚLTIMO TESTE HIDROSTÁTICO]]),editar!$F$2:$G$13,2,0))</f>
        <v/>
      </c>
      <c r="X569" s="54" t="str">
        <f>IF(Tabela2[[#This Row],[DATA DO ÚLTIMO TESTE HIDROSTÁTICO]]="","",YEAR(Tabela2[[#This Row],[DATA DO ÚLTIMO TESTE HIDROSTÁTICO]]))</f>
        <v/>
      </c>
      <c r="Y569" s="101" t="str">
        <f>IFERROR(IF(Tabela2[[#This Row],[DATA DA RECARGA]]="","",Tabela2[[#This Row],[VALIDADE          (em meses)]]*30)+5,"")</f>
        <v/>
      </c>
      <c r="Z569" s="101" t="str">
        <f>IF(Tabela2[[#This Row],[DATA DA RECARGA]]="","","P")</f>
        <v/>
      </c>
      <c r="AA569" s="71"/>
      <c r="AB569" s="97" t="str">
        <f ca="1">IFERROR(G569-editar!$C$1,"")</f>
        <v/>
      </c>
      <c r="AC569" s="97" t="str">
        <f t="shared" ca="1" si="8"/>
        <v/>
      </c>
      <c r="AD569" s="74"/>
      <c r="AE569" s="74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</row>
    <row r="570" spans="1:57" ht="20.100000000000001" customHeight="1" x14ac:dyDescent="0.25">
      <c r="A570" s="29" t="str">
        <f>IF(Tabela2[[#This Row],[LOCAL DO EXTINTOR]]="","",Tabela2[[#This Row],[CONTROL1]])</f>
        <v/>
      </c>
      <c r="B570" s="133"/>
      <c r="C570" s="33"/>
      <c r="D570" s="34"/>
      <c r="E570" s="35"/>
      <c r="F5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0" s="81" t="str">
        <f ca="1">IFERROR(IF(Tabela2[[#This Row],[VALIDADE DA RECARGA]]="SELECIONE VALIDADE","",Tabela2[[#This Row],[DATA VENC REC]]),"")</f>
        <v/>
      </c>
      <c r="H570" s="76"/>
      <c r="I5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0" s="87" t="str">
        <f>IF(Tabela2[[#This Row],[DATA DO ÚLTIMO TESTE HIDROSTÁTICO]]="","",Tabela2[[#This Row],[DATA DO ÚLTIMO TESTE HIDROSTÁTICO]]+editar!$C$15)</f>
        <v/>
      </c>
      <c r="K570" s="105"/>
      <c r="L570" s="140"/>
      <c r="M570" s="48">
        <v>563</v>
      </c>
      <c r="N5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0" s="49" t="str">
        <f>IF(Tabela2[[#This Row],[DATA DA RECARGA]]="","",Tabela2[[#This Row],[DATA DA RECARGA]]+Tabela2[[#This Row],[val]])</f>
        <v/>
      </c>
      <c r="P570" s="48" t="str">
        <f>IF(Tabela2[[#This Row],[DATA VENC REC]]="","",VLOOKUP(MONTH(Tabela2[[#This Row],[DATA VENC REC]]),editar!$F$2:$G$13,2,0))</f>
        <v/>
      </c>
      <c r="Q570" s="48" t="str">
        <f>IF(Tabela2[[#This Row],[DATA VENC REC]]="","",YEAR(Tabela2[[#This Row],[DATA VENC REC]]))</f>
        <v/>
      </c>
      <c r="R5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0" s="54" t="str">
        <f>IF(Tabela2[[#This Row],[DATA DO PRÓXIMO TESTE HIDROSTÁTICO]]="","",VLOOKUP(MONTH(Tabela2[[#This Row],[DATA DO PRÓXIMO TESTE HIDROSTÁTICO]]),editar!$F$2:$G$13,2,0))</f>
        <v/>
      </c>
      <c r="T570" s="54" t="str">
        <f>IF(Tabela2[[#This Row],[DATA DO PRÓXIMO TESTE HIDROSTÁTICO]]="","",YEAR(Tabela2[[#This Row],[DATA DO PRÓXIMO TESTE HIDROSTÁTICO]]))</f>
        <v/>
      </c>
      <c r="U570" s="54" t="str">
        <f>IF(Tabela2[[#This Row],[DATA DA RECARGA]]="","",VLOOKUP(MONTH(Tabela2[[#This Row],[DATA DA RECARGA]]),editar!$F$2:$G$13,2,0))</f>
        <v/>
      </c>
      <c r="V570" s="54" t="str">
        <f>IF(Tabela2[[#This Row],[DATA DA RECARGA]]="","",YEAR(Tabela2[[#This Row],[DATA DA RECARGA]]))</f>
        <v/>
      </c>
      <c r="W570" s="54" t="str">
        <f>IF(Tabela2[[#This Row],[DATA DO ÚLTIMO TESTE HIDROSTÁTICO]]="","",VLOOKUP(MONTH(Tabela2[[#This Row],[DATA DO ÚLTIMO TESTE HIDROSTÁTICO]]),editar!$F$2:$G$13,2,0))</f>
        <v/>
      </c>
      <c r="X570" s="54" t="str">
        <f>IF(Tabela2[[#This Row],[DATA DO ÚLTIMO TESTE HIDROSTÁTICO]]="","",YEAR(Tabela2[[#This Row],[DATA DO ÚLTIMO TESTE HIDROSTÁTICO]]))</f>
        <v/>
      </c>
      <c r="Y570" s="101" t="str">
        <f>IFERROR(IF(Tabela2[[#This Row],[DATA DA RECARGA]]="","",Tabela2[[#This Row],[VALIDADE          (em meses)]]*30)+5,"")</f>
        <v/>
      </c>
      <c r="Z570" s="101" t="str">
        <f>IF(Tabela2[[#This Row],[DATA DA RECARGA]]="","","P")</f>
        <v/>
      </c>
      <c r="AA570" s="71"/>
      <c r="AB570" s="97" t="str">
        <f ca="1">IFERROR(G570-editar!$C$1,"")</f>
        <v/>
      </c>
      <c r="AC570" s="97" t="str">
        <f t="shared" ca="1" si="8"/>
        <v/>
      </c>
      <c r="AD570" s="74"/>
      <c r="AE570" s="74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</row>
    <row r="571" spans="1:57" ht="20.100000000000001" customHeight="1" x14ac:dyDescent="0.25">
      <c r="A571" s="29" t="str">
        <f>IF(Tabela2[[#This Row],[LOCAL DO EXTINTOR]]="","",Tabela2[[#This Row],[CONTROL1]])</f>
        <v/>
      </c>
      <c r="B571" s="133"/>
      <c r="C571" s="33"/>
      <c r="D571" s="34"/>
      <c r="E571" s="35"/>
      <c r="F5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1" s="81" t="str">
        <f ca="1">IFERROR(IF(Tabela2[[#This Row],[VALIDADE DA RECARGA]]="SELECIONE VALIDADE","",Tabela2[[#This Row],[DATA VENC REC]]),"")</f>
        <v/>
      </c>
      <c r="H571" s="76"/>
      <c r="I5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1" s="87" t="str">
        <f>IF(Tabela2[[#This Row],[DATA DO ÚLTIMO TESTE HIDROSTÁTICO]]="","",Tabela2[[#This Row],[DATA DO ÚLTIMO TESTE HIDROSTÁTICO]]+editar!$C$15)</f>
        <v/>
      </c>
      <c r="K571" s="105"/>
      <c r="L571" s="140"/>
      <c r="M571" s="48">
        <v>564</v>
      </c>
      <c r="N5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1" s="49" t="str">
        <f>IF(Tabela2[[#This Row],[DATA DA RECARGA]]="","",Tabela2[[#This Row],[DATA DA RECARGA]]+Tabela2[[#This Row],[val]])</f>
        <v/>
      </c>
      <c r="P571" s="48" t="str">
        <f>IF(Tabela2[[#This Row],[DATA VENC REC]]="","",VLOOKUP(MONTH(Tabela2[[#This Row],[DATA VENC REC]]),editar!$F$2:$G$13,2,0))</f>
        <v/>
      </c>
      <c r="Q571" s="48" t="str">
        <f>IF(Tabela2[[#This Row],[DATA VENC REC]]="","",YEAR(Tabela2[[#This Row],[DATA VENC REC]]))</f>
        <v/>
      </c>
      <c r="R5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1" s="54" t="str">
        <f>IF(Tabela2[[#This Row],[DATA DO PRÓXIMO TESTE HIDROSTÁTICO]]="","",VLOOKUP(MONTH(Tabela2[[#This Row],[DATA DO PRÓXIMO TESTE HIDROSTÁTICO]]),editar!$F$2:$G$13,2,0))</f>
        <v/>
      </c>
      <c r="T571" s="54" t="str">
        <f>IF(Tabela2[[#This Row],[DATA DO PRÓXIMO TESTE HIDROSTÁTICO]]="","",YEAR(Tabela2[[#This Row],[DATA DO PRÓXIMO TESTE HIDROSTÁTICO]]))</f>
        <v/>
      </c>
      <c r="U571" s="54" t="str">
        <f>IF(Tabela2[[#This Row],[DATA DA RECARGA]]="","",VLOOKUP(MONTH(Tabela2[[#This Row],[DATA DA RECARGA]]),editar!$F$2:$G$13,2,0))</f>
        <v/>
      </c>
      <c r="V571" s="54" t="str">
        <f>IF(Tabela2[[#This Row],[DATA DA RECARGA]]="","",YEAR(Tabela2[[#This Row],[DATA DA RECARGA]]))</f>
        <v/>
      </c>
      <c r="W571" s="54" t="str">
        <f>IF(Tabela2[[#This Row],[DATA DO ÚLTIMO TESTE HIDROSTÁTICO]]="","",VLOOKUP(MONTH(Tabela2[[#This Row],[DATA DO ÚLTIMO TESTE HIDROSTÁTICO]]),editar!$F$2:$G$13,2,0))</f>
        <v/>
      </c>
      <c r="X571" s="54" t="str">
        <f>IF(Tabela2[[#This Row],[DATA DO ÚLTIMO TESTE HIDROSTÁTICO]]="","",YEAR(Tabela2[[#This Row],[DATA DO ÚLTIMO TESTE HIDROSTÁTICO]]))</f>
        <v/>
      </c>
      <c r="Y571" s="101" t="str">
        <f>IFERROR(IF(Tabela2[[#This Row],[DATA DA RECARGA]]="","",Tabela2[[#This Row],[VALIDADE          (em meses)]]*30)+5,"")</f>
        <v/>
      </c>
      <c r="Z571" s="101" t="str">
        <f>IF(Tabela2[[#This Row],[DATA DA RECARGA]]="","","P")</f>
        <v/>
      </c>
      <c r="AA571" s="71"/>
      <c r="AB571" s="97" t="str">
        <f ca="1">IFERROR(G571-editar!$C$1,"")</f>
        <v/>
      </c>
      <c r="AC571" s="97" t="str">
        <f t="shared" ca="1" si="8"/>
        <v/>
      </c>
      <c r="AD571" s="74"/>
      <c r="AE571" s="74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</row>
    <row r="572" spans="1:57" ht="20.100000000000001" customHeight="1" x14ac:dyDescent="0.25">
      <c r="A572" s="29" t="str">
        <f>IF(Tabela2[[#This Row],[LOCAL DO EXTINTOR]]="","",Tabela2[[#This Row],[CONTROL1]])</f>
        <v/>
      </c>
      <c r="B572" s="133"/>
      <c r="C572" s="33"/>
      <c r="D572" s="34"/>
      <c r="E572" s="35"/>
      <c r="F5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2" s="81" t="str">
        <f ca="1">IFERROR(IF(Tabela2[[#This Row],[VALIDADE DA RECARGA]]="SELECIONE VALIDADE","",Tabela2[[#This Row],[DATA VENC REC]]),"")</f>
        <v/>
      </c>
      <c r="H572" s="76"/>
      <c r="I5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2" s="87" t="str">
        <f>IF(Tabela2[[#This Row],[DATA DO ÚLTIMO TESTE HIDROSTÁTICO]]="","",Tabela2[[#This Row],[DATA DO ÚLTIMO TESTE HIDROSTÁTICO]]+editar!$C$15)</f>
        <v/>
      </c>
      <c r="K572" s="105"/>
      <c r="L572" s="140"/>
      <c r="M572" s="48">
        <v>565</v>
      </c>
      <c r="N5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2" s="49" t="str">
        <f>IF(Tabela2[[#This Row],[DATA DA RECARGA]]="","",Tabela2[[#This Row],[DATA DA RECARGA]]+Tabela2[[#This Row],[val]])</f>
        <v/>
      </c>
      <c r="P572" s="48" t="str">
        <f>IF(Tabela2[[#This Row],[DATA VENC REC]]="","",VLOOKUP(MONTH(Tabela2[[#This Row],[DATA VENC REC]]),editar!$F$2:$G$13,2,0))</f>
        <v/>
      </c>
      <c r="Q572" s="48" t="str">
        <f>IF(Tabela2[[#This Row],[DATA VENC REC]]="","",YEAR(Tabela2[[#This Row],[DATA VENC REC]]))</f>
        <v/>
      </c>
      <c r="R5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2" s="54" t="str">
        <f>IF(Tabela2[[#This Row],[DATA DO PRÓXIMO TESTE HIDROSTÁTICO]]="","",VLOOKUP(MONTH(Tabela2[[#This Row],[DATA DO PRÓXIMO TESTE HIDROSTÁTICO]]),editar!$F$2:$G$13,2,0))</f>
        <v/>
      </c>
      <c r="T572" s="54" t="str">
        <f>IF(Tabela2[[#This Row],[DATA DO PRÓXIMO TESTE HIDROSTÁTICO]]="","",YEAR(Tabela2[[#This Row],[DATA DO PRÓXIMO TESTE HIDROSTÁTICO]]))</f>
        <v/>
      </c>
      <c r="U572" s="54" t="str">
        <f>IF(Tabela2[[#This Row],[DATA DA RECARGA]]="","",VLOOKUP(MONTH(Tabela2[[#This Row],[DATA DA RECARGA]]),editar!$F$2:$G$13,2,0))</f>
        <v/>
      </c>
      <c r="V572" s="54" t="str">
        <f>IF(Tabela2[[#This Row],[DATA DA RECARGA]]="","",YEAR(Tabela2[[#This Row],[DATA DA RECARGA]]))</f>
        <v/>
      </c>
      <c r="W572" s="54" t="str">
        <f>IF(Tabela2[[#This Row],[DATA DO ÚLTIMO TESTE HIDROSTÁTICO]]="","",VLOOKUP(MONTH(Tabela2[[#This Row],[DATA DO ÚLTIMO TESTE HIDROSTÁTICO]]),editar!$F$2:$G$13,2,0))</f>
        <v/>
      </c>
      <c r="X572" s="54" t="str">
        <f>IF(Tabela2[[#This Row],[DATA DO ÚLTIMO TESTE HIDROSTÁTICO]]="","",YEAR(Tabela2[[#This Row],[DATA DO ÚLTIMO TESTE HIDROSTÁTICO]]))</f>
        <v/>
      </c>
      <c r="Y572" s="101" t="str">
        <f>IFERROR(IF(Tabela2[[#This Row],[DATA DA RECARGA]]="","",Tabela2[[#This Row],[VALIDADE          (em meses)]]*30)+5,"")</f>
        <v/>
      </c>
      <c r="Z572" s="101" t="str">
        <f>IF(Tabela2[[#This Row],[DATA DA RECARGA]]="","","P")</f>
        <v/>
      </c>
      <c r="AA572" s="71"/>
      <c r="AB572" s="97" t="str">
        <f ca="1">IFERROR(G572-editar!$C$1,"")</f>
        <v/>
      </c>
      <c r="AC572" s="97" t="str">
        <f t="shared" ca="1" si="8"/>
        <v/>
      </c>
      <c r="AD572" s="74"/>
      <c r="AE572" s="74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</row>
    <row r="573" spans="1:57" ht="20.100000000000001" customHeight="1" x14ac:dyDescent="0.25">
      <c r="A573" s="29" t="str">
        <f>IF(Tabela2[[#This Row],[LOCAL DO EXTINTOR]]="","",Tabela2[[#This Row],[CONTROL1]])</f>
        <v/>
      </c>
      <c r="B573" s="133"/>
      <c r="C573" s="33"/>
      <c r="D573" s="34"/>
      <c r="E573" s="35"/>
      <c r="F5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3" s="81" t="str">
        <f ca="1">IFERROR(IF(Tabela2[[#This Row],[VALIDADE DA RECARGA]]="SELECIONE VALIDADE","",Tabela2[[#This Row],[DATA VENC REC]]),"")</f>
        <v/>
      </c>
      <c r="H573" s="76"/>
      <c r="I5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3" s="87" t="str">
        <f>IF(Tabela2[[#This Row],[DATA DO ÚLTIMO TESTE HIDROSTÁTICO]]="","",Tabela2[[#This Row],[DATA DO ÚLTIMO TESTE HIDROSTÁTICO]]+editar!$C$15)</f>
        <v/>
      </c>
      <c r="K573" s="105"/>
      <c r="L573" s="140"/>
      <c r="M573" s="48">
        <v>566</v>
      </c>
      <c r="N5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3" s="49" t="str">
        <f>IF(Tabela2[[#This Row],[DATA DA RECARGA]]="","",Tabela2[[#This Row],[DATA DA RECARGA]]+Tabela2[[#This Row],[val]])</f>
        <v/>
      </c>
      <c r="P573" s="48" t="str">
        <f>IF(Tabela2[[#This Row],[DATA VENC REC]]="","",VLOOKUP(MONTH(Tabela2[[#This Row],[DATA VENC REC]]),editar!$F$2:$G$13,2,0))</f>
        <v/>
      </c>
      <c r="Q573" s="48" t="str">
        <f>IF(Tabela2[[#This Row],[DATA VENC REC]]="","",YEAR(Tabela2[[#This Row],[DATA VENC REC]]))</f>
        <v/>
      </c>
      <c r="R5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3" s="54" t="str">
        <f>IF(Tabela2[[#This Row],[DATA DO PRÓXIMO TESTE HIDROSTÁTICO]]="","",VLOOKUP(MONTH(Tabela2[[#This Row],[DATA DO PRÓXIMO TESTE HIDROSTÁTICO]]),editar!$F$2:$G$13,2,0))</f>
        <v/>
      </c>
      <c r="T573" s="54" t="str">
        <f>IF(Tabela2[[#This Row],[DATA DO PRÓXIMO TESTE HIDROSTÁTICO]]="","",YEAR(Tabela2[[#This Row],[DATA DO PRÓXIMO TESTE HIDROSTÁTICO]]))</f>
        <v/>
      </c>
      <c r="U573" s="54" t="str">
        <f>IF(Tabela2[[#This Row],[DATA DA RECARGA]]="","",VLOOKUP(MONTH(Tabela2[[#This Row],[DATA DA RECARGA]]),editar!$F$2:$G$13,2,0))</f>
        <v/>
      </c>
      <c r="V573" s="54" t="str">
        <f>IF(Tabela2[[#This Row],[DATA DA RECARGA]]="","",YEAR(Tabela2[[#This Row],[DATA DA RECARGA]]))</f>
        <v/>
      </c>
      <c r="W573" s="54" t="str">
        <f>IF(Tabela2[[#This Row],[DATA DO ÚLTIMO TESTE HIDROSTÁTICO]]="","",VLOOKUP(MONTH(Tabela2[[#This Row],[DATA DO ÚLTIMO TESTE HIDROSTÁTICO]]),editar!$F$2:$G$13,2,0))</f>
        <v/>
      </c>
      <c r="X573" s="54" t="str">
        <f>IF(Tabela2[[#This Row],[DATA DO ÚLTIMO TESTE HIDROSTÁTICO]]="","",YEAR(Tabela2[[#This Row],[DATA DO ÚLTIMO TESTE HIDROSTÁTICO]]))</f>
        <v/>
      </c>
      <c r="Y573" s="101" t="str">
        <f>IFERROR(IF(Tabela2[[#This Row],[DATA DA RECARGA]]="","",Tabela2[[#This Row],[VALIDADE          (em meses)]]*30)+5,"")</f>
        <v/>
      </c>
      <c r="Z573" s="101" t="str">
        <f>IF(Tabela2[[#This Row],[DATA DA RECARGA]]="","","P")</f>
        <v/>
      </c>
      <c r="AA573" s="71"/>
      <c r="AB573" s="97" t="str">
        <f ca="1">IFERROR(G573-editar!$C$1,"")</f>
        <v/>
      </c>
      <c r="AC573" s="97" t="str">
        <f t="shared" ca="1" si="8"/>
        <v/>
      </c>
      <c r="AD573" s="74"/>
      <c r="AE573" s="74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</row>
    <row r="574" spans="1:57" ht="20.100000000000001" customHeight="1" x14ac:dyDescent="0.25">
      <c r="A574" s="29" t="str">
        <f>IF(Tabela2[[#This Row],[LOCAL DO EXTINTOR]]="","",Tabela2[[#This Row],[CONTROL1]])</f>
        <v/>
      </c>
      <c r="B574" s="133"/>
      <c r="C574" s="33"/>
      <c r="D574" s="34"/>
      <c r="E574" s="35"/>
      <c r="F5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4" s="81" t="str">
        <f ca="1">IFERROR(IF(Tabela2[[#This Row],[VALIDADE DA RECARGA]]="SELECIONE VALIDADE","",Tabela2[[#This Row],[DATA VENC REC]]),"")</f>
        <v/>
      </c>
      <c r="H574" s="76"/>
      <c r="I5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4" s="87" t="str">
        <f>IF(Tabela2[[#This Row],[DATA DO ÚLTIMO TESTE HIDROSTÁTICO]]="","",Tabela2[[#This Row],[DATA DO ÚLTIMO TESTE HIDROSTÁTICO]]+editar!$C$15)</f>
        <v/>
      </c>
      <c r="K574" s="105"/>
      <c r="L574" s="140"/>
      <c r="M574" s="48">
        <v>567</v>
      </c>
      <c r="N5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4" s="49" t="str">
        <f>IF(Tabela2[[#This Row],[DATA DA RECARGA]]="","",Tabela2[[#This Row],[DATA DA RECARGA]]+Tabela2[[#This Row],[val]])</f>
        <v/>
      </c>
      <c r="P574" s="48" t="str">
        <f>IF(Tabela2[[#This Row],[DATA VENC REC]]="","",VLOOKUP(MONTH(Tabela2[[#This Row],[DATA VENC REC]]),editar!$F$2:$G$13,2,0))</f>
        <v/>
      </c>
      <c r="Q574" s="48" t="str">
        <f>IF(Tabela2[[#This Row],[DATA VENC REC]]="","",YEAR(Tabela2[[#This Row],[DATA VENC REC]]))</f>
        <v/>
      </c>
      <c r="R5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4" s="54" t="str">
        <f>IF(Tabela2[[#This Row],[DATA DO PRÓXIMO TESTE HIDROSTÁTICO]]="","",VLOOKUP(MONTH(Tabela2[[#This Row],[DATA DO PRÓXIMO TESTE HIDROSTÁTICO]]),editar!$F$2:$G$13,2,0))</f>
        <v/>
      </c>
      <c r="T574" s="54" t="str">
        <f>IF(Tabela2[[#This Row],[DATA DO PRÓXIMO TESTE HIDROSTÁTICO]]="","",YEAR(Tabela2[[#This Row],[DATA DO PRÓXIMO TESTE HIDROSTÁTICO]]))</f>
        <v/>
      </c>
      <c r="U574" s="54" t="str">
        <f>IF(Tabela2[[#This Row],[DATA DA RECARGA]]="","",VLOOKUP(MONTH(Tabela2[[#This Row],[DATA DA RECARGA]]),editar!$F$2:$G$13,2,0))</f>
        <v/>
      </c>
      <c r="V574" s="54" t="str">
        <f>IF(Tabela2[[#This Row],[DATA DA RECARGA]]="","",YEAR(Tabela2[[#This Row],[DATA DA RECARGA]]))</f>
        <v/>
      </c>
      <c r="W574" s="54" t="str">
        <f>IF(Tabela2[[#This Row],[DATA DO ÚLTIMO TESTE HIDROSTÁTICO]]="","",VLOOKUP(MONTH(Tabela2[[#This Row],[DATA DO ÚLTIMO TESTE HIDROSTÁTICO]]),editar!$F$2:$G$13,2,0))</f>
        <v/>
      </c>
      <c r="X574" s="54" t="str">
        <f>IF(Tabela2[[#This Row],[DATA DO ÚLTIMO TESTE HIDROSTÁTICO]]="","",YEAR(Tabela2[[#This Row],[DATA DO ÚLTIMO TESTE HIDROSTÁTICO]]))</f>
        <v/>
      </c>
      <c r="Y574" s="101" t="str">
        <f>IFERROR(IF(Tabela2[[#This Row],[DATA DA RECARGA]]="","",Tabela2[[#This Row],[VALIDADE          (em meses)]]*30)+5,"")</f>
        <v/>
      </c>
      <c r="Z574" s="101" t="str">
        <f>IF(Tabela2[[#This Row],[DATA DA RECARGA]]="","","P")</f>
        <v/>
      </c>
      <c r="AA574" s="71"/>
      <c r="AB574" s="97" t="str">
        <f ca="1">IFERROR(G574-editar!$C$1,"")</f>
        <v/>
      </c>
      <c r="AC574" s="97" t="str">
        <f t="shared" ca="1" si="8"/>
        <v/>
      </c>
      <c r="AD574" s="74"/>
      <c r="AE574" s="74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</row>
    <row r="575" spans="1:57" ht="20.100000000000001" customHeight="1" x14ac:dyDescent="0.25">
      <c r="A575" s="29" t="str">
        <f>IF(Tabela2[[#This Row],[LOCAL DO EXTINTOR]]="","",Tabela2[[#This Row],[CONTROL1]])</f>
        <v/>
      </c>
      <c r="B575" s="133"/>
      <c r="C575" s="33"/>
      <c r="D575" s="34"/>
      <c r="E575" s="35"/>
      <c r="F5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5" s="81" t="str">
        <f ca="1">IFERROR(IF(Tabela2[[#This Row],[VALIDADE DA RECARGA]]="SELECIONE VALIDADE","",Tabela2[[#This Row],[DATA VENC REC]]),"")</f>
        <v/>
      </c>
      <c r="H575" s="76"/>
      <c r="I5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5" s="87" t="str">
        <f>IF(Tabela2[[#This Row],[DATA DO ÚLTIMO TESTE HIDROSTÁTICO]]="","",Tabela2[[#This Row],[DATA DO ÚLTIMO TESTE HIDROSTÁTICO]]+editar!$C$15)</f>
        <v/>
      </c>
      <c r="K575" s="105"/>
      <c r="L575" s="140"/>
      <c r="M575" s="48">
        <v>568</v>
      </c>
      <c r="N5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5" s="49" t="str">
        <f>IF(Tabela2[[#This Row],[DATA DA RECARGA]]="","",Tabela2[[#This Row],[DATA DA RECARGA]]+Tabela2[[#This Row],[val]])</f>
        <v/>
      </c>
      <c r="P575" s="48" t="str">
        <f>IF(Tabela2[[#This Row],[DATA VENC REC]]="","",VLOOKUP(MONTH(Tabela2[[#This Row],[DATA VENC REC]]),editar!$F$2:$G$13,2,0))</f>
        <v/>
      </c>
      <c r="Q575" s="48" t="str">
        <f>IF(Tabela2[[#This Row],[DATA VENC REC]]="","",YEAR(Tabela2[[#This Row],[DATA VENC REC]]))</f>
        <v/>
      </c>
      <c r="R5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5" s="54" t="str">
        <f>IF(Tabela2[[#This Row],[DATA DO PRÓXIMO TESTE HIDROSTÁTICO]]="","",VLOOKUP(MONTH(Tabela2[[#This Row],[DATA DO PRÓXIMO TESTE HIDROSTÁTICO]]),editar!$F$2:$G$13,2,0))</f>
        <v/>
      </c>
      <c r="T575" s="54" t="str">
        <f>IF(Tabela2[[#This Row],[DATA DO PRÓXIMO TESTE HIDROSTÁTICO]]="","",YEAR(Tabela2[[#This Row],[DATA DO PRÓXIMO TESTE HIDROSTÁTICO]]))</f>
        <v/>
      </c>
      <c r="U575" s="54" t="str">
        <f>IF(Tabela2[[#This Row],[DATA DA RECARGA]]="","",VLOOKUP(MONTH(Tabela2[[#This Row],[DATA DA RECARGA]]),editar!$F$2:$G$13,2,0))</f>
        <v/>
      </c>
      <c r="V575" s="54" t="str">
        <f>IF(Tabela2[[#This Row],[DATA DA RECARGA]]="","",YEAR(Tabela2[[#This Row],[DATA DA RECARGA]]))</f>
        <v/>
      </c>
      <c r="W575" s="54" t="str">
        <f>IF(Tabela2[[#This Row],[DATA DO ÚLTIMO TESTE HIDROSTÁTICO]]="","",VLOOKUP(MONTH(Tabela2[[#This Row],[DATA DO ÚLTIMO TESTE HIDROSTÁTICO]]),editar!$F$2:$G$13,2,0))</f>
        <v/>
      </c>
      <c r="X575" s="54" t="str">
        <f>IF(Tabela2[[#This Row],[DATA DO ÚLTIMO TESTE HIDROSTÁTICO]]="","",YEAR(Tabela2[[#This Row],[DATA DO ÚLTIMO TESTE HIDROSTÁTICO]]))</f>
        <v/>
      </c>
      <c r="Y575" s="101" t="str">
        <f>IFERROR(IF(Tabela2[[#This Row],[DATA DA RECARGA]]="","",Tabela2[[#This Row],[VALIDADE          (em meses)]]*30)+5,"")</f>
        <v/>
      </c>
      <c r="Z575" s="101" t="str">
        <f>IF(Tabela2[[#This Row],[DATA DA RECARGA]]="","","P")</f>
        <v/>
      </c>
      <c r="AA575" s="71"/>
      <c r="AB575" s="97" t="str">
        <f ca="1">IFERROR(G575-editar!$C$1,"")</f>
        <v/>
      </c>
      <c r="AC575" s="97" t="str">
        <f t="shared" ca="1" si="8"/>
        <v/>
      </c>
      <c r="AD575" s="74"/>
      <c r="AE575" s="74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</row>
    <row r="576" spans="1:57" ht="20.100000000000001" customHeight="1" x14ac:dyDescent="0.25">
      <c r="A576" s="29" t="str">
        <f>IF(Tabela2[[#This Row],[LOCAL DO EXTINTOR]]="","",Tabela2[[#This Row],[CONTROL1]])</f>
        <v/>
      </c>
      <c r="B576" s="133"/>
      <c r="C576" s="33"/>
      <c r="D576" s="34"/>
      <c r="E576" s="35"/>
      <c r="F5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6" s="81" t="str">
        <f ca="1">IFERROR(IF(Tabela2[[#This Row],[VALIDADE DA RECARGA]]="SELECIONE VALIDADE","",Tabela2[[#This Row],[DATA VENC REC]]),"")</f>
        <v/>
      </c>
      <c r="H576" s="76"/>
      <c r="I5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6" s="87" t="str">
        <f>IF(Tabela2[[#This Row],[DATA DO ÚLTIMO TESTE HIDROSTÁTICO]]="","",Tabela2[[#This Row],[DATA DO ÚLTIMO TESTE HIDROSTÁTICO]]+editar!$C$15)</f>
        <v/>
      </c>
      <c r="K576" s="105"/>
      <c r="L576" s="140"/>
      <c r="M576" s="48">
        <v>569</v>
      </c>
      <c r="N5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6" s="49" t="str">
        <f>IF(Tabela2[[#This Row],[DATA DA RECARGA]]="","",Tabela2[[#This Row],[DATA DA RECARGA]]+Tabela2[[#This Row],[val]])</f>
        <v/>
      </c>
      <c r="P576" s="48" t="str">
        <f>IF(Tabela2[[#This Row],[DATA VENC REC]]="","",VLOOKUP(MONTH(Tabela2[[#This Row],[DATA VENC REC]]),editar!$F$2:$G$13,2,0))</f>
        <v/>
      </c>
      <c r="Q576" s="48" t="str">
        <f>IF(Tabela2[[#This Row],[DATA VENC REC]]="","",YEAR(Tabela2[[#This Row],[DATA VENC REC]]))</f>
        <v/>
      </c>
      <c r="R5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6" s="54" t="str">
        <f>IF(Tabela2[[#This Row],[DATA DO PRÓXIMO TESTE HIDROSTÁTICO]]="","",VLOOKUP(MONTH(Tabela2[[#This Row],[DATA DO PRÓXIMO TESTE HIDROSTÁTICO]]),editar!$F$2:$G$13,2,0))</f>
        <v/>
      </c>
      <c r="T576" s="54" t="str">
        <f>IF(Tabela2[[#This Row],[DATA DO PRÓXIMO TESTE HIDROSTÁTICO]]="","",YEAR(Tabela2[[#This Row],[DATA DO PRÓXIMO TESTE HIDROSTÁTICO]]))</f>
        <v/>
      </c>
      <c r="U576" s="54" t="str">
        <f>IF(Tabela2[[#This Row],[DATA DA RECARGA]]="","",VLOOKUP(MONTH(Tabela2[[#This Row],[DATA DA RECARGA]]),editar!$F$2:$G$13,2,0))</f>
        <v/>
      </c>
      <c r="V576" s="54" t="str">
        <f>IF(Tabela2[[#This Row],[DATA DA RECARGA]]="","",YEAR(Tabela2[[#This Row],[DATA DA RECARGA]]))</f>
        <v/>
      </c>
      <c r="W576" s="54" t="str">
        <f>IF(Tabela2[[#This Row],[DATA DO ÚLTIMO TESTE HIDROSTÁTICO]]="","",VLOOKUP(MONTH(Tabela2[[#This Row],[DATA DO ÚLTIMO TESTE HIDROSTÁTICO]]),editar!$F$2:$G$13,2,0))</f>
        <v/>
      </c>
      <c r="X576" s="54" t="str">
        <f>IF(Tabela2[[#This Row],[DATA DO ÚLTIMO TESTE HIDROSTÁTICO]]="","",YEAR(Tabela2[[#This Row],[DATA DO ÚLTIMO TESTE HIDROSTÁTICO]]))</f>
        <v/>
      </c>
      <c r="Y576" s="101" t="str">
        <f>IFERROR(IF(Tabela2[[#This Row],[DATA DA RECARGA]]="","",Tabela2[[#This Row],[VALIDADE          (em meses)]]*30)+5,"")</f>
        <v/>
      </c>
      <c r="Z576" s="101" t="str">
        <f>IF(Tabela2[[#This Row],[DATA DA RECARGA]]="","","P")</f>
        <v/>
      </c>
      <c r="AA576" s="71"/>
      <c r="AB576" s="97" t="str">
        <f ca="1">IFERROR(G576-editar!$C$1,"")</f>
        <v/>
      </c>
      <c r="AC576" s="97" t="str">
        <f t="shared" ca="1" si="8"/>
        <v/>
      </c>
      <c r="AD576" s="74"/>
      <c r="AE576" s="74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</row>
    <row r="577" spans="1:57" ht="20.100000000000001" customHeight="1" x14ac:dyDescent="0.25">
      <c r="A577" s="29" t="str">
        <f>IF(Tabela2[[#This Row],[LOCAL DO EXTINTOR]]="","",Tabela2[[#This Row],[CONTROL1]])</f>
        <v/>
      </c>
      <c r="B577" s="133"/>
      <c r="C577" s="33"/>
      <c r="D577" s="34"/>
      <c r="E577" s="35"/>
      <c r="F5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7" s="81" t="str">
        <f ca="1">IFERROR(IF(Tabela2[[#This Row],[VALIDADE DA RECARGA]]="SELECIONE VALIDADE","",Tabela2[[#This Row],[DATA VENC REC]]),"")</f>
        <v/>
      </c>
      <c r="H577" s="76"/>
      <c r="I5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7" s="87" t="str">
        <f>IF(Tabela2[[#This Row],[DATA DO ÚLTIMO TESTE HIDROSTÁTICO]]="","",Tabela2[[#This Row],[DATA DO ÚLTIMO TESTE HIDROSTÁTICO]]+editar!$C$15)</f>
        <v/>
      </c>
      <c r="K577" s="105"/>
      <c r="L577" s="140"/>
      <c r="M577" s="48">
        <v>570</v>
      </c>
      <c r="N5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7" s="49" t="str">
        <f>IF(Tabela2[[#This Row],[DATA DA RECARGA]]="","",Tabela2[[#This Row],[DATA DA RECARGA]]+Tabela2[[#This Row],[val]])</f>
        <v/>
      </c>
      <c r="P577" s="48" t="str">
        <f>IF(Tabela2[[#This Row],[DATA VENC REC]]="","",VLOOKUP(MONTH(Tabela2[[#This Row],[DATA VENC REC]]),editar!$F$2:$G$13,2,0))</f>
        <v/>
      </c>
      <c r="Q577" s="48" t="str">
        <f>IF(Tabela2[[#This Row],[DATA VENC REC]]="","",YEAR(Tabela2[[#This Row],[DATA VENC REC]]))</f>
        <v/>
      </c>
      <c r="R5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7" s="54" t="str">
        <f>IF(Tabela2[[#This Row],[DATA DO PRÓXIMO TESTE HIDROSTÁTICO]]="","",VLOOKUP(MONTH(Tabela2[[#This Row],[DATA DO PRÓXIMO TESTE HIDROSTÁTICO]]),editar!$F$2:$G$13,2,0))</f>
        <v/>
      </c>
      <c r="T577" s="54" t="str">
        <f>IF(Tabela2[[#This Row],[DATA DO PRÓXIMO TESTE HIDROSTÁTICO]]="","",YEAR(Tabela2[[#This Row],[DATA DO PRÓXIMO TESTE HIDROSTÁTICO]]))</f>
        <v/>
      </c>
      <c r="U577" s="54" t="str">
        <f>IF(Tabela2[[#This Row],[DATA DA RECARGA]]="","",VLOOKUP(MONTH(Tabela2[[#This Row],[DATA DA RECARGA]]),editar!$F$2:$G$13,2,0))</f>
        <v/>
      </c>
      <c r="V577" s="54" t="str">
        <f>IF(Tabela2[[#This Row],[DATA DA RECARGA]]="","",YEAR(Tabela2[[#This Row],[DATA DA RECARGA]]))</f>
        <v/>
      </c>
      <c r="W577" s="54" t="str">
        <f>IF(Tabela2[[#This Row],[DATA DO ÚLTIMO TESTE HIDROSTÁTICO]]="","",VLOOKUP(MONTH(Tabela2[[#This Row],[DATA DO ÚLTIMO TESTE HIDROSTÁTICO]]),editar!$F$2:$G$13,2,0))</f>
        <v/>
      </c>
      <c r="X577" s="54" t="str">
        <f>IF(Tabela2[[#This Row],[DATA DO ÚLTIMO TESTE HIDROSTÁTICO]]="","",YEAR(Tabela2[[#This Row],[DATA DO ÚLTIMO TESTE HIDROSTÁTICO]]))</f>
        <v/>
      </c>
      <c r="Y577" s="101" t="str">
        <f>IFERROR(IF(Tabela2[[#This Row],[DATA DA RECARGA]]="","",Tabela2[[#This Row],[VALIDADE          (em meses)]]*30)+5,"")</f>
        <v/>
      </c>
      <c r="Z577" s="101" t="str">
        <f>IF(Tabela2[[#This Row],[DATA DA RECARGA]]="","","P")</f>
        <v/>
      </c>
      <c r="AA577" s="71"/>
      <c r="AB577" s="97" t="str">
        <f ca="1">IFERROR(G577-editar!$C$1,"")</f>
        <v/>
      </c>
      <c r="AC577" s="97" t="str">
        <f t="shared" ca="1" si="8"/>
        <v/>
      </c>
      <c r="AD577" s="74"/>
      <c r="AE577" s="74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</row>
    <row r="578" spans="1:57" ht="20.100000000000001" customHeight="1" x14ac:dyDescent="0.25">
      <c r="A578" s="29" t="str">
        <f>IF(Tabela2[[#This Row],[LOCAL DO EXTINTOR]]="","",Tabela2[[#This Row],[CONTROL1]])</f>
        <v/>
      </c>
      <c r="B578" s="133"/>
      <c r="C578" s="33"/>
      <c r="D578" s="34"/>
      <c r="E578" s="35"/>
      <c r="F5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8" s="81" t="str">
        <f ca="1">IFERROR(IF(Tabela2[[#This Row],[VALIDADE DA RECARGA]]="SELECIONE VALIDADE","",Tabela2[[#This Row],[DATA VENC REC]]),"")</f>
        <v/>
      </c>
      <c r="H578" s="76"/>
      <c r="I5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8" s="87" t="str">
        <f>IF(Tabela2[[#This Row],[DATA DO ÚLTIMO TESTE HIDROSTÁTICO]]="","",Tabela2[[#This Row],[DATA DO ÚLTIMO TESTE HIDROSTÁTICO]]+editar!$C$15)</f>
        <v/>
      </c>
      <c r="K578" s="105"/>
      <c r="L578" s="140"/>
      <c r="M578" s="48">
        <v>571</v>
      </c>
      <c r="N5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8" s="49" t="str">
        <f>IF(Tabela2[[#This Row],[DATA DA RECARGA]]="","",Tabela2[[#This Row],[DATA DA RECARGA]]+Tabela2[[#This Row],[val]])</f>
        <v/>
      </c>
      <c r="P578" s="48" t="str">
        <f>IF(Tabela2[[#This Row],[DATA VENC REC]]="","",VLOOKUP(MONTH(Tabela2[[#This Row],[DATA VENC REC]]),editar!$F$2:$G$13,2,0))</f>
        <v/>
      </c>
      <c r="Q578" s="48" t="str">
        <f>IF(Tabela2[[#This Row],[DATA VENC REC]]="","",YEAR(Tabela2[[#This Row],[DATA VENC REC]]))</f>
        <v/>
      </c>
      <c r="R5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8" s="54" t="str">
        <f>IF(Tabela2[[#This Row],[DATA DO PRÓXIMO TESTE HIDROSTÁTICO]]="","",VLOOKUP(MONTH(Tabela2[[#This Row],[DATA DO PRÓXIMO TESTE HIDROSTÁTICO]]),editar!$F$2:$G$13,2,0))</f>
        <v/>
      </c>
      <c r="T578" s="54" t="str">
        <f>IF(Tabela2[[#This Row],[DATA DO PRÓXIMO TESTE HIDROSTÁTICO]]="","",YEAR(Tabela2[[#This Row],[DATA DO PRÓXIMO TESTE HIDROSTÁTICO]]))</f>
        <v/>
      </c>
      <c r="U578" s="54" t="str">
        <f>IF(Tabela2[[#This Row],[DATA DA RECARGA]]="","",VLOOKUP(MONTH(Tabela2[[#This Row],[DATA DA RECARGA]]),editar!$F$2:$G$13,2,0))</f>
        <v/>
      </c>
      <c r="V578" s="54" t="str">
        <f>IF(Tabela2[[#This Row],[DATA DA RECARGA]]="","",YEAR(Tabela2[[#This Row],[DATA DA RECARGA]]))</f>
        <v/>
      </c>
      <c r="W578" s="54" t="str">
        <f>IF(Tabela2[[#This Row],[DATA DO ÚLTIMO TESTE HIDROSTÁTICO]]="","",VLOOKUP(MONTH(Tabela2[[#This Row],[DATA DO ÚLTIMO TESTE HIDROSTÁTICO]]),editar!$F$2:$G$13,2,0))</f>
        <v/>
      </c>
      <c r="X578" s="54" t="str">
        <f>IF(Tabela2[[#This Row],[DATA DO ÚLTIMO TESTE HIDROSTÁTICO]]="","",YEAR(Tabela2[[#This Row],[DATA DO ÚLTIMO TESTE HIDROSTÁTICO]]))</f>
        <v/>
      </c>
      <c r="Y578" s="101" t="str">
        <f>IFERROR(IF(Tabela2[[#This Row],[DATA DA RECARGA]]="","",Tabela2[[#This Row],[VALIDADE          (em meses)]]*30)+5,"")</f>
        <v/>
      </c>
      <c r="Z578" s="101" t="str">
        <f>IF(Tabela2[[#This Row],[DATA DA RECARGA]]="","","P")</f>
        <v/>
      </c>
      <c r="AA578" s="71"/>
      <c r="AB578" s="97" t="str">
        <f ca="1">IFERROR(G578-editar!$C$1,"")</f>
        <v/>
      </c>
      <c r="AC578" s="97" t="str">
        <f t="shared" ca="1" si="8"/>
        <v/>
      </c>
      <c r="AD578" s="74"/>
      <c r="AE578" s="74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</row>
    <row r="579" spans="1:57" ht="20.100000000000001" customHeight="1" x14ac:dyDescent="0.25">
      <c r="A579" s="29" t="str">
        <f>IF(Tabela2[[#This Row],[LOCAL DO EXTINTOR]]="","",Tabela2[[#This Row],[CONTROL1]])</f>
        <v/>
      </c>
      <c r="B579" s="133"/>
      <c r="C579" s="33"/>
      <c r="D579" s="34"/>
      <c r="E579" s="35"/>
      <c r="F5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79" s="81" t="str">
        <f ca="1">IFERROR(IF(Tabela2[[#This Row],[VALIDADE DA RECARGA]]="SELECIONE VALIDADE","",Tabela2[[#This Row],[DATA VENC REC]]),"")</f>
        <v/>
      </c>
      <c r="H579" s="76"/>
      <c r="I5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79" s="87" t="str">
        <f>IF(Tabela2[[#This Row],[DATA DO ÚLTIMO TESTE HIDROSTÁTICO]]="","",Tabela2[[#This Row],[DATA DO ÚLTIMO TESTE HIDROSTÁTICO]]+editar!$C$15)</f>
        <v/>
      </c>
      <c r="K579" s="105"/>
      <c r="L579" s="140"/>
      <c r="M579" s="48">
        <v>572</v>
      </c>
      <c r="N5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79" s="49" t="str">
        <f>IF(Tabela2[[#This Row],[DATA DA RECARGA]]="","",Tabela2[[#This Row],[DATA DA RECARGA]]+Tabela2[[#This Row],[val]])</f>
        <v/>
      </c>
      <c r="P579" s="48" t="str">
        <f>IF(Tabela2[[#This Row],[DATA VENC REC]]="","",VLOOKUP(MONTH(Tabela2[[#This Row],[DATA VENC REC]]),editar!$F$2:$G$13,2,0))</f>
        <v/>
      </c>
      <c r="Q579" s="48" t="str">
        <f>IF(Tabela2[[#This Row],[DATA VENC REC]]="","",YEAR(Tabela2[[#This Row],[DATA VENC REC]]))</f>
        <v/>
      </c>
      <c r="R5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79" s="54" t="str">
        <f>IF(Tabela2[[#This Row],[DATA DO PRÓXIMO TESTE HIDROSTÁTICO]]="","",VLOOKUP(MONTH(Tabela2[[#This Row],[DATA DO PRÓXIMO TESTE HIDROSTÁTICO]]),editar!$F$2:$G$13,2,0))</f>
        <v/>
      </c>
      <c r="T579" s="54" t="str">
        <f>IF(Tabela2[[#This Row],[DATA DO PRÓXIMO TESTE HIDROSTÁTICO]]="","",YEAR(Tabela2[[#This Row],[DATA DO PRÓXIMO TESTE HIDROSTÁTICO]]))</f>
        <v/>
      </c>
      <c r="U579" s="54" t="str">
        <f>IF(Tabela2[[#This Row],[DATA DA RECARGA]]="","",VLOOKUP(MONTH(Tabela2[[#This Row],[DATA DA RECARGA]]),editar!$F$2:$G$13,2,0))</f>
        <v/>
      </c>
      <c r="V579" s="54" t="str">
        <f>IF(Tabela2[[#This Row],[DATA DA RECARGA]]="","",YEAR(Tabela2[[#This Row],[DATA DA RECARGA]]))</f>
        <v/>
      </c>
      <c r="W579" s="54" t="str">
        <f>IF(Tabela2[[#This Row],[DATA DO ÚLTIMO TESTE HIDROSTÁTICO]]="","",VLOOKUP(MONTH(Tabela2[[#This Row],[DATA DO ÚLTIMO TESTE HIDROSTÁTICO]]),editar!$F$2:$G$13,2,0))</f>
        <v/>
      </c>
      <c r="X579" s="54" t="str">
        <f>IF(Tabela2[[#This Row],[DATA DO ÚLTIMO TESTE HIDROSTÁTICO]]="","",YEAR(Tabela2[[#This Row],[DATA DO ÚLTIMO TESTE HIDROSTÁTICO]]))</f>
        <v/>
      </c>
      <c r="Y579" s="101" t="str">
        <f>IFERROR(IF(Tabela2[[#This Row],[DATA DA RECARGA]]="","",Tabela2[[#This Row],[VALIDADE          (em meses)]]*30)+5,"")</f>
        <v/>
      </c>
      <c r="Z579" s="101" t="str">
        <f>IF(Tabela2[[#This Row],[DATA DA RECARGA]]="","","P")</f>
        <v/>
      </c>
      <c r="AA579" s="71"/>
      <c r="AB579" s="97" t="str">
        <f ca="1">IFERROR(G579-editar!$C$1,"")</f>
        <v/>
      </c>
      <c r="AC579" s="97" t="str">
        <f t="shared" ca="1" si="8"/>
        <v/>
      </c>
      <c r="AD579" s="74"/>
      <c r="AE579" s="74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</row>
    <row r="580" spans="1:57" ht="20.100000000000001" customHeight="1" x14ac:dyDescent="0.25">
      <c r="A580" s="29" t="str">
        <f>IF(Tabela2[[#This Row],[LOCAL DO EXTINTOR]]="","",Tabela2[[#This Row],[CONTROL1]])</f>
        <v/>
      </c>
      <c r="B580" s="133"/>
      <c r="C580" s="33"/>
      <c r="D580" s="34"/>
      <c r="E580" s="35"/>
      <c r="F5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0" s="81" t="str">
        <f ca="1">IFERROR(IF(Tabela2[[#This Row],[VALIDADE DA RECARGA]]="SELECIONE VALIDADE","",Tabela2[[#This Row],[DATA VENC REC]]),"")</f>
        <v/>
      </c>
      <c r="H580" s="76"/>
      <c r="I5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0" s="87" t="str">
        <f>IF(Tabela2[[#This Row],[DATA DO ÚLTIMO TESTE HIDROSTÁTICO]]="","",Tabela2[[#This Row],[DATA DO ÚLTIMO TESTE HIDROSTÁTICO]]+editar!$C$15)</f>
        <v/>
      </c>
      <c r="K580" s="105"/>
      <c r="L580" s="140"/>
      <c r="M580" s="48">
        <v>573</v>
      </c>
      <c r="N5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0" s="49" t="str">
        <f>IF(Tabela2[[#This Row],[DATA DA RECARGA]]="","",Tabela2[[#This Row],[DATA DA RECARGA]]+Tabela2[[#This Row],[val]])</f>
        <v/>
      </c>
      <c r="P580" s="48" t="str">
        <f>IF(Tabela2[[#This Row],[DATA VENC REC]]="","",VLOOKUP(MONTH(Tabela2[[#This Row],[DATA VENC REC]]),editar!$F$2:$G$13,2,0))</f>
        <v/>
      </c>
      <c r="Q580" s="48" t="str">
        <f>IF(Tabela2[[#This Row],[DATA VENC REC]]="","",YEAR(Tabela2[[#This Row],[DATA VENC REC]]))</f>
        <v/>
      </c>
      <c r="R5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0" s="54" t="str">
        <f>IF(Tabela2[[#This Row],[DATA DO PRÓXIMO TESTE HIDROSTÁTICO]]="","",VLOOKUP(MONTH(Tabela2[[#This Row],[DATA DO PRÓXIMO TESTE HIDROSTÁTICO]]),editar!$F$2:$G$13,2,0))</f>
        <v/>
      </c>
      <c r="T580" s="54" t="str">
        <f>IF(Tabela2[[#This Row],[DATA DO PRÓXIMO TESTE HIDROSTÁTICO]]="","",YEAR(Tabela2[[#This Row],[DATA DO PRÓXIMO TESTE HIDROSTÁTICO]]))</f>
        <v/>
      </c>
      <c r="U580" s="54" t="str">
        <f>IF(Tabela2[[#This Row],[DATA DA RECARGA]]="","",VLOOKUP(MONTH(Tabela2[[#This Row],[DATA DA RECARGA]]),editar!$F$2:$G$13,2,0))</f>
        <v/>
      </c>
      <c r="V580" s="54" t="str">
        <f>IF(Tabela2[[#This Row],[DATA DA RECARGA]]="","",YEAR(Tabela2[[#This Row],[DATA DA RECARGA]]))</f>
        <v/>
      </c>
      <c r="W580" s="54" t="str">
        <f>IF(Tabela2[[#This Row],[DATA DO ÚLTIMO TESTE HIDROSTÁTICO]]="","",VLOOKUP(MONTH(Tabela2[[#This Row],[DATA DO ÚLTIMO TESTE HIDROSTÁTICO]]),editar!$F$2:$G$13,2,0))</f>
        <v/>
      </c>
      <c r="X580" s="54" t="str">
        <f>IF(Tabela2[[#This Row],[DATA DO ÚLTIMO TESTE HIDROSTÁTICO]]="","",YEAR(Tabela2[[#This Row],[DATA DO ÚLTIMO TESTE HIDROSTÁTICO]]))</f>
        <v/>
      </c>
      <c r="Y580" s="101" t="str">
        <f>IFERROR(IF(Tabela2[[#This Row],[DATA DA RECARGA]]="","",Tabela2[[#This Row],[VALIDADE          (em meses)]]*30)+5,"")</f>
        <v/>
      </c>
      <c r="Z580" s="101" t="str">
        <f>IF(Tabela2[[#This Row],[DATA DA RECARGA]]="","","P")</f>
        <v/>
      </c>
      <c r="AA580" s="71"/>
      <c r="AB580" s="97" t="str">
        <f ca="1">IFERROR(G580-editar!$C$1,"")</f>
        <v/>
      </c>
      <c r="AC580" s="97" t="str">
        <f t="shared" ca="1" si="8"/>
        <v/>
      </c>
      <c r="AD580" s="74"/>
      <c r="AE580" s="74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</row>
    <row r="581" spans="1:57" ht="20.100000000000001" customHeight="1" x14ac:dyDescent="0.25">
      <c r="A581" s="29" t="str">
        <f>IF(Tabela2[[#This Row],[LOCAL DO EXTINTOR]]="","",Tabela2[[#This Row],[CONTROL1]])</f>
        <v/>
      </c>
      <c r="B581" s="133"/>
      <c r="C581" s="33"/>
      <c r="D581" s="34"/>
      <c r="E581" s="35"/>
      <c r="F5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1" s="81" t="str">
        <f ca="1">IFERROR(IF(Tabela2[[#This Row],[VALIDADE DA RECARGA]]="SELECIONE VALIDADE","",Tabela2[[#This Row],[DATA VENC REC]]),"")</f>
        <v/>
      </c>
      <c r="H581" s="76"/>
      <c r="I5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1" s="87" t="str">
        <f>IF(Tabela2[[#This Row],[DATA DO ÚLTIMO TESTE HIDROSTÁTICO]]="","",Tabela2[[#This Row],[DATA DO ÚLTIMO TESTE HIDROSTÁTICO]]+editar!$C$15)</f>
        <v/>
      </c>
      <c r="K581" s="105"/>
      <c r="L581" s="140"/>
      <c r="M581" s="48">
        <v>574</v>
      </c>
      <c r="N5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1" s="49" t="str">
        <f>IF(Tabela2[[#This Row],[DATA DA RECARGA]]="","",Tabela2[[#This Row],[DATA DA RECARGA]]+Tabela2[[#This Row],[val]])</f>
        <v/>
      </c>
      <c r="P581" s="48" t="str">
        <f>IF(Tabela2[[#This Row],[DATA VENC REC]]="","",VLOOKUP(MONTH(Tabela2[[#This Row],[DATA VENC REC]]),editar!$F$2:$G$13,2,0))</f>
        <v/>
      </c>
      <c r="Q581" s="48" t="str">
        <f>IF(Tabela2[[#This Row],[DATA VENC REC]]="","",YEAR(Tabela2[[#This Row],[DATA VENC REC]]))</f>
        <v/>
      </c>
      <c r="R5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1" s="54" t="str">
        <f>IF(Tabela2[[#This Row],[DATA DO PRÓXIMO TESTE HIDROSTÁTICO]]="","",VLOOKUP(MONTH(Tabela2[[#This Row],[DATA DO PRÓXIMO TESTE HIDROSTÁTICO]]),editar!$F$2:$G$13,2,0))</f>
        <v/>
      </c>
      <c r="T581" s="54" t="str">
        <f>IF(Tabela2[[#This Row],[DATA DO PRÓXIMO TESTE HIDROSTÁTICO]]="","",YEAR(Tabela2[[#This Row],[DATA DO PRÓXIMO TESTE HIDROSTÁTICO]]))</f>
        <v/>
      </c>
      <c r="U581" s="54" t="str">
        <f>IF(Tabela2[[#This Row],[DATA DA RECARGA]]="","",VLOOKUP(MONTH(Tabela2[[#This Row],[DATA DA RECARGA]]),editar!$F$2:$G$13,2,0))</f>
        <v/>
      </c>
      <c r="V581" s="54" t="str">
        <f>IF(Tabela2[[#This Row],[DATA DA RECARGA]]="","",YEAR(Tabela2[[#This Row],[DATA DA RECARGA]]))</f>
        <v/>
      </c>
      <c r="W581" s="54" t="str">
        <f>IF(Tabela2[[#This Row],[DATA DO ÚLTIMO TESTE HIDROSTÁTICO]]="","",VLOOKUP(MONTH(Tabela2[[#This Row],[DATA DO ÚLTIMO TESTE HIDROSTÁTICO]]),editar!$F$2:$G$13,2,0))</f>
        <v/>
      </c>
      <c r="X581" s="54" t="str">
        <f>IF(Tabela2[[#This Row],[DATA DO ÚLTIMO TESTE HIDROSTÁTICO]]="","",YEAR(Tabela2[[#This Row],[DATA DO ÚLTIMO TESTE HIDROSTÁTICO]]))</f>
        <v/>
      </c>
      <c r="Y581" s="101" t="str">
        <f>IFERROR(IF(Tabela2[[#This Row],[DATA DA RECARGA]]="","",Tabela2[[#This Row],[VALIDADE          (em meses)]]*30)+5,"")</f>
        <v/>
      </c>
      <c r="Z581" s="101" t="str">
        <f>IF(Tabela2[[#This Row],[DATA DA RECARGA]]="","","P")</f>
        <v/>
      </c>
      <c r="AA581" s="71"/>
      <c r="AB581" s="97" t="str">
        <f ca="1">IFERROR(G581-editar!$C$1,"")</f>
        <v/>
      </c>
      <c r="AC581" s="97" t="str">
        <f t="shared" ca="1" si="8"/>
        <v/>
      </c>
      <c r="AD581" s="74"/>
      <c r="AE581" s="74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</row>
    <row r="582" spans="1:57" ht="20.100000000000001" customHeight="1" x14ac:dyDescent="0.25">
      <c r="A582" s="29" t="str">
        <f>IF(Tabela2[[#This Row],[LOCAL DO EXTINTOR]]="","",Tabela2[[#This Row],[CONTROL1]])</f>
        <v/>
      </c>
      <c r="B582" s="133"/>
      <c r="C582" s="33"/>
      <c r="D582" s="34"/>
      <c r="E582" s="35"/>
      <c r="F5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2" s="81" t="str">
        <f ca="1">IFERROR(IF(Tabela2[[#This Row],[VALIDADE DA RECARGA]]="SELECIONE VALIDADE","",Tabela2[[#This Row],[DATA VENC REC]]),"")</f>
        <v/>
      </c>
      <c r="H582" s="76"/>
      <c r="I5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2" s="87" t="str">
        <f>IF(Tabela2[[#This Row],[DATA DO ÚLTIMO TESTE HIDROSTÁTICO]]="","",Tabela2[[#This Row],[DATA DO ÚLTIMO TESTE HIDROSTÁTICO]]+editar!$C$15)</f>
        <v/>
      </c>
      <c r="K582" s="105"/>
      <c r="L582" s="140"/>
      <c r="M582" s="48">
        <v>575</v>
      </c>
      <c r="N5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2" s="49" t="str">
        <f>IF(Tabela2[[#This Row],[DATA DA RECARGA]]="","",Tabela2[[#This Row],[DATA DA RECARGA]]+Tabela2[[#This Row],[val]])</f>
        <v/>
      </c>
      <c r="P582" s="48" t="str">
        <f>IF(Tabela2[[#This Row],[DATA VENC REC]]="","",VLOOKUP(MONTH(Tabela2[[#This Row],[DATA VENC REC]]),editar!$F$2:$G$13,2,0))</f>
        <v/>
      </c>
      <c r="Q582" s="48" t="str">
        <f>IF(Tabela2[[#This Row],[DATA VENC REC]]="","",YEAR(Tabela2[[#This Row],[DATA VENC REC]]))</f>
        <v/>
      </c>
      <c r="R5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2" s="54" t="str">
        <f>IF(Tabela2[[#This Row],[DATA DO PRÓXIMO TESTE HIDROSTÁTICO]]="","",VLOOKUP(MONTH(Tabela2[[#This Row],[DATA DO PRÓXIMO TESTE HIDROSTÁTICO]]),editar!$F$2:$G$13,2,0))</f>
        <v/>
      </c>
      <c r="T582" s="54" t="str">
        <f>IF(Tabela2[[#This Row],[DATA DO PRÓXIMO TESTE HIDROSTÁTICO]]="","",YEAR(Tabela2[[#This Row],[DATA DO PRÓXIMO TESTE HIDROSTÁTICO]]))</f>
        <v/>
      </c>
      <c r="U582" s="54" t="str">
        <f>IF(Tabela2[[#This Row],[DATA DA RECARGA]]="","",VLOOKUP(MONTH(Tabela2[[#This Row],[DATA DA RECARGA]]),editar!$F$2:$G$13,2,0))</f>
        <v/>
      </c>
      <c r="V582" s="54" t="str">
        <f>IF(Tabela2[[#This Row],[DATA DA RECARGA]]="","",YEAR(Tabela2[[#This Row],[DATA DA RECARGA]]))</f>
        <v/>
      </c>
      <c r="W582" s="54" t="str">
        <f>IF(Tabela2[[#This Row],[DATA DO ÚLTIMO TESTE HIDROSTÁTICO]]="","",VLOOKUP(MONTH(Tabela2[[#This Row],[DATA DO ÚLTIMO TESTE HIDROSTÁTICO]]),editar!$F$2:$G$13,2,0))</f>
        <v/>
      </c>
      <c r="X582" s="54" t="str">
        <f>IF(Tabela2[[#This Row],[DATA DO ÚLTIMO TESTE HIDROSTÁTICO]]="","",YEAR(Tabela2[[#This Row],[DATA DO ÚLTIMO TESTE HIDROSTÁTICO]]))</f>
        <v/>
      </c>
      <c r="Y582" s="101" t="str">
        <f>IFERROR(IF(Tabela2[[#This Row],[DATA DA RECARGA]]="","",Tabela2[[#This Row],[VALIDADE          (em meses)]]*30)+5,"")</f>
        <v/>
      </c>
      <c r="Z582" s="101" t="str">
        <f>IF(Tabela2[[#This Row],[DATA DA RECARGA]]="","","P")</f>
        <v/>
      </c>
      <c r="AA582" s="71"/>
      <c r="AB582" s="97" t="str">
        <f ca="1">IFERROR(G582-editar!$C$1,"")</f>
        <v/>
      </c>
      <c r="AC582" s="97" t="str">
        <f t="shared" ca="1" si="8"/>
        <v/>
      </c>
      <c r="AD582" s="74"/>
      <c r="AE582" s="74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</row>
    <row r="583" spans="1:57" ht="20.100000000000001" customHeight="1" x14ac:dyDescent="0.25">
      <c r="A583" s="29" t="str">
        <f>IF(Tabela2[[#This Row],[LOCAL DO EXTINTOR]]="","",Tabela2[[#This Row],[CONTROL1]])</f>
        <v/>
      </c>
      <c r="B583" s="133"/>
      <c r="C583" s="33"/>
      <c r="D583" s="34"/>
      <c r="E583" s="35"/>
      <c r="F5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3" s="81" t="str">
        <f ca="1">IFERROR(IF(Tabela2[[#This Row],[VALIDADE DA RECARGA]]="SELECIONE VALIDADE","",Tabela2[[#This Row],[DATA VENC REC]]),"")</f>
        <v/>
      </c>
      <c r="H583" s="76"/>
      <c r="I5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3" s="87" t="str">
        <f>IF(Tabela2[[#This Row],[DATA DO ÚLTIMO TESTE HIDROSTÁTICO]]="","",Tabela2[[#This Row],[DATA DO ÚLTIMO TESTE HIDROSTÁTICO]]+editar!$C$15)</f>
        <v/>
      </c>
      <c r="K583" s="105"/>
      <c r="L583" s="140"/>
      <c r="M583" s="48">
        <v>576</v>
      </c>
      <c r="N5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3" s="49" t="str">
        <f>IF(Tabela2[[#This Row],[DATA DA RECARGA]]="","",Tabela2[[#This Row],[DATA DA RECARGA]]+Tabela2[[#This Row],[val]])</f>
        <v/>
      </c>
      <c r="P583" s="48" t="str">
        <f>IF(Tabela2[[#This Row],[DATA VENC REC]]="","",VLOOKUP(MONTH(Tabela2[[#This Row],[DATA VENC REC]]),editar!$F$2:$G$13,2,0))</f>
        <v/>
      </c>
      <c r="Q583" s="48" t="str">
        <f>IF(Tabela2[[#This Row],[DATA VENC REC]]="","",YEAR(Tabela2[[#This Row],[DATA VENC REC]]))</f>
        <v/>
      </c>
      <c r="R5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3" s="54" t="str">
        <f>IF(Tabela2[[#This Row],[DATA DO PRÓXIMO TESTE HIDROSTÁTICO]]="","",VLOOKUP(MONTH(Tabela2[[#This Row],[DATA DO PRÓXIMO TESTE HIDROSTÁTICO]]),editar!$F$2:$G$13,2,0))</f>
        <v/>
      </c>
      <c r="T583" s="54" t="str">
        <f>IF(Tabela2[[#This Row],[DATA DO PRÓXIMO TESTE HIDROSTÁTICO]]="","",YEAR(Tabela2[[#This Row],[DATA DO PRÓXIMO TESTE HIDROSTÁTICO]]))</f>
        <v/>
      </c>
      <c r="U583" s="54" t="str">
        <f>IF(Tabela2[[#This Row],[DATA DA RECARGA]]="","",VLOOKUP(MONTH(Tabela2[[#This Row],[DATA DA RECARGA]]),editar!$F$2:$G$13,2,0))</f>
        <v/>
      </c>
      <c r="V583" s="54" t="str">
        <f>IF(Tabela2[[#This Row],[DATA DA RECARGA]]="","",YEAR(Tabela2[[#This Row],[DATA DA RECARGA]]))</f>
        <v/>
      </c>
      <c r="W583" s="54" t="str">
        <f>IF(Tabela2[[#This Row],[DATA DO ÚLTIMO TESTE HIDROSTÁTICO]]="","",VLOOKUP(MONTH(Tabela2[[#This Row],[DATA DO ÚLTIMO TESTE HIDROSTÁTICO]]),editar!$F$2:$G$13,2,0))</f>
        <v/>
      </c>
      <c r="X583" s="54" t="str">
        <f>IF(Tabela2[[#This Row],[DATA DO ÚLTIMO TESTE HIDROSTÁTICO]]="","",YEAR(Tabela2[[#This Row],[DATA DO ÚLTIMO TESTE HIDROSTÁTICO]]))</f>
        <v/>
      </c>
      <c r="Y583" s="101" t="str">
        <f>IFERROR(IF(Tabela2[[#This Row],[DATA DA RECARGA]]="","",Tabela2[[#This Row],[VALIDADE          (em meses)]]*30)+5,"")</f>
        <v/>
      </c>
      <c r="Z583" s="101" t="str">
        <f>IF(Tabela2[[#This Row],[DATA DA RECARGA]]="","","P")</f>
        <v/>
      </c>
      <c r="AA583" s="71"/>
      <c r="AB583" s="97" t="str">
        <f ca="1">IFERROR(G583-editar!$C$1,"")</f>
        <v/>
      </c>
      <c r="AC583" s="97" t="str">
        <f t="shared" ca="1" si="8"/>
        <v/>
      </c>
      <c r="AD583" s="74"/>
      <c r="AE583" s="74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</row>
    <row r="584" spans="1:57" ht="20.100000000000001" customHeight="1" x14ac:dyDescent="0.25">
      <c r="A584" s="29" t="str">
        <f>IF(Tabela2[[#This Row],[LOCAL DO EXTINTOR]]="","",Tabela2[[#This Row],[CONTROL1]])</f>
        <v/>
      </c>
      <c r="B584" s="133"/>
      <c r="C584" s="33"/>
      <c r="D584" s="34"/>
      <c r="E584" s="35"/>
      <c r="F5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4" s="81" t="str">
        <f ca="1">IFERROR(IF(Tabela2[[#This Row],[VALIDADE DA RECARGA]]="SELECIONE VALIDADE","",Tabela2[[#This Row],[DATA VENC REC]]),"")</f>
        <v/>
      </c>
      <c r="H584" s="76"/>
      <c r="I5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4" s="87" t="str">
        <f>IF(Tabela2[[#This Row],[DATA DO ÚLTIMO TESTE HIDROSTÁTICO]]="","",Tabela2[[#This Row],[DATA DO ÚLTIMO TESTE HIDROSTÁTICO]]+editar!$C$15)</f>
        <v/>
      </c>
      <c r="K584" s="105"/>
      <c r="L584" s="140"/>
      <c r="M584" s="48">
        <v>577</v>
      </c>
      <c r="N5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4" s="49" t="str">
        <f>IF(Tabela2[[#This Row],[DATA DA RECARGA]]="","",Tabela2[[#This Row],[DATA DA RECARGA]]+Tabela2[[#This Row],[val]])</f>
        <v/>
      </c>
      <c r="P584" s="48" t="str">
        <f>IF(Tabela2[[#This Row],[DATA VENC REC]]="","",VLOOKUP(MONTH(Tabela2[[#This Row],[DATA VENC REC]]),editar!$F$2:$G$13,2,0))</f>
        <v/>
      </c>
      <c r="Q584" s="48" t="str">
        <f>IF(Tabela2[[#This Row],[DATA VENC REC]]="","",YEAR(Tabela2[[#This Row],[DATA VENC REC]]))</f>
        <v/>
      </c>
      <c r="R5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4" s="54" t="str">
        <f>IF(Tabela2[[#This Row],[DATA DO PRÓXIMO TESTE HIDROSTÁTICO]]="","",VLOOKUP(MONTH(Tabela2[[#This Row],[DATA DO PRÓXIMO TESTE HIDROSTÁTICO]]),editar!$F$2:$G$13,2,0))</f>
        <v/>
      </c>
      <c r="T584" s="54" t="str">
        <f>IF(Tabela2[[#This Row],[DATA DO PRÓXIMO TESTE HIDROSTÁTICO]]="","",YEAR(Tabela2[[#This Row],[DATA DO PRÓXIMO TESTE HIDROSTÁTICO]]))</f>
        <v/>
      </c>
      <c r="U584" s="54" t="str">
        <f>IF(Tabela2[[#This Row],[DATA DA RECARGA]]="","",VLOOKUP(MONTH(Tabela2[[#This Row],[DATA DA RECARGA]]),editar!$F$2:$G$13,2,0))</f>
        <v/>
      </c>
      <c r="V584" s="54" t="str">
        <f>IF(Tabela2[[#This Row],[DATA DA RECARGA]]="","",YEAR(Tabela2[[#This Row],[DATA DA RECARGA]]))</f>
        <v/>
      </c>
      <c r="W584" s="54" t="str">
        <f>IF(Tabela2[[#This Row],[DATA DO ÚLTIMO TESTE HIDROSTÁTICO]]="","",VLOOKUP(MONTH(Tabela2[[#This Row],[DATA DO ÚLTIMO TESTE HIDROSTÁTICO]]),editar!$F$2:$G$13,2,0))</f>
        <v/>
      </c>
      <c r="X584" s="54" t="str">
        <f>IF(Tabela2[[#This Row],[DATA DO ÚLTIMO TESTE HIDROSTÁTICO]]="","",YEAR(Tabela2[[#This Row],[DATA DO ÚLTIMO TESTE HIDROSTÁTICO]]))</f>
        <v/>
      </c>
      <c r="Y584" s="101" t="str">
        <f>IFERROR(IF(Tabela2[[#This Row],[DATA DA RECARGA]]="","",Tabela2[[#This Row],[VALIDADE          (em meses)]]*30)+5,"")</f>
        <v/>
      </c>
      <c r="Z584" s="101" t="str">
        <f>IF(Tabela2[[#This Row],[DATA DA RECARGA]]="","","P")</f>
        <v/>
      </c>
      <c r="AA584" s="71"/>
      <c r="AB584" s="97" t="str">
        <f ca="1">IFERROR(G584-editar!$C$1,"")</f>
        <v/>
      </c>
      <c r="AC584" s="97" t="str">
        <f t="shared" ca="1" si="8"/>
        <v/>
      </c>
      <c r="AD584" s="74"/>
      <c r="AE584" s="74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</row>
    <row r="585" spans="1:57" ht="20.100000000000001" customHeight="1" x14ac:dyDescent="0.25">
      <c r="A585" s="29" t="str">
        <f>IF(Tabela2[[#This Row],[LOCAL DO EXTINTOR]]="","",Tabela2[[#This Row],[CONTROL1]])</f>
        <v/>
      </c>
      <c r="B585" s="133"/>
      <c r="C585" s="33"/>
      <c r="D585" s="34"/>
      <c r="E585" s="35"/>
      <c r="F5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5" s="81" t="str">
        <f ca="1">IFERROR(IF(Tabela2[[#This Row],[VALIDADE DA RECARGA]]="SELECIONE VALIDADE","",Tabela2[[#This Row],[DATA VENC REC]]),"")</f>
        <v/>
      </c>
      <c r="H585" s="76"/>
      <c r="I5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5" s="87" t="str">
        <f>IF(Tabela2[[#This Row],[DATA DO ÚLTIMO TESTE HIDROSTÁTICO]]="","",Tabela2[[#This Row],[DATA DO ÚLTIMO TESTE HIDROSTÁTICO]]+editar!$C$15)</f>
        <v/>
      </c>
      <c r="K585" s="105"/>
      <c r="L585" s="140"/>
      <c r="M585" s="48">
        <v>578</v>
      </c>
      <c r="N5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5" s="49" t="str">
        <f>IF(Tabela2[[#This Row],[DATA DA RECARGA]]="","",Tabela2[[#This Row],[DATA DA RECARGA]]+Tabela2[[#This Row],[val]])</f>
        <v/>
      </c>
      <c r="P585" s="48" t="str">
        <f>IF(Tabela2[[#This Row],[DATA VENC REC]]="","",VLOOKUP(MONTH(Tabela2[[#This Row],[DATA VENC REC]]),editar!$F$2:$G$13,2,0))</f>
        <v/>
      </c>
      <c r="Q585" s="48" t="str">
        <f>IF(Tabela2[[#This Row],[DATA VENC REC]]="","",YEAR(Tabela2[[#This Row],[DATA VENC REC]]))</f>
        <v/>
      </c>
      <c r="R5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5" s="54" t="str">
        <f>IF(Tabela2[[#This Row],[DATA DO PRÓXIMO TESTE HIDROSTÁTICO]]="","",VLOOKUP(MONTH(Tabela2[[#This Row],[DATA DO PRÓXIMO TESTE HIDROSTÁTICO]]),editar!$F$2:$G$13,2,0))</f>
        <v/>
      </c>
      <c r="T585" s="54" t="str">
        <f>IF(Tabela2[[#This Row],[DATA DO PRÓXIMO TESTE HIDROSTÁTICO]]="","",YEAR(Tabela2[[#This Row],[DATA DO PRÓXIMO TESTE HIDROSTÁTICO]]))</f>
        <v/>
      </c>
      <c r="U585" s="54" t="str">
        <f>IF(Tabela2[[#This Row],[DATA DA RECARGA]]="","",VLOOKUP(MONTH(Tabela2[[#This Row],[DATA DA RECARGA]]),editar!$F$2:$G$13,2,0))</f>
        <v/>
      </c>
      <c r="V585" s="54" t="str">
        <f>IF(Tabela2[[#This Row],[DATA DA RECARGA]]="","",YEAR(Tabela2[[#This Row],[DATA DA RECARGA]]))</f>
        <v/>
      </c>
      <c r="W585" s="54" t="str">
        <f>IF(Tabela2[[#This Row],[DATA DO ÚLTIMO TESTE HIDROSTÁTICO]]="","",VLOOKUP(MONTH(Tabela2[[#This Row],[DATA DO ÚLTIMO TESTE HIDROSTÁTICO]]),editar!$F$2:$G$13,2,0))</f>
        <v/>
      </c>
      <c r="X585" s="54" t="str">
        <f>IF(Tabela2[[#This Row],[DATA DO ÚLTIMO TESTE HIDROSTÁTICO]]="","",YEAR(Tabela2[[#This Row],[DATA DO ÚLTIMO TESTE HIDROSTÁTICO]]))</f>
        <v/>
      </c>
      <c r="Y585" s="101" t="str">
        <f>IFERROR(IF(Tabela2[[#This Row],[DATA DA RECARGA]]="","",Tabela2[[#This Row],[VALIDADE          (em meses)]]*30)+5,"")</f>
        <v/>
      </c>
      <c r="Z585" s="101" t="str">
        <f>IF(Tabela2[[#This Row],[DATA DA RECARGA]]="","","P")</f>
        <v/>
      </c>
      <c r="AA585" s="71"/>
      <c r="AB585" s="97" t="str">
        <f ca="1">IFERROR(G585-editar!$C$1,"")</f>
        <v/>
      </c>
      <c r="AC585" s="97" t="str">
        <f t="shared" ref="AC585:AC648" ca="1" si="9">IF(AB585="","",IF(AB585&lt;0,AB585+10000000000,AB585*1))</f>
        <v/>
      </c>
      <c r="AD585" s="74"/>
      <c r="AE585" s="74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</row>
    <row r="586" spans="1:57" ht="20.100000000000001" customHeight="1" x14ac:dyDescent="0.25">
      <c r="A586" s="29" t="str">
        <f>IF(Tabela2[[#This Row],[LOCAL DO EXTINTOR]]="","",Tabela2[[#This Row],[CONTROL1]])</f>
        <v/>
      </c>
      <c r="B586" s="133"/>
      <c r="C586" s="33"/>
      <c r="D586" s="34"/>
      <c r="E586" s="35"/>
      <c r="F5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6" s="81" t="str">
        <f ca="1">IFERROR(IF(Tabela2[[#This Row],[VALIDADE DA RECARGA]]="SELECIONE VALIDADE","",Tabela2[[#This Row],[DATA VENC REC]]),"")</f>
        <v/>
      </c>
      <c r="H586" s="76"/>
      <c r="I5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6" s="87" t="str">
        <f>IF(Tabela2[[#This Row],[DATA DO ÚLTIMO TESTE HIDROSTÁTICO]]="","",Tabela2[[#This Row],[DATA DO ÚLTIMO TESTE HIDROSTÁTICO]]+editar!$C$15)</f>
        <v/>
      </c>
      <c r="K586" s="105"/>
      <c r="L586" s="140"/>
      <c r="M586" s="48">
        <v>579</v>
      </c>
      <c r="N5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6" s="49" t="str">
        <f>IF(Tabela2[[#This Row],[DATA DA RECARGA]]="","",Tabela2[[#This Row],[DATA DA RECARGA]]+Tabela2[[#This Row],[val]])</f>
        <v/>
      </c>
      <c r="P586" s="48" t="str">
        <f>IF(Tabela2[[#This Row],[DATA VENC REC]]="","",VLOOKUP(MONTH(Tabela2[[#This Row],[DATA VENC REC]]),editar!$F$2:$G$13,2,0))</f>
        <v/>
      </c>
      <c r="Q586" s="48" t="str">
        <f>IF(Tabela2[[#This Row],[DATA VENC REC]]="","",YEAR(Tabela2[[#This Row],[DATA VENC REC]]))</f>
        <v/>
      </c>
      <c r="R5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6" s="54" t="str">
        <f>IF(Tabela2[[#This Row],[DATA DO PRÓXIMO TESTE HIDROSTÁTICO]]="","",VLOOKUP(MONTH(Tabela2[[#This Row],[DATA DO PRÓXIMO TESTE HIDROSTÁTICO]]),editar!$F$2:$G$13,2,0))</f>
        <v/>
      </c>
      <c r="T586" s="54" t="str">
        <f>IF(Tabela2[[#This Row],[DATA DO PRÓXIMO TESTE HIDROSTÁTICO]]="","",YEAR(Tabela2[[#This Row],[DATA DO PRÓXIMO TESTE HIDROSTÁTICO]]))</f>
        <v/>
      </c>
      <c r="U586" s="54" t="str">
        <f>IF(Tabela2[[#This Row],[DATA DA RECARGA]]="","",VLOOKUP(MONTH(Tabela2[[#This Row],[DATA DA RECARGA]]),editar!$F$2:$G$13,2,0))</f>
        <v/>
      </c>
      <c r="V586" s="54" t="str">
        <f>IF(Tabela2[[#This Row],[DATA DA RECARGA]]="","",YEAR(Tabela2[[#This Row],[DATA DA RECARGA]]))</f>
        <v/>
      </c>
      <c r="W586" s="54" t="str">
        <f>IF(Tabela2[[#This Row],[DATA DO ÚLTIMO TESTE HIDROSTÁTICO]]="","",VLOOKUP(MONTH(Tabela2[[#This Row],[DATA DO ÚLTIMO TESTE HIDROSTÁTICO]]),editar!$F$2:$G$13,2,0))</f>
        <v/>
      </c>
      <c r="X586" s="54" t="str">
        <f>IF(Tabela2[[#This Row],[DATA DO ÚLTIMO TESTE HIDROSTÁTICO]]="","",YEAR(Tabela2[[#This Row],[DATA DO ÚLTIMO TESTE HIDROSTÁTICO]]))</f>
        <v/>
      </c>
      <c r="Y586" s="101" t="str">
        <f>IFERROR(IF(Tabela2[[#This Row],[DATA DA RECARGA]]="","",Tabela2[[#This Row],[VALIDADE          (em meses)]]*30)+5,"")</f>
        <v/>
      </c>
      <c r="Z586" s="101" t="str">
        <f>IF(Tabela2[[#This Row],[DATA DA RECARGA]]="","","P")</f>
        <v/>
      </c>
      <c r="AA586" s="71"/>
      <c r="AB586" s="97" t="str">
        <f ca="1">IFERROR(G586-editar!$C$1,"")</f>
        <v/>
      </c>
      <c r="AC586" s="97" t="str">
        <f t="shared" ca="1" si="9"/>
        <v/>
      </c>
      <c r="AD586" s="74"/>
      <c r="AE586" s="74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</row>
    <row r="587" spans="1:57" ht="20.100000000000001" customHeight="1" x14ac:dyDescent="0.25">
      <c r="A587" s="29" t="str">
        <f>IF(Tabela2[[#This Row],[LOCAL DO EXTINTOR]]="","",Tabela2[[#This Row],[CONTROL1]])</f>
        <v/>
      </c>
      <c r="B587" s="133"/>
      <c r="C587" s="33"/>
      <c r="D587" s="34"/>
      <c r="E587" s="35"/>
      <c r="F5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7" s="81" t="str">
        <f ca="1">IFERROR(IF(Tabela2[[#This Row],[VALIDADE DA RECARGA]]="SELECIONE VALIDADE","",Tabela2[[#This Row],[DATA VENC REC]]),"")</f>
        <v/>
      </c>
      <c r="H587" s="76"/>
      <c r="I5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7" s="87" t="str">
        <f>IF(Tabela2[[#This Row],[DATA DO ÚLTIMO TESTE HIDROSTÁTICO]]="","",Tabela2[[#This Row],[DATA DO ÚLTIMO TESTE HIDROSTÁTICO]]+editar!$C$15)</f>
        <v/>
      </c>
      <c r="K587" s="105"/>
      <c r="L587" s="140"/>
      <c r="M587" s="48">
        <v>580</v>
      </c>
      <c r="N5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7" s="49" t="str">
        <f>IF(Tabela2[[#This Row],[DATA DA RECARGA]]="","",Tabela2[[#This Row],[DATA DA RECARGA]]+Tabela2[[#This Row],[val]])</f>
        <v/>
      </c>
      <c r="P587" s="48" t="str">
        <f>IF(Tabela2[[#This Row],[DATA VENC REC]]="","",VLOOKUP(MONTH(Tabela2[[#This Row],[DATA VENC REC]]),editar!$F$2:$G$13,2,0))</f>
        <v/>
      </c>
      <c r="Q587" s="48" t="str">
        <f>IF(Tabela2[[#This Row],[DATA VENC REC]]="","",YEAR(Tabela2[[#This Row],[DATA VENC REC]]))</f>
        <v/>
      </c>
      <c r="R5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7" s="54" t="str">
        <f>IF(Tabela2[[#This Row],[DATA DO PRÓXIMO TESTE HIDROSTÁTICO]]="","",VLOOKUP(MONTH(Tabela2[[#This Row],[DATA DO PRÓXIMO TESTE HIDROSTÁTICO]]),editar!$F$2:$G$13,2,0))</f>
        <v/>
      </c>
      <c r="T587" s="54" t="str">
        <f>IF(Tabela2[[#This Row],[DATA DO PRÓXIMO TESTE HIDROSTÁTICO]]="","",YEAR(Tabela2[[#This Row],[DATA DO PRÓXIMO TESTE HIDROSTÁTICO]]))</f>
        <v/>
      </c>
      <c r="U587" s="54" t="str">
        <f>IF(Tabela2[[#This Row],[DATA DA RECARGA]]="","",VLOOKUP(MONTH(Tabela2[[#This Row],[DATA DA RECARGA]]),editar!$F$2:$G$13,2,0))</f>
        <v/>
      </c>
      <c r="V587" s="54" t="str">
        <f>IF(Tabela2[[#This Row],[DATA DA RECARGA]]="","",YEAR(Tabela2[[#This Row],[DATA DA RECARGA]]))</f>
        <v/>
      </c>
      <c r="W587" s="54" t="str">
        <f>IF(Tabela2[[#This Row],[DATA DO ÚLTIMO TESTE HIDROSTÁTICO]]="","",VLOOKUP(MONTH(Tabela2[[#This Row],[DATA DO ÚLTIMO TESTE HIDROSTÁTICO]]),editar!$F$2:$G$13,2,0))</f>
        <v/>
      </c>
      <c r="X587" s="54" t="str">
        <f>IF(Tabela2[[#This Row],[DATA DO ÚLTIMO TESTE HIDROSTÁTICO]]="","",YEAR(Tabela2[[#This Row],[DATA DO ÚLTIMO TESTE HIDROSTÁTICO]]))</f>
        <v/>
      </c>
      <c r="Y587" s="101" t="str">
        <f>IFERROR(IF(Tabela2[[#This Row],[DATA DA RECARGA]]="","",Tabela2[[#This Row],[VALIDADE          (em meses)]]*30)+5,"")</f>
        <v/>
      </c>
      <c r="Z587" s="101" t="str">
        <f>IF(Tabela2[[#This Row],[DATA DA RECARGA]]="","","P")</f>
        <v/>
      </c>
      <c r="AA587" s="71"/>
      <c r="AB587" s="97" t="str">
        <f ca="1">IFERROR(G587-editar!$C$1,"")</f>
        <v/>
      </c>
      <c r="AC587" s="97" t="str">
        <f t="shared" ca="1" si="9"/>
        <v/>
      </c>
      <c r="AD587" s="74"/>
      <c r="AE587" s="74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</row>
    <row r="588" spans="1:57" ht="20.100000000000001" customHeight="1" x14ac:dyDescent="0.25">
      <c r="A588" s="29" t="str">
        <f>IF(Tabela2[[#This Row],[LOCAL DO EXTINTOR]]="","",Tabela2[[#This Row],[CONTROL1]])</f>
        <v/>
      </c>
      <c r="B588" s="133"/>
      <c r="C588" s="33"/>
      <c r="D588" s="34"/>
      <c r="E588" s="35"/>
      <c r="F5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8" s="81" t="str">
        <f ca="1">IFERROR(IF(Tabela2[[#This Row],[VALIDADE DA RECARGA]]="SELECIONE VALIDADE","",Tabela2[[#This Row],[DATA VENC REC]]),"")</f>
        <v/>
      </c>
      <c r="H588" s="76"/>
      <c r="I5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8" s="87" t="str">
        <f>IF(Tabela2[[#This Row],[DATA DO ÚLTIMO TESTE HIDROSTÁTICO]]="","",Tabela2[[#This Row],[DATA DO ÚLTIMO TESTE HIDROSTÁTICO]]+editar!$C$15)</f>
        <v/>
      </c>
      <c r="K588" s="105"/>
      <c r="L588" s="140"/>
      <c r="M588" s="48">
        <v>581</v>
      </c>
      <c r="N5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8" s="49" t="str">
        <f>IF(Tabela2[[#This Row],[DATA DA RECARGA]]="","",Tabela2[[#This Row],[DATA DA RECARGA]]+Tabela2[[#This Row],[val]])</f>
        <v/>
      </c>
      <c r="P588" s="48" t="str">
        <f>IF(Tabela2[[#This Row],[DATA VENC REC]]="","",VLOOKUP(MONTH(Tabela2[[#This Row],[DATA VENC REC]]),editar!$F$2:$G$13,2,0))</f>
        <v/>
      </c>
      <c r="Q588" s="48" t="str">
        <f>IF(Tabela2[[#This Row],[DATA VENC REC]]="","",YEAR(Tabela2[[#This Row],[DATA VENC REC]]))</f>
        <v/>
      </c>
      <c r="R5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8" s="54" t="str">
        <f>IF(Tabela2[[#This Row],[DATA DO PRÓXIMO TESTE HIDROSTÁTICO]]="","",VLOOKUP(MONTH(Tabela2[[#This Row],[DATA DO PRÓXIMO TESTE HIDROSTÁTICO]]),editar!$F$2:$G$13,2,0))</f>
        <v/>
      </c>
      <c r="T588" s="54" t="str">
        <f>IF(Tabela2[[#This Row],[DATA DO PRÓXIMO TESTE HIDROSTÁTICO]]="","",YEAR(Tabela2[[#This Row],[DATA DO PRÓXIMO TESTE HIDROSTÁTICO]]))</f>
        <v/>
      </c>
      <c r="U588" s="54" t="str">
        <f>IF(Tabela2[[#This Row],[DATA DA RECARGA]]="","",VLOOKUP(MONTH(Tabela2[[#This Row],[DATA DA RECARGA]]),editar!$F$2:$G$13,2,0))</f>
        <v/>
      </c>
      <c r="V588" s="54" t="str">
        <f>IF(Tabela2[[#This Row],[DATA DA RECARGA]]="","",YEAR(Tabela2[[#This Row],[DATA DA RECARGA]]))</f>
        <v/>
      </c>
      <c r="W588" s="54" t="str">
        <f>IF(Tabela2[[#This Row],[DATA DO ÚLTIMO TESTE HIDROSTÁTICO]]="","",VLOOKUP(MONTH(Tabela2[[#This Row],[DATA DO ÚLTIMO TESTE HIDROSTÁTICO]]),editar!$F$2:$G$13,2,0))</f>
        <v/>
      </c>
      <c r="X588" s="54" t="str">
        <f>IF(Tabela2[[#This Row],[DATA DO ÚLTIMO TESTE HIDROSTÁTICO]]="","",YEAR(Tabela2[[#This Row],[DATA DO ÚLTIMO TESTE HIDROSTÁTICO]]))</f>
        <v/>
      </c>
      <c r="Y588" s="101" t="str">
        <f>IFERROR(IF(Tabela2[[#This Row],[DATA DA RECARGA]]="","",Tabela2[[#This Row],[VALIDADE          (em meses)]]*30)+5,"")</f>
        <v/>
      </c>
      <c r="Z588" s="101" t="str">
        <f>IF(Tabela2[[#This Row],[DATA DA RECARGA]]="","","P")</f>
        <v/>
      </c>
      <c r="AA588" s="71"/>
      <c r="AB588" s="97" t="str">
        <f ca="1">IFERROR(G588-editar!$C$1,"")</f>
        <v/>
      </c>
      <c r="AC588" s="97" t="str">
        <f t="shared" ca="1" si="9"/>
        <v/>
      </c>
      <c r="AD588" s="74"/>
      <c r="AE588" s="74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</row>
    <row r="589" spans="1:57" ht="20.100000000000001" customHeight="1" x14ac:dyDescent="0.25">
      <c r="A589" s="29" t="str">
        <f>IF(Tabela2[[#This Row],[LOCAL DO EXTINTOR]]="","",Tabela2[[#This Row],[CONTROL1]])</f>
        <v/>
      </c>
      <c r="B589" s="133"/>
      <c r="C589" s="33"/>
      <c r="D589" s="34"/>
      <c r="E589" s="35"/>
      <c r="F5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89" s="81" t="str">
        <f ca="1">IFERROR(IF(Tabela2[[#This Row],[VALIDADE DA RECARGA]]="SELECIONE VALIDADE","",Tabela2[[#This Row],[DATA VENC REC]]),"")</f>
        <v/>
      </c>
      <c r="H589" s="76"/>
      <c r="I5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89" s="87" t="str">
        <f>IF(Tabela2[[#This Row],[DATA DO ÚLTIMO TESTE HIDROSTÁTICO]]="","",Tabela2[[#This Row],[DATA DO ÚLTIMO TESTE HIDROSTÁTICO]]+editar!$C$15)</f>
        <v/>
      </c>
      <c r="K589" s="105"/>
      <c r="L589" s="140"/>
      <c r="M589" s="48">
        <v>582</v>
      </c>
      <c r="N5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89" s="49" t="str">
        <f>IF(Tabela2[[#This Row],[DATA DA RECARGA]]="","",Tabela2[[#This Row],[DATA DA RECARGA]]+Tabela2[[#This Row],[val]])</f>
        <v/>
      </c>
      <c r="P589" s="48" t="str">
        <f>IF(Tabela2[[#This Row],[DATA VENC REC]]="","",VLOOKUP(MONTH(Tabela2[[#This Row],[DATA VENC REC]]),editar!$F$2:$G$13,2,0))</f>
        <v/>
      </c>
      <c r="Q589" s="48" t="str">
        <f>IF(Tabela2[[#This Row],[DATA VENC REC]]="","",YEAR(Tabela2[[#This Row],[DATA VENC REC]]))</f>
        <v/>
      </c>
      <c r="R5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89" s="54" t="str">
        <f>IF(Tabela2[[#This Row],[DATA DO PRÓXIMO TESTE HIDROSTÁTICO]]="","",VLOOKUP(MONTH(Tabela2[[#This Row],[DATA DO PRÓXIMO TESTE HIDROSTÁTICO]]),editar!$F$2:$G$13,2,0))</f>
        <v/>
      </c>
      <c r="T589" s="54" t="str">
        <f>IF(Tabela2[[#This Row],[DATA DO PRÓXIMO TESTE HIDROSTÁTICO]]="","",YEAR(Tabela2[[#This Row],[DATA DO PRÓXIMO TESTE HIDROSTÁTICO]]))</f>
        <v/>
      </c>
      <c r="U589" s="54" t="str">
        <f>IF(Tabela2[[#This Row],[DATA DA RECARGA]]="","",VLOOKUP(MONTH(Tabela2[[#This Row],[DATA DA RECARGA]]),editar!$F$2:$G$13,2,0))</f>
        <v/>
      </c>
      <c r="V589" s="54" t="str">
        <f>IF(Tabela2[[#This Row],[DATA DA RECARGA]]="","",YEAR(Tabela2[[#This Row],[DATA DA RECARGA]]))</f>
        <v/>
      </c>
      <c r="W589" s="54" t="str">
        <f>IF(Tabela2[[#This Row],[DATA DO ÚLTIMO TESTE HIDROSTÁTICO]]="","",VLOOKUP(MONTH(Tabela2[[#This Row],[DATA DO ÚLTIMO TESTE HIDROSTÁTICO]]),editar!$F$2:$G$13,2,0))</f>
        <v/>
      </c>
      <c r="X589" s="54" t="str">
        <f>IF(Tabela2[[#This Row],[DATA DO ÚLTIMO TESTE HIDROSTÁTICO]]="","",YEAR(Tabela2[[#This Row],[DATA DO ÚLTIMO TESTE HIDROSTÁTICO]]))</f>
        <v/>
      </c>
      <c r="Y589" s="101" t="str">
        <f>IFERROR(IF(Tabela2[[#This Row],[DATA DA RECARGA]]="","",Tabela2[[#This Row],[VALIDADE          (em meses)]]*30)+5,"")</f>
        <v/>
      </c>
      <c r="Z589" s="101" t="str">
        <f>IF(Tabela2[[#This Row],[DATA DA RECARGA]]="","","P")</f>
        <v/>
      </c>
      <c r="AA589" s="71"/>
      <c r="AB589" s="97" t="str">
        <f ca="1">IFERROR(G589-editar!$C$1,"")</f>
        <v/>
      </c>
      <c r="AC589" s="97" t="str">
        <f t="shared" ca="1" si="9"/>
        <v/>
      </c>
      <c r="AD589" s="74"/>
      <c r="AE589" s="74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</row>
    <row r="590" spans="1:57" ht="20.100000000000001" customHeight="1" x14ac:dyDescent="0.25">
      <c r="A590" s="29" t="str">
        <f>IF(Tabela2[[#This Row],[LOCAL DO EXTINTOR]]="","",Tabela2[[#This Row],[CONTROL1]])</f>
        <v/>
      </c>
      <c r="B590" s="133"/>
      <c r="C590" s="33"/>
      <c r="D590" s="34"/>
      <c r="E590" s="35"/>
      <c r="F5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0" s="81" t="str">
        <f ca="1">IFERROR(IF(Tabela2[[#This Row],[VALIDADE DA RECARGA]]="SELECIONE VALIDADE","",Tabela2[[#This Row],[DATA VENC REC]]),"")</f>
        <v/>
      </c>
      <c r="H590" s="76"/>
      <c r="I5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0" s="87" t="str">
        <f>IF(Tabela2[[#This Row],[DATA DO ÚLTIMO TESTE HIDROSTÁTICO]]="","",Tabela2[[#This Row],[DATA DO ÚLTIMO TESTE HIDROSTÁTICO]]+editar!$C$15)</f>
        <v/>
      </c>
      <c r="K590" s="105"/>
      <c r="L590" s="140"/>
      <c r="M590" s="48">
        <v>583</v>
      </c>
      <c r="N5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0" s="49" t="str">
        <f>IF(Tabela2[[#This Row],[DATA DA RECARGA]]="","",Tabela2[[#This Row],[DATA DA RECARGA]]+Tabela2[[#This Row],[val]])</f>
        <v/>
      </c>
      <c r="P590" s="48" t="str">
        <f>IF(Tabela2[[#This Row],[DATA VENC REC]]="","",VLOOKUP(MONTH(Tabela2[[#This Row],[DATA VENC REC]]),editar!$F$2:$G$13,2,0))</f>
        <v/>
      </c>
      <c r="Q590" s="48" t="str">
        <f>IF(Tabela2[[#This Row],[DATA VENC REC]]="","",YEAR(Tabela2[[#This Row],[DATA VENC REC]]))</f>
        <v/>
      </c>
      <c r="R5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0" s="54" t="str">
        <f>IF(Tabela2[[#This Row],[DATA DO PRÓXIMO TESTE HIDROSTÁTICO]]="","",VLOOKUP(MONTH(Tabela2[[#This Row],[DATA DO PRÓXIMO TESTE HIDROSTÁTICO]]),editar!$F$2:$G$13,2,0))</f>
        <v/>
      </c>
      <c r="T590" s="54" t="str">
        <f>IF(Tabela2[[#This Row],[DATA DO PRÓXIMO TESTE HIDROSTÁTICO]]="","",YEAR(Tabela2[[#This Row],[DATA DO PRÓXIMO TESTE HIDROSTÁTICO]]))</f>
        <v/>
      </c>
      <c r="U590" s="54" t="str">
        <f>IF(Tabela2[[#This Row],[DATA DA RECARGA]]="","",VLOOKUP(MONTH(Tabela2[[#This Row],[DATA DA RECARGA]]),editar!$F$2:$G$13,2,0))</f>
        <v/>
      </c>
      <c r="V590" s="54" t="str">
        <f>IF(Tabela2[[#This Row],[DATA DA RECARGA]]="","",YEAR(Tabela2[[#This Row],[DATA DA RECARGA]]))</f>
        <v/>
      </c>
      <c r="W590" s="54" t="str">
        <f>IF(Tabela2[[#This Row],[DATA DO ÚLTIMO TESTE HIDROSTÁTICO]]="","",VLOOKUP(MONTH(Tabela2[[#This Row],[DATA DO ÚLTIMO TESTE HIDROSTÁTICO]]),editar!$F$2:$G$13,2,0))</f>
        <v/>
      </c>
      <c r="X590" s="54" t="str">
        <f>IF(Tabela2[[#This Row],[DATA DO ÚLTIMO TESTE HIDROSTÁTICO]]="","",YEAR(Tabela2[[#This Row],[DATA DO ÚLTIMO TESTE HIDROSTÁTICO]]))</f>
        <v/>
      </c>
      <c r="Y590" s="101" t="str">
        <f>IFERROR(IF(Tabela2[[#This Row],[DATA DA RECARGA]]="","",Tabela2[[#This Row],[VALIDADE          (em meses)]]*30)+5,"")</f>
        <v/>
      </c>
      <c r="Z590" s="101" t="str">
        <f>IF(Tabela2[[#This Row],[DATA DA RECARGA]]="","","P")</f>
        <v/>
      </c>
      <c r="AA590" s="71"/>
      <c r="AB590" s="97" t="str">
        <f ca="1">IFERROR(G590-editar!$C$1,"")</f>
        <v/>
      </c>
      <c r="AC590" s="97" t="str">
        <f t="shared" ca="1" si="9"/>
        <v/>
      </c>
      <c r="AD590" s="74"/>
      <c r="AE590" s="74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</row>
    <row r="591" spans="1:57" ht="20.100000000000001" customHeight="1" x14ac:dyDescent="0.25">
      <c r="A591" s="29" t="str">
        <f>IF(Tabela2[[#This Row],[LOCAL DO EXTINTOR]]="","",Tabela2[[#This Row],[CONTROL1]])</f>
        <v/>
      </c>
      <c r="B591" s="133"/>
      <c r="C591" s="33"/>
      <c r="D591" s="34"/>
      <c r="E591" s="35"/>
      <c r="F5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1" s="81" t="str">
        <f ca="1">IFERROR(IF(Tabela2[[#This Row],[VALIDADE DA RECARGA]]="SELECIONE VALIDADE","",Tabela2[[#This Row],[DATA VENC REC]]),"")</f>
        <v/>
      </c>
      <c r="H591" s="76"/>
      <c r="I5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1" s="87" t="str">
        <f>IF(Tabela2[[#This Row],[DATA DO ÚLTIMO TESTE HIDROSTÁTICO]]="","",Tabela2[[#This Row],[DATA DO ÚLTIMO TESTE HIDROSTÁTICO]]+editar!$C$15)</f>
        <v/>
      </c>
      <c r="K591" s="105"/>
      <c r="L591" s="140"/>
      <c r="M591" s="48">
        <v>584</v>
      </c>
      <c r="N5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1" s="49" t="str">
        <f>IF(Tabela2[[#This Row],[DATA DA RECARGA]]="","",Tabela2[[#This Row],[DATA DA RECARGA]]+Tabela2[[#This Row],[val]])</f>
        <v/>
      </c>
      <c r="P591" s="48" t="str">
        <f>IF(Tabela2[[#This Row],[DATA VENC REC]]="","",VLOOKUP(MONTH(Tabela2[[#This Row],[DATA VENC REC]]),editar!$F$2:$G$13,2,0))</f>
        <v/>
      </c>
      <c r="Q591" s="48" t="str">
        <f>IF(Tabela2[[#This Row],[DATA VENC REC]]="","",YEAR(Tabela2[[#This Row],[DATA VENC REC]]))</f>
        <v/>
      </c>
      <c r="R5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1" s="54" t="str">
        <f>IF(Tabela2[[#This Row],[DATA DO PRÓXIMO TESTE HIDROSTÁTICO]]="","",VLOOKUP(MONTH(Tabela2[[#This Row],[DATA DO PRÓXIMO TESTE HIDROSTÁTICO]]),editar!$F$2:$G$13,2,0))</f>
        <v/>
      </c>
      <c r="T591" s="54" t="str">
        <f>IF(Tabela2[[#This Row],[DATA DO PRÓXIMO TESTE HIDROSTÁTICO]]="","",YEAR(Tabela2[[#This Row],[DATA DO PRÓXIMO TESTE HIDROSTÁTICO]]))</f>
        <v/>
      </c>
      <c r="U591" s="54" t="str">
        <f>IF(Tabela2[[#This Row],[DATA DA RECARGA]]="","",VLOOKUP(MONTH(Tabela2[[#This Row],[DATA DA RECARGA]]),editar!$F$2:$G$13,2,0))</f>
        <v/>
      </c>
      <c r="V591" s="54" t="str">
        <f>IF(Tabela2[[#This Row],[DATA DA RECARGA]]="","",YEAR(Tabela2[[#This Row],[DATA DA RECARGA]]))</f>
        <v/>
      </c>
      <c r="W591" s="54" t="str">
        <f>IF(Tabela2[[#This Row],[DATA DO ÚLTIMO TESTE HIDROSTÁTICO]]="","",VLOOKUP(MONTH(Tabela2[[#This Row],[DATA DO ÚLTIMO TESTE HIDROSTÁTICO]]),editar!$F$2:$G$13,2,0))</f>
        <v/>
      </c>
      <c r="X591" s="54" t="str">
        <f>IF(Tabela2[[#This Row],[DATA DO ÚLTIMO TESTE HIDROSTÁTICO]]="","",YEAR(Tabela2[[#This Row],[DATA DO ÚLTIMO TESTE HIDROSTÁTICO]]))</f>
        <v/>
      </c>
      <c r="Y591" s="101" t="str">
        <f>IFERROR(IF(Tabela2[[#This Row],[DATA DA RECARGA]]="","",Tabela2[[#This Row],[VALIDADE          (em meses)]]*30)+5,"")</f>
        <v/>
      </c>
      <c r="Z591" s="101" t="str">
        <f>IF(Tabela2[[#This Row],[DATA DA RECARGA]]="","","P")</f>
        <v/>
      </c>
      <c r="AA591" s="71"/>
      <c r="AB591" s="97" t="str">
        <f ca="1">IFERROR(G591-editar!$C$1,"")</f>
        <v/>
      </c>
      <c r="AC591" s="97" t="str">
        <f t="shared" ca="1" si="9"/>
        <v/>
      </c>
      <c r="AD591" s="74"/>
      <c r="AE591" s="74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</row>
    <row r="592" spans="1:57" ht="20.100000000000001" customHeight="1" x14ac:dyDescent="0.25">
      <c r="A592" s="29" t="str">
        <f>IF(Tabela2[[#This Row],[LOCAL DO EXTINTOR]]="","",Tabela2[[#This Row],[CONTROL1]])</f>
        <v/>
      </c>
      <c r="B592" s="133"/>
      <c r="C592" s="33"/>
      <c r="D592" s="34"/>
      <c r="E592" s="35"/>
      <c r="F5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2" s="81" t="str">
        <f ca="1">IFERROR(IF(Tabela2[[#This Row],[VALIDADE DA RECARGA]]="SELECIONE VALIDADE","",Tabela2[[#This Row],[DATA VENC REC]]),"")</f>
        <v/>
      </c>
      <c r="H592" s="76"/>
      <c r="I5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2" s="87" t="str">
        <f>IF(Tabela2[[#This Row],[DATA DO ÚLTIMO TESTE HIDROSTÁTICO]]="","",Tabela2[[#This Row],[DATA DO ÚLTIMO TESTE HIDROSTÁTICO]]+editar!$C$15)</f>
        <v/>
      </c>
      <c r="K592" s="105"/>
      <c r="L592" s="140"/>
      <c r="M592" s="48">
        <v>585</v>
      </c>
      <c r="N5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2" s="49" t="str">
        <f>IF(Tabela2[[#This Row],[DATA DA RECARGA]]="","",Tabela2[[#This Row],[DATA DA RECARGA]]+Tabela2[[#This Row],[val]])</f>
        <v/>
      </c>
      <c r="P592" s="48" t="str">
        <f>IF(Tabela2[[#This Row],[DATA VENC REC]]="","",VLOOKUP(MONTH(Tabela2[[#This Row],[DATA VENC REC]]),editar!$F$2:$G$13,2,0))</f>
        <v/>
      </c>
      <c r="Q592" s="48" t="str">
        <f>IF(Tabela2[[#This Row],[DATA VENC REC]]="","",YEAR(Tabela2[[#This Row],[DATA VENC REC]]))</f>
        <v/>
      </c>
      <c r="R5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2" s="54" t="str">
        <f>IF(Tabela2[[#This Row],[DATA DO PRÓXIMO TESTE HIDROSTÁTICO]]="","",VLOOKUP(MONTH(Tabela2[[#This Row],[DATA DO PRÓXIMO TESTE HIDROSTÁTICO]]),editar!$F$2:$G$13,2,0))</f>
        <v/>
      </c>
      <c r="T592" s="54" t="str">
        <f>IF(Tabela2[[#This Row],[DATA DO PRÓXIMO TESTE HIDROSTÁTICO]]="","",YEAR(Tabela2[[#This Row],[DATA DO PRÓXIMO TESTE HIDROSTÁTICO]]))</f>
        <v/>
      </c>
      <c r="U592" s="54" t="str">
        <f>IF(Tabela2[[#This Row],[DATA DA RECARGA]]="","",VLOOKUP(MONTH(Tabela2[[#This Row],[DATA DA RECARGA]]),editar!$F$2:$G$13,2,0))</f>
        <v/>
      </c>
      <c r="V592" s="54" t="str">
        <f>IF(Tabela2[[#This Row],[DATA DA RECARGA]]="","",YEAR(Tabela2[[#This Row],[DATA DA RECARGA]]))</f>
        <v/>
      </c>
      <c r="W592" s="54" t="str">
        <f>IF(Tabela2[[#This Row],[DATA DO ÚLTIMO TESTE HIDROSTÁTICO]]="","",VLOOKUP(MONTH(Tabela2[[#This Row],[DATA DO ÚLTIMO TESTE HIDROSTÁTICO]]),editar!$F$2:$G$13,2,0))</f>
        <v/>
      </c>
      <c r="X592" s="54" t="str">
        <f>IF(Tabela2[[#This Row],[DATA DO ÚLTIMO TESTE HIDROSTÁTICO]]="","",YEAR(Tabela2[[#This Row],[DATA DO ÚLTIMO TESTE HIDROSTÁTICO]]))</f>
        <v/>
      </c>
      <c r="Y592" s="101" t="str">
        <f>IFERROR(IF(Tabela2[[#This Row],[DATA DA RECARGA]]="","",Tabela2[[#This Row],[VALIDADE          (em meses)]]*30)+5,"")</f>
        <v/>
      </c>
      <c r="Z592" s="101" t="str">
        <f>IF(Tabela2[[#This Row],[DATA DA RECARGA]]="","","P")</f>
        <v/>
      </c>
      <c r="AA592" s="71"/>
      <c r="AB592" s="97" t="str">
        <f ca="1">IFERROR(G592-editar!$C$1,"")</f>
        <v/>
      </c>
      <c r="AC592" s="97" t="str">
        <f t="shared" ca="1" si="9"/>
        <v/>
      </c>
      <c r="AD592" s="74"/>
      <c r="AE592" s="74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</row>
    <row r="593" spans="1:57" ht="20.100000000000001" customHeight="1" x14ac:dyDescent="0.25">
      <c r="A593" s="29" t="str">
        <f>IF(Tabela2[[#This Row],[LOCAL DO EXTINTOR]]="","",Tabela2[[#This Row],[CONTROL1]])</f>
        <v/>
      </c>
      <c r="B593" s="133"/>
      <c r="C593" s="33"/>
      <c r="D593" s="34"/>
      <c r="E593" s="35"/>
      <c r="F5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3" s="81" t="str">
        <f ca="1">IFERROR(IF(Tabela2[[#This Row],[VALIDADE DA RECARGA]]="SELECIONE VALIDADE","",Tabela2[[#This Row],[DATA VENC REC]]),"")</f>
        <v/>
      </c>
      <c r="H593" s="76"/>
      <c r="I5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3" s="87" t="str">
        <f>IF(Tabela2[[#This Row],[DATA DO ÚLTIMO TESTE HIDROSTÁTICO]]="","",Tabela2[[#This Row],[DATA DO ÚLTIMO TESTE HIDROSTÁTICO]]+editar!$C$15)</f>
        <v/>
      </c>
      <c r="K593" s="105"/>
      <c r="L593" s="140"/>
      <c r="M593" s="48">
        <v>586</v>
      </c>
      <c r="N5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3" s="49" t="str">
        <f>IF(Tabela2[[#This Row],[DATA DA RECARGA]]="","",Tabela2[[#This Row],[DATA DA RECARGA]]+Tabela2[[#This Row],[val]])</f>
        <v/>
      </c>
      <c r="P593" s="48" t="str">
        <f>IF(Tabela2[[#This Row],[DATA VENC REC]]="","",VLOOKUP(MONTH(Tabela2[[#This Row],[DATA VENC REC]]),editar!$F$2:$G$13,2,0))</f>
        <v/>
      </c>
      <c r="Q593" s="48" t="str">
        <f>IF(Tabela2[[#This Row],[DATA VENC REC]]="","",YEAR(Tabela2[[#This Row],[DATA VENC REC]]))</f>
        <v/>
      </c>
      <c r="R5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3" s="54" t="str">
        <f>IF(Tabela2[[#This Row],[DATA DO PRÓXIMO TESTE HIDROSTÁTICO]]="","",VLOOKUP(MONTH(Tabela2[[#This Row],[DATA DO PRÓXIMO TESTE HIDROSTÁTICO]]),editar!$F$2:$G$13,2,0))</f>
        <v/>
      </c>
      <c r="T593" s="54" t="str">
        <f>IF(Tabela2[[#This Row],[DATA DO PRÓXIMO TESTE HIDROSTÁTICO]]="","",YEAR(Tabela2[[#This Row],[DATA DO PRÓXIMO TESTE HIDROSTÁTICO]]))</f>
        <v/>
      </c>
      <c r="U593" s="54" t="str">
        <f>IF(Tabela2[[#This Row],[DATA DA RECARGA]]="","",VLOOKUP(MONTH(Tabela2[[#This Row],[DATA DA RECARGA]]),editar!$F$2:$G$13,2,0))</f>
        <v/>
      </c>
      <c r="V593" s="54" t="str">
        <f>IF(Tabela2[[#This Row],[DATA DA RECARGA]]="","",YEAR(Tabela2[[#This Row],[DATA DA RECARGA]]))</f>
        <v/>
      </c>
      <c r="W593" s="54" t="str">
        <f>IF(Tabela2[[#This Row],[DATA DO ÚLTIMO TESTE HIDROSTÁTICO]]="","",VLOOKUP(MONTH(Tabela2[[#This Row],[DATA DO ÚLTIMO TESTE HIDROSTÁTICO]]),editar!$F$2:$G$13,2,0))</f>
        <v/>
      </c>
      <c r="X593" s="54" t="str">
        <f>IF(Tabela2[[#This Row],[DATA DO ÚLTIMO TESTE HIDROSTÁTICO]]="","",YEAR(Tabela2[[#This Row],[DATA DO ÚLTIMO TESTE HIDROSTÁTICO]]))</f>
        <v/>
      </c>
      <c r="Y593" s="101" t="str">
        <f>IFERROR(IF(Tabela2[[#This Row],[DATA DA RECARGA]]="","",Tabela2[[#This Row],[VALIDADE          (em meses)]]*30)+5,"")</f>
        <v/>
      </c>
      <c r="Z593" s="101" t="str">
        <f>IF(Tabela2[[#This Row],[DATA DA RECARGA]]="","","P")</f>
        <v/>
      </c>
      <c r="AA593" s="71"/>
      <c r="AB593" s="97" t="str">
        <f ca="1">IFERROR(G593-editar!$C$1,"")</f>
        <v/>
      </c>
      <c r="AC593" s="97" t="str">
        <f t="shared" ca="1" si="9"/>
        <v/>
      </c>
      <c r="AD593" s="74"/>
      <c r="AE593" s="74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</row>
    <row r="594" spans="1:57" ht="20.100000000000001" customHeight="1" x14ac:dyDescent="0.25">
      <c r="A594" s="29" t="str">
        <f>IF(Tabela2[[#This Row],[LOCAL DO EXTINTOR]]="","",Tabela2[[#This Row],[CONTROL1]])</f>
        <v/>
      </c>
      <c r="B594" s="133"/>
      <c r="C594" s="33"/>
      <c r="D594" s="34"/>
      <c r="E594" s="35"/>
      <c r="F5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4" s="81" t="str">
        <f ca="1">IFERROR(IF(Tabela2[[#This Row],[VALIDADE DA RECARGA]]="SELECIONE VALIDADE","",Tabela2[[#This Row],[DATA VENC REC]]),"")</f>
        <v/>
      </c>
      <c r="H594" s="76"/>
      <c r="I5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4" s="87" t="str">
        <f>IF(Tabela2[[#This Row],[DATA DO ÚLTIMO TESTE HIDROSTÁTICO]]="","",Tabela2[[#This Row],[DATA DO ÚLTIMO TESTE HIDROSTÁTICO]]+editar!$C$15)</f>
        <v/>
      </c>
      <c r="K594" s="105"/>
      <c r="L594" s="140"/>
      <c r="M594" s="48">
        <v>587</v>
      </c>
      <c r="N5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4" s="49" t="str">
        <f>IF(Tabela2[[#This Row],[DATA DA RECARGA]]="","",Tabela2[[#This Row],[DATA DA RECARGA]]+Tabela2[[#This Row],[val]])</f>
        <v/>
      </c>
      <c r="P594" s="48" t="str">
        <f>IF(Tabela2[[#This Row],[DATA VENC REC]]="","",VLOOKUP(MONTH(Tabela2[[#This Row],[DATA VENC REC]]),editar!$F$2:$G$13,2,0))</f>
        <v/>
      </c>
      <c r="Q594" s="48" t="str">
        <f>IF(Tabela2[[#This Row],[DATA VENC REC]]="","",YEAR(Tabela2[[#This Row],[DATA VENC REC]]))</f>
        <v/>
      </c>
      <c r="R5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4" s="54" t="str">
        <f>IF(Tabela2[[#This Row],[DATA DO PRÓXIMO TESTE HIDROSTÁTICO]]="","",VLOOKUP(MONTH(Tabela2[[#This Row],[DATA DO PRÓXIMO TESTE HIDROSTÁTICO]]),editar!$F$2:$G$13,2,0))</f>
        <v/>
      </c>
      <c r="T594" s="54" t="str">
        <f>IF(Tabela2[[#This Row],[DATA DO PRÓXIMO TESTE HIDROSTÁTICO]]="","",YEAR(Tabela2[[#This Row],[DATA DO PRÓXIMO TESTE HIDROSTÁTICO]]))</f>
        <v/>
      </c>
      <c r="U594" s="54" t="str">
        <f>IF(Tabela2[[#This Row],[DATA DA RECARGA]]="","",VLOOKUP(MONTH(Tabela2[[#This Row],[DATA DA RECARGA]]),editar!$F$2:$G$13,2,0))</f>
        <v/>
      </c>
      <c r="V594" s="54" t="str">
        <f>IF(Tabela2[[#This Row],[DATA DA RECARGA]]="","",YEAR(Tabela2[[#This Row],[DATA DA RECARGA]]))</f>
        <v/>
      </c>
      <c r="W594" s="54" t="str">
        <f>IF(Tabela2[[#This Row],[DATA DO ÚLTIMO TESTE HIDROSTÁTICO]]="","",VLOOKUP(MONTH(Tabela2[[#This Row],[DATA DO ÚLTIMO TESTE HIDROSTÁTICO]]),editar!$F$2:$G$13,2,0))</f>
        <v/>
      </c>
      <c r="X594" s="54" t="str">
        <f>IF(Tabela2[[#This Row],[DATA DO ÚLTIMO TESTE HIDROSTÁTICO]]="","",YEAR(Tabela2[[#This Row],[DATA DO ÚLTIMO TESTE HIDROSTÁTICO]]))</f>
        <v/>
      </c>
      <c r="Y594" s="101" t="str">
        <f>IFERROR(IF(Tabela2[[#This Row],[DATA DA RECARGA]]="","",Tabela2[[#This Row],[VALIDADE          (em meses)]]*30)+5,"")</f>
        <v/>
      </c>
      <c r="Z594" s="101" t="str">
        <f>IF(Tabela2[[#This Row],[DATA DA RECARGA]]="","","P")</f>
        <v/>
      </c>
      <c r="AA594" s="71"/>
      <c r="AB594" s="97" t="str">
        <f ca="1">IFERROR(G594-editar!$C$1,"")</f>
        <v/>
      </c>
      <c r="AC594" s="97" t="str">
        <f t="shared" ca="1" si="9"/>
        <v/>
      </c>
      <c r="AD594" s="74"/>
      <c r="AE594" s="74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</row>
    <row r="595" spans="1:57" ht="20.100000000000001" customHeight="1" x14ac:dyDescent="0.25">
      <c r="A595" s="29" t="str">
        <f>IF(Tabela2[[#This Row],[LOCAL DO EXTINTOR]]="","",Tabela2[[#This Row],[CONTROL1]])</f>
        <v/>
      </c>
      <c r="B595" s="133"/>
      <c r="C595" s="33"/>
      <c r="D595" s="34"/>
      <c r="E595" s="35"/>
      <c r="F5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5" s="81" t="str">
        <f ca="1">IFERROR(IF(Tabela2[[#This Row],[VALIDADE DA RECARGA]]="SELECIONE VALIDADE","",Tabela2[[#This Row],[DATA VENC REC]]),"")</f>
        <v/>
      </c>
      <c r="H595" s="76"/>
      <c r="I5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5" s="87" t="str">
        <f>IF(Tabela2[[#This Row],[DATA DO ÚLTIMO TESTE HIDROSTÁTICO]]="","",Tabela2[[#This Row],[DATA DO ÚLTIMO TESTE HIDROSTÁTICO]]+editar!$C$15)</f>
        <v/>
      </c>
      <c r="K595" s="105"/>
      <c r="L595" s="140"/>
      <c r="M595" s="48">
        <v>588</v>
      </c>
      <c r="N5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5" s="49" t="str">
        <f>IF(Tabela2[[#This Row],[DATA DA RECARGA]]="","",Tabela2[[#This Row],[DATA DA RECARGA]]+Tabela2[[#This Row],[val]])</f>
        <v/>
      </c>
      <c r="P595" s="48" t="str">
        <f>IF(Tabela2[[#This Row],[DATA VENC REC]]="","",VLOOKUP(MONTH(Tabela2[[#This Row],[DATA VENC REC]]),editar!$F$2:$G$13,2,0))</f>
        <v/>
      </c>
      <c r="Q595" s="48" t="str">
        <f>IF(Tabela2[[#This Row],[DATA VENC REC]]="","",YEAR(Tabela2[[#This Row],[DATA VENC REC]]))</f>
        <v/>
      </c>
      <c r="R5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5" s="54" t="str">
        <f>IF(Tabela2[[#This Row],[DATA DO PRÓXIMO TESTE HIDROSTÁTICO]]="","",VLOOKUP(MONTH(Tabela2[[#This Row],[DATA DO PRÓXIMO TESTE HIDROSTÁTICO]]),editar!$F$2:$G$13,2,0))</f>
        <v/>
      </c>
      <c r="T595" s="54" t="str">
        <f>IF(Tabela2[[#This Row],[DATA DO PRÓXIMO TESTE HIDROSTÁTICO]]="","",YEAR(Tabela2[[#This Row],[DATA DO PRÓXIMO TESTE HIDROSTÁTICO]]))</f>
        <v/>
      </c>
      <c r="U595" s="54" t="str">
        <f>IF(Tabela2[[#This Row],[DATA DA RECARGA]]="","",VLOOKUP(MONTH(Tabela2[[#This Row],[DATA DA RECARGA]]),editar!$F$2:$G$13,2,0))</f>
        <v/>
      </c>
      <c r="V595" s="54" t="str">
        <f>IF(Tabela2[[#This Row],[DATA DA RECARGA]]="","",YEAR(Tabela2[[#This Row],[DATA DA RECARGA]]))</f>
        <v/>
      </c>
      <c r="W595" s="54" t="str">
        <f>IF(Tabela2[[#This Row],[DATA DO ÚLTIMO TESTE HIDROSTÁTICO]]="","",VLOOKUP(MONTH(Tabela2[[#This Row],[DATA DO ÚLTIMO TESTE HIDROSTÁTICO]]),editar!$F$2:$G$13,2,0))</f>
        <v/>
      </c>
      <c r="X595" s="54" t="str">
        <f>IF(Tabela2[[#This Row],[DATA DO ÚLTIMO TESTE HIDROSTÁTICO]]="","",YEAR(Tabela2[[#This Row],[DATA DO ÚLTIMO TESTE HIDROSTÁTICO]]))</f>
        <v/>
      </c>
      <c r="Y595" s="101" t="str">
        <f>IFERROR(IF(Tabela2[[#This Row],[DATA DA RECARGA]]="","",Tabela2[[#This Row],[VALIDADE          (em meses)]]*30)+5,"")</f>
        <v/>
      </c>
      <c r="Z595" s="101" t="str">
        <f>IF(Tabela2[[#This Row],[DATA DA RECARGA]]="","","P")</f>
        <v/>
      </c>
      <c r="AA595" s="71"/>
      <c r="AB595" s="97" t="str">
        <f ca="1">IFERROR(G595-editar!$C$1,"")</f>
        <v/>
      </c>
      <c r="AC595" s="97" t="str">
        <f t="shared" ca="1" si="9"/>
        <v/>
      </c>
      <c r="AD595" s="74"/>
      <c r="AE595" s="74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</row>
    <row r="596" spans="1:57" ht="20.100000000000001" customHeight="1" x14ac:dyDescent="0.25">
      <c r="A596" s="29" t="str">
        <f>IF(Tabela2[[#This Row],[LOCAL DO EXTINTOR]]="","",Tabela2[[#This Row],[CONTROL1]])</f>
        <v/>
      </c>
      <c r="B596" s="133"/>
      <c r="C596" s="33"/>
      <c r="D596" s="34"/>
      <c r="E596" s="35"/>
      <c r="F5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6" s="81" t="str">
        <f ca="1">IFERROR(IF(Tabela2[[#This Row],[VALIDADE DA RECARGA]]="SELECIONE VALIDADE","",Tabela2[[#This Row],[DATA VENC REC]]),"")</f>
        <v/>
      </c>
      <c r="H596" s="76"/>
      <c r="I5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6" s="87" t="str">
        <f>IF(Tabela2[[#This Row],[DATA DO ÚLTIMO TESTE HIDROSTÁTICO]]="","",Tabela2[[#This Row],[DATA DO ÚLTIMO TESTE HIDROSTÁTICO]]+editar!$C$15)</f>
        <v/>
      </c>
      <c r="K596" s="105"/>
      <c r="L596" s="140"/>
      <c r="M596" s="48">
        <v>589</v>
      </c>
      <c r="N5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6" s="49" t="str">
        <f>IF(Tabela2[[#This Row],[DATA DA RECARGA]]="","",Tabela2[[#This Row],[DATA DA RECARGA]]+Tabela2[[#This Row],[val]])</f>
        <v/>
      </c>
      <c r="P596" s="48" t="str">
        <f>IF(Tabela2[[#This Row],[DATA VENC REC]]="","",VLOOKUP(MONTH(Tabela2[[#This Row],[DATA VENC REC]]),editar!$F$2:$G$13,2,0))</f>
        <v/>
      </c>
      <c r="Q596" s="48" t="str">
        <f>IF(Tabela2[[#This Row],[DATA VENC REC]]="","",YEAR(Tabela2[[#This Row],[DATA VENC REC]]))</f>
        <v/>
      </c>
      <c r="R5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6" s="54" t="str">
        <f>IF(Tabela2[[#This Row],[DATA DO PRÓXIMO TESTE HIDROSTÁTICO]]="","",VLOOKUP(MONTH(Tabela2[[#This Row],[DATA DO PRÓXIMO TESTE HIDROSTÁTICO]]),editar!$F$2:$G$13,2,0))</f>
        <v/>
      </c>
      <c r="T596" s="54" t="str">
        <f>IF(Tabela2[[#This Row],[DATA DO PRÓXIMO TESTE HIDROSTÁTICO]]="","",YEAR(Tabela2[[#This Row],[DATA DO PRÓXIMO TESTE HIDROSTÁTICO]]))</f>
        <v/>
      </c>
      <c r="U596" s="54" t="str">
        <f>IF(Tabela2[[#This Row],[DATA DA RECARGA]]="","",VLOOKUP(MONTH(Tabela2[[#This Row],[DATA DA RECARGA]]),editar!$F$2:$G$13,2,0))</f>
        <v/>
      </c>
      <c r="V596" s="54" t="str">
        <f>IF(Tabela2[[#This Row],[DATA DA RECARGA]]="","",YEAR(Tabela2[[#This Row],[DATA DA RECARGA]]))</f>
        <v/>
      </c>
      <c r="W596" s="54" t="str">
        <f>IF(Tabela2[[#This Row],[DATA DO ÚLTIMO TESTE HIDROSTÁTICO]]="","",VLOOKUP(MONTH(Tabela2[[#This Row],[DATA DO ÚLTIMO TESTE HIDROSTÁTICO]]),editar!$F$2:$G$13,2,0))</f>
        <v/>
      </c>
      <c r="X596" s="54" t="str">
        <f>IF(Tabela2[[#This Row],[DATA DO ÚLTIMO TESTE HIDROSTÁTICO]]="","",YEAR(Tabela2[[#This Row],[DATA DO ÚLTIMO TESTE HIDROSTÁTICO]]))</f>
        <v/>
      </c>
      <c r="Y596" s="101" t="str">
        <f>IFERROR(IF(Tabela2[[#This Row],[DATA DA RECARGA]]="","",Tabela2[[#This Row],[VALIDADE          (em meses)]]*30)+5,"")</f>
        <v/>
      </c>
      <c r="Z596" s="101" t="str">
        <f>IF(Tabela2[[#This Row],[DATA DA RECARGA]]="","","P")</f>
        <v/>
      </c>
      <c r="AA596" s="71"/>
      <c r="AB596" s="97" t="str">
        <f ca="1">IFERROR(G596-editar!$C$1,"")</f>
        <v/>
      </c>
      <c r="AC596" s="97" t="str">
        <f t="shared" ca="1" si="9"/>
        <v/>
      </c>
      <c r="AD596" s="74"/>
      <c r="AE596" s="74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</row>
    <row r="597" spans="1:57" ht="20.100000000000001" customHeight="1" x14ac:dyDescent="0.25">
      <c r="A597" s="29" t="str">
        <f>IF(Tabela2[[#This Row],[LOCAL DO EXTINTOR]]="","",Tabela2[[#This Row],[CONTROL1]])</f>
        <v/>
      </c>
      <c r="B597" s="133"/>
      <c r="C597" s="33"/>
      <c r="D597" s="34"/>
      <c r="E597" s="35"/>
      <c r="F5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7" s="81" t="str">
        <f ca="1">IFERROR(IF(Tabela2[[#This Row],[VALIDADE DA RECARGA]]="SELECIONE VALIDADE","",Tabela2[[#This Row],[DATA VENC REC]]),"")</f>
        <v/>
      </c>
      <c r="H597" s="76"/>
      <c r="I5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7" s="87" t="str">
        <f>IF(Tabela2[[#This Row],[DATA DO ÚLTIMO TESTE HIDROSTÁTICO]]="","",Tabela2[[#This Row],[DATA DO ÚLTIMO TESTE HIDROSTÁTICO]]+editar!$C$15)</f>
        <v/>
      </c>
      <c r="K597" s="105"/>
      <c r="L597" s="140"/>
      <c r="M597" s="48">
        <v>590</v>
      </c>
      <c r="N5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7" s="49" t="str">
        <f>IF(Tabela2[[#This Row],[DATA DA RECARGA]]="","",Tabela2[[#This Row],[DATA DA RECARGA]]+Tabela2[[#This Row],[val]])</f>
        <v/>
      </c>
      <c r="P597" s="48" t="str">
        <f>IF(Tabela2[[#This Row],[DATA VENC REC]]="","",VLOOKUP(MONTH(Tabela2[[#This Row],[DATA VENC REC]]),editar!$F$2:$G$13,2,0))</f>
        <v/>
      </c>
      <c r="Q597" s="48" t="str">
        <f>IF(Tabela2[[#This Row],[DATA VENC REC]]="","",YEAR(Tabela2[[#This Row],[DATA VENC REC]]))</f>
        <v/>
      </c>
      <c r="R5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7" s="54" t="str">
        <f>IF(Tabela2[[#This Row],[DATA DO PRÓXIMO TESTE HIDROSTÁTICO]]="","",VLOOKUP(MONTH(Tabela2[[#This Row],[DATA DO PRÓXIMO TESTE HIDROSTÁTICO]]),editar!$F$2:$G$13,2,0))</f>
        <v/>
      </c>
      <c r="T597" s="54" t="str">
        <f>IF(Tabela2[[#This Row],[DATA DO PRÓXIMO TESTE HIDROSTÁTICO]]="","",YEAR(Tabela2[[#This Row],[DATA DO PRÓXIMO TESTE HIDROSTÁTICO]]))</f>
        <v/>
      </c>
      <c r="U597" s="54" t="str">
        <f>IF(Tabela2[[#This Row],[DATA DA RECARGA]]="","",VLOOKUP(MONTH(Tabela2[[#This Row],[DATA DA RECARGA]]),editar!$F$2:$G$13,2,0))</f>
        <v/>
      </c>
      <c r="V597" s="54" t="str">
        <f>IF(Tabela2[[#This Row],[DATA DA RECARGA]]="","",YEAR(Tabela2[[#This Row],[DATA DA RECARGA]]))</f>
        <v/>
      </c>
      <c r="W597" s="54" t="str">
        <f>IF(Tabela2[[#This Row],[DATA DO ÚLTIMO TESTE HIDROSTÁTICO]]="","",VLOOKUP(MONTH(Tabela2[[#This Row],[DATA DO ÚLTIMO TESTE HIDROSTÁTICO]]),editar!$F$2:$G$13,2,0))</f>
        <v/>
      </c>
      <c r="X597" s="54" t="str">
        <f>IF(Tabela2[[#This Row],[DATA DO ÚLTIMO TESTE HIDROSTÁTICO]]="","",YEAR(Tabela2[[#This Row],[DATA DO ÚLTIMO TESTE HIDROSTÁTICO]]))</f>
        <v/>
      </c>
      <c r="Y597" s="101" t="str">
        <f>IFERROR(IF(Tabela2[[#This Row],[DATA DA RECARGA]]="","",Tabela2[[#This Row],[VALIDADE          (em meses)]]*30)+5,"")</f>
        <v/>
      </c>
      <c r="Z597" s="101" t="str">
        <f>IF(Tabela2[[#This Row],[DATA DA RECARGA]]="","","P")</f>
        <v/>
      </c>
      <c r="AA597" s="71"/>
      <c r="AB597" s="97" t="str">
        <f ca="1">IFERROR(G597-editar!$C$1,"")</f>
        <v/>
      </c>
      <c r="AC597" s="97" t="str">
        <f t="shared" ca="1" si="9"/>
        <v/>
      </c>
      <c r="AD597" s="74"/>
      <c r="AE597" s="74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</row>
    <row r="598" spans="1:57" ht="20.100000000000001" customHeight="1" x14ac:dyDescent="0.25">
      <c r="A598" s="29" t="str">
        <f>IF(Tabela2[[#This Row],[LOCAL DO EXTINTOR]]="","",Tabela2[[#This Row],[CONTROL1]])</f>
        <v/>
      </c>
      <c r="B598" s="133"/>
      <c r="C598" s="33"/>
      <c r="D598" s="34"/>
      <c r="E598" s="35"/>
      <c r="F5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8" s="81" t="str">
        <f ca="1">IFERROR(IF(Tabela2[[#This Row],[VALIDADE DA RECARGA]]="SELECIONE VALIDADE","",Tabela2[[#This Row],[DATA VENC REC]]),"")</f>
        <v/>
      </c>
      <c r="H598" s="76"/>
      <c r="I5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8" s="87" t="str">
        <f>IF(Tabela2[[#This Row],[DATA DO ÚLTIMO TESTE HIDROSTÁTICO]]="","",Tabela2[[#This Row],[DATA DO ÚLTIMO TESTE HIDROSTÁTICO]]+editar!$C$15)</f>
        <v/>
      </c>
      <c r="K598" s="105"/>
      <c r="L598" s="140"/>
      <c r="M598" s="48">
        <v>591</v>
      </c>
      <c r="N5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8" s="49" t="str">
        <f>IF(Tabela2[[#This Row],[DATA DA RECARGA]]="","",Tabela2[[#This Row],[DATA DA RECARGA]]+Tabela2[[#This Row],[val]])</f>
        <v/>
      </c>
      <c r="P598" s="48" t="str">
        <f>IF(Tabela2[[#This Row],[DATA VENC REC]]="","",VLOOKUP(MONTH(Tabela2[[#This Row],[DATA VENC REC]]),editar!$F$2:$G$13,2,0))</f>
        <v/>
      </c>
      <c r="Q598" s="48" t="str">
        <f>IF(Tabela2[[#This Row],[DATA VENC REC]]="","",YEAR(Tabela2[[#This Row],[DATA VENC REC]]))</f>
        <v/>
      </c>
      <c r="R5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8" s="54" t="str">
        <f>IF(Tabela2[[#This Row],[DATA DO PRÓXIMO TESTE HIDROSTÁTICO]]="","",VLOOKUP(MONTH(Tabela2[[#This Row],[DATA DO PRÓXIMO TESTE HIDROSTÁTICO]]),editar!$F$2:$G$13,2,0))</f>
        <v/>
      </c>
      <c r="T598" s="54" t="str">
        <f>IF(Tabela2[[#This Row],[DATA DO PRÓXIMO TESTE HIDROSTÁTICO]]="","",YEAR(Tabela2[[#This Row],[DATA DO PRÓXIMO TESTE HIDROSTÁTICO]]))</f>
        <v/>
      </c>
      <c r="U598" s="54" t="str">
        <f>IF(Tabela2[[#This Row],[DATA DA RECARGA]]="","",VLOOKUP(MONTH(Tabela2[[#This Row],[DATA DA RECARGA]]),editar!$F$2:$G$13,2,0))</f>
        <v/>
      </c>
      <c r="V598" s="54" t="str">
        <f>IF(Tabela2[[#This Row],[DATA DA RECARGA]]="","",YEAR(Tabela2[[#This Row],[DATA DA RECARGA]]))</f>
        <v/>
      </c>
      <c r="W598" s="54" t="str">
        <f>IF(Tabela2[[#This Row],[DATA DO ÚLTIMO TESTE HIDROSTÁTICO]]="","",VLOOKUP(MONTH(Tabela2[[#This Row],[DATA DO ÚLTIMO TESTE HIDROSTÁTICO]]),editar!$F$2:$G$13,2,0))</f>
        <v/>
      </c>
      <c r="X598" s="54" t="str">
        <f>IF(Tabela2[[#This Row],[DATA DO ÚLTIMO TESTE HIDROSTÁTICO]]="","",YEAR(Tabela2[[#This Row],[DATA DO ÚLTIMO TESTE HIDROSTÁTICO]]))</f>
        <v/>
      </c>
      <c r="Y598" s="101" t="str">
        <f>IFERROR(IF(Tabela2[[#This Row],[DATA DA RECARGA]]="","",Tabela2[[#This Row],[VALIDADE          (em meses)]]*30)+5,"")</f>
        <v/>
      </c>
      <c r="Z598" s="101" t="str">
        <f>IF(Tabela2[[#This Row],[DATA DA RECARGA]]="","","P")</f>
        <v/>
      </c>
      <c r="AA598" s="71"/>
      <c r="AB598" s="97" t="str">
        <f ca="1">IFERROR(G598-editar!$C$1,"")</f>
        <v/>
      </c>
      <c r="AC598" s="97" t="str">
        <f t="shared" ca="1" si="9"/>
        <v/>
      </c>
      <c r="AD598" s="74"/>
      <c r="AE598" s="74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</row>
    <row r="599" spans="1:57" ht="20.100000000000001" customHeight="1" x14ac:dyDescent="0.25">
      <c r="A599" s="29" t="str">
        <f>IF(Tabela2[[#This Row],[LOCAL DO EXTINTOR]]="","",Tabela2[[#This Row],[CONTROL1]])</f>
        <v/>
      </c>
      <c r="B599" s="133"/>
      <c r="C599" s="33"/>
      <c r="D599" s="34"/>
      <c r="E599" s="35"/>
      <c r="F5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599" s="81" t="str">
        <f ca="1">IFERROR(IF(Tabela2[[#This Row],[VALIDADE DA RECARGA]]="SELECIONE VALIDADE","",Tabela2[[#This Row],[DATA VENC REC]]),"")</f>
        <v/>
      </c>
      <c r="H599" s="76"/>
      <c r="I5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599" s="87" t="str">
        <f>IF(Tabela2[[#This Row],[DATA DO ÚLTIMO TESTE HIDROSTÁTICO]]="","",Tabela2[[#This Row],[DATA DO ÚLTIMO TESTE HIDROSTÁTICO]]+editar!$C$15)</f>
        <v/>
      </c>
      <c r="K599" s="105"/>
      <c r="L599" s="140"/>
      <c r="M599" s="48">
        <v>592</v>
      </c>
      <c r="N5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599" s="49" t="str">
        <f>IF(Tabela2[[#This Row],[DATA DA RECARGA]]="","",Tabela2[[#This Row],[DATA DA RECARGA]]+Tabela2[[#This Row],[val]])</f>
        <v/>
      </c>
      <c r="P599" s="48" t="str">
        <f>IF(Tabela2[[#This Row],[DATA VENC REC]]="","",VLOOKUP(MONTH(Tabela2[[#This Row],[DATA VENC REC]]),editar!$F$2:$G$13,2,0))</f>
        <v/>
      </c>
      <c r="Q599" s="48" t="str">
        <f>IF(Tabela2[[#This Row],[DATA VENC REC]]="","",YEAR(Tabela2[[#This Row],[DATA VENC REC]]))</f>
        <v/>
      </c>
      <c r="R5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599" s="54" t="str">
        <f>IF(Tabela2[[#This Row],[DATA DO PRÓXIMO TESTE HIDROSTÁTICO]]="","",VLOOKUP(MONTH(Tabela2[[#This Row],[DATA DO PRÓXIMO TESTE HIDROSTÁTICO]]),editar!$F$2:$G$13,2,0))</f>
        <v/>
      </c>
      <c r="T599" s="54" t="str">
        <f>IF(Tabela2[[#This Row],[DATA DO PRÓXIMO TESTE HIDROSTÁTICO]]="","",YEAR(Tabela2[[#This Row],[DATA DO PRÓXIMO TESTE HIDROSTÁTICO]]))</f>
        <v/>
      </c>
      <c r="U599" s="54" t="str">
        <f>IF(Tabela2[[#This Row],[DATA DA RECARGA]]="","",VLOOKUP(MONTH(Tabela2[[#This Row],[DATA DA RECARGA]]),editar!$F$2:$G$13,2,0))</f>
        <v/>
      </c>
      <c r="V599" s="54" t="str">
        <f>IF(Tabela2[[#This Row],[DATA DA RECARGA]]="","",YEAR(Tabela2[[#This Row],[DATA DA RECARGA]]))</f>
        <v/>
      </c>
      <c r="W599" s="54" t="str">
        <f>IF(Tabela2[[#This Row],[DATA DO ÚLTIMO TESTE HIDROSTÁTICO]]="","",VLOOKUP(MONTH(Tabela2[[#This Row],[DATA DO ÚLTIMO TESTE HIDROSTÁTICO]]),editar!$F$2:$G$13,2,0))</f>
        <v/>
      </c>
      <c r="X599" s="54" t="str">
        <f>IF(Tabela2[[#This Row],[DATA DO ÚLTIMO TESTE HIDROSTÁTICO]]="","",YEAR(Tabela2[[#This Row],[DATA DO ÚLTIMO TESTE HIDROSTÁTICO]]))</f>
        <v/>
      </c>
      <c r="Y599" s="101" t="str">
        <f>IFERROR(IF(Tabela2[[#This Row],[DATA DA RECARGA]]="","",Tabela2[[#This Row],[VALIDADE          (em meses)]]*30)+5,"")</f>
        <v/>
      </c>
      <c r="Z599" s="101" t="str">
        <f>IF(Tabela2[[#This Row],[DATA DA RECARGA]]="","","P")</f>
        <v/>
      </c>
      <c r="AA599" s="71"/>
      <c r="AB599" s="97" t="str">
        <f ca="1">IFERROR(G599-editar!$C$1,"")</f>
        <v/>
      </c>
      <c r="AC599" s="97" t="str">
        <f t="shared" ca="1" si="9"/>
        <v/>
      </c>
      <c r="AD599" s="74"/>
      <c r="AE599" s="74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</row>
    <row r="600" spans="1:57" ht="20.100000000000001" customHeight="1" x14ac:dyDescent="0.25">
      <c r="A600" s="29" t="str">
        <f>IF(Tabela2[[#This Row],[LOCAL DO EXTINTOR]]="","",Tabela2[[#This Row],[CONTROL1]])</f>
        <v/>
      </c>
      <c r="B600" s="133"/>
      <c r="C600" s="33"/>
      <c r="D600" s="34"/>
      <c r="E600" s="35"/>
      <c r="F6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0" s="81" t="str">
        <f ca="1">IFERROR(IF(Tabela2[[#This Row],[VALIDADE DA RECARGA]]="SELECIONE VALIDADE","",Tabela2[[#This Row],[DATA VENC REC]]),"")</f>
        <v/>
      </c>
      <c r="H600" s="76"/>
      <c r="I6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0" s="87" t="str">
        <f>IF(Tabela2[[#This Row],[DATA DO ÚLTIMO TESTE HIDROSTÁTICO]]="","",Tabela2[[#This Row],[DATA DO ÚLTIMO TESTE HIDROSTÁTICO]]+editar!$C$15)</f>
        <v/>
      </c>
      <c r="K600" s="105"/>
      <c r="L600" s="140"/>
      <c r="M600" s="48">
        <v>593</v>
      </c>
      <c r="N6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0" s="49" t="str">
        <f>IF(Tabela2[[#This Row],[DATA DA RECARGA]]="","",Tabela2[[#This Row],[DATA DA RECARGA]]+Tabela2[[#This Row],[val]])</f>
        <v/>
      </c>
      <c r="P600" s="48" t="str">
        <f>IF(Tabela2[[#This Row],[DATA VENC REC]]="","",VLOOKUP(MONTH(Tabela2[[#This Row],[DATA VENC REC]]),editar!$F$2:$G$13,2,0))</f>
        <v/>
      </c>
      <c r="Q600" s="48" t="str">
        <f>IF(Tabela2[[#This Row],[DATA VENC REC]]="","",YEAR(Tabela2[[#This Row],[DATA VENC REC]]))</f>
        <v/>
      </c>
      <c r="R6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0" s="54" t="str">
        <f>IF(Tabela2[[#This Row],[DATA DO PRÓXIMO TESTE HIDROSTÁTICO]]="","",VLOOKUP(MONTH(Tabela2[[#This Row],[DATA DO PRÓXIMO TESTE HIDROSTÁTICO]]),editar!$F$2:$G$13,2,0))</f>
        <v/>
      </c>
      <c r="T600" s="54" t="str">
        <f>IF(Tabela2[[#This Row],[DATA DO PRÓXIMO TESTE HIDROSTÁTICO]]="","",YEAR(Tabela2[[#This Row],[DATA DO PRÓXIMO TESTE HIDROSTÁTICO]]))</f>
        <v/>
      </c>
      <c r="U600" s="54" t="str">
        <f>IF(Tabela2[[#This Row],[DATA DA RECARGA]]="","",VLOOKUP(MONTH(Tabela2[[#This Row],[DATA DA RECARGA]]),editar!$F$2:$G$13,2,0))</f>
        <v/>
      </c>
      <c r="V600" s="54" t="str">
        <f>IF(Tabela2[[#This Row],[DATA DA RECARGA]]="","",YEAR(Tabela2[[#This Row],[DATA DA RECARGA]]))</f>
        <v/>
      </c>
      <c r="W600" s="54" t="str">
        <f>IF(Tabela2[[#This Row],[DATA DO ÚLTIMO TESTE HIDROSTÁTICO]]="","",VLOOKUP(MONTH(Tabela2[[#This Row],[DATA DO ÚLTIMO TESTE HIDROSTÁTICO]]),editar!$F$2:$G$13,2,0))</f>
        <v/>
      </c>
      <c r="X600" s="54" t="str">
        <f>IF(Tabela2[[#This Row],[DATA DO ÚLTIMO TESTE HIDROSTÁTICO]]="","",YEAR(Tabela2[[#This Row],[DATA DO ÚLTIMO TESTE HIDROSTÁTICO]]))</f>
        <v/>
      </c>
      <c r="Y600" s="101" t="str">
        <f>IFERROR(IF(Tabela2[[#This Row],[DATA DA RECARGA]]="","",Tabela2[[#This Row],[VALIDADE          (em meses)]]*30)+5,"")</f>
        <v/>
      </c>
      <c r="Z600" s="101" t="str">
        <f>IF(Tabela2[[#This Row],[DATA DA RECARGA]]="","","P")</f>
        <v/>
      </c>
      <c r="AA600" s="71"/>
      <c r="AB600" s="97" t="str">
        <f ca="1">IFERROR(G600-editar!$C$1,"")</f>
        <v/>
      </c>
      <c r="AC600" s="97" t="str">
        <f t="shared" ca="1" si="9"/>
        <v/>
      </c>
      <c r="AD600" s="74"/>
      <c r="AE600" s="74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</row>
    <row r="601" spans="1:57" ht="20.100000000000001" customHeight="1" x14ac:dyDescent="0.25">
      <c r="A601" s="29" t="str">
        <f>IF(Tabela2[[#This Row],[LOCAL DO EXTINTOR]]="","",Tabela2[[#This Row],[CONTROL1]])</f>
        <v/>
      </c>
      <c r="B601" s="133"/>
      <c r="C601" s="33"/>
      <c r="D601" s="34"/>
      <c r="E601" s="35"/>
      <c r="F6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1" s="81" t="str">
        <f ca="1">IFERROR(IF(Tabela2[[#This Row],[VALIDADE DA RECARGA]]="SELECIONE VALIDADE","",Tabela2[[#This Row],[DATA VENC REC]]),"")</f>
        <v/>
      </c>
      <c r="H601" s="76"/>
      <c r="I6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1" s="87" t="str">
        <f>IF(Tabela2[[#This Row],[DATA DO ÚLTIMO TESTE HIDROSTÁTICO]]="","",Tabela2[[#This Row],[DATA DO ÚLTIMO TESTE HIDROSTÁTICO]]+editar!$C$15)</f>
        <v/>
      </c>
      <c r="K601" s="105"/>
      <c r="L601" s="140"/>
      <c r="M601" s="48">
        <v>594</v>
      </c>
      <c r="N6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1" s="49" t="str">
        <f>IF(Tabela2[[#This Row],[DATA DA RECARGA]]="","",Tabela2[[#This Row],[DATA DA RECARGA]]+Tabela2[[#This Row],[val]])</f>
        <v/>
      </c>
      <c r="P601" s="48" t="str">
        <f>IF(Tabela2[[#This Row],[DATA VENC REC]]="","",VLOOKUP(MONTH(Tabela2[[#This Row],[DATA VENC REC]]),editar!$F$2:$G$13,2,0))</f>
        <v/>
      </c>
      <c r="Q601" s="48" t="str">
        <f>IF(Tabela2[[#This Row],[DATA VENC REC]]="","",YEAR(Tabela2[[#This Row],[DATA VENC REC]]))</f>
        <v/>
      </c>
      <c r="R6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1" s="54" t="str">
        <f>IF(Tabela2[[#This Row],[DATA DO PRÓXIMO TESTE HIDROSTÁTICO]]="","",VLOOKUP(MONTH(Tabela2[[#This Row],[DATA DO PRÓXIMO TESTE HIDROSTÁTICO]]),editar!$F$2:$G$13,2,0))</f>
        <v/>
      </c>
      <c r="T601" s="54" t="str">
        <f>IF(Tabela2[[#This Row],[DATA DO PRÓXIMO TESTE HIDROSTÁTICO]]="","",YEAR(Tabela2[[#This Row],[DATA DO PRÓXIMO TESTE HIDROSTÁTICO]]))</f>
        <v/>
      </c>
      <c r="U601" s="54" t="str">
        <f>IF(Tabela2[[#This Row],[DATA DA RECARGA]]="","",VLOOKUP(MONTH(Tabela2[[#This Row],[DATA DA RECARGA]]),editar!$F$2:$G$13,2,0))</f>
        <v/>
      </c>
      <c r="V601" s="54" t="str">
        <f>IF(Tabela2[[#This Row],[DATA DA RECARGA]]="","",YEAR(Tabela2[[#This Row],[DATA DA RECARGA]]))</f>
        <v/>
      </c>
      <c r="W601" s="54" t="str">
        <f>IF(Tabela2[[#This Row],[DATA DO ÚLTIMO TESTE HIDROSTÁTICO]]="","",VLOOKUP(MONTH(Tabela2[[#This Row],[DATA DO ÚLTIMO TESTE HIDROSTÁTICO]]),editar!$F$2:$G$13,2,0))</f>
        <v/>
      </c>
      <c r="X601" s="54" t="str">
        <f>IF(Tabela2[[#This Row],[DATA DO ÚLTIMO TESTE HIDROSTÁTICO]]="","",YEAR(Tabela2[[#This Row],[DATA DO ÚLTIMO TESTE HIDROSTÁTICO]]))</f>
        <v/>
      </c>
      <c r="Y601" s="101" t="str">
        <f>IFERROR(IF(Tabela2[[#This Row],[DATA DA RECARGA]]="","",Tabela2[[#This Row],[VALIDADE          (em meses)]]*30)+5,"")</f>
        <v/>
      </c>
      <c r="Z601" s="101" t="str">
        <f>IF(Tabela2[[#This Row],[DATA DA RECARGA]]="","","P")</f>
        <v/>
      </c>
      <c r="AA601" s="71"/>
      <c r="AB601" s="97" t="str">
        <f ca="1">IFERROR(G601-editar!$C$1,"")</f>
        <v/>
      </c>
      <c r="AC601" s="97" t="str">
        <f t="shared" ca="1" si="9"/>
        <v/>
      </c>
      <c r="AD601" s="74"/>
      <c r="AE601" s="74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</row>
    <row r="602" spans="1:57" ht="20.100000000000001" customHeight="1" x14ac:dyDescent="0.25">
      <c r="A602" s="29" t="str">
        <f>IF(Tabela2[[#This Row],[LOCAL DO EXTINTOR]]="","",Tabela2[[#This Row],[CONTROL1]])</f>
        <v/>
      </c>
      <c r="B602" s="133"/>
      <c r="C602" s="33"/>
      <c r="D602" s="34"/>
      <c r="E602" s="35"/>
      <c r="F6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2" s="81" t="str">
        <f ca="1">IFERROR(IF(Tabela2[[#This Row],[VALIDADE DA RECARGA]]="SELECIONE VALIDADE","",Tabela2[[#This Row],[DATA VENC REC]]),"")</f>
        <v/>
      </c>
      <c r="H602" s="76"/>
      <c r="I6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2" s="87" t="str">
        <f>IF(Tabela2[[#This Row],[DATA DO ÚLTIMO TESTE HIDROSTÁTICO]]="","",Tabela2[[#This Row],[DATA DO ÚLTIMO TESTE HIDROSTÁTICO]]+editar!$C$15)</f>
        <v/>
      </c>
      <c r="K602" s="105"/>
      <c r="L602" s="140"/>
      <c r="M602" s="48">
        <v>595</v>
      </c>
      <c r="N6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2" s="49" t="str">
        <f>IF(Tabela2[[#This Row],[DATA DA RECARGA]]="","",Tabela2[[#This Row],[DATA DA RECARGA]]+Tabela2[[#This Row],[val]])</f>
        <v/>
      </c>
      <c r="P602" s="48" t="str">
        <f>IF(Tabela2[[#This Row],[DATA VENC REC]]="","",VLOOKUP(MONTH(Tabela2[[#This Row],[DATA VENC REC]]),editar!$F$2:$G$13,2,0))</f>
        <v/>
      </c>
      <c r="Q602" s="48" t="str">
        <f>IF(Tabela2[[#This Row],[DATA VENC REC]]="","",YEAR(Tabela2[[#This Row],[DATA VENC REC]]))</f>
        <v/>
      </c>
      <c r="R6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2" s="54" t="str">
        <f>IF(Tabela2[[#This Row],[DATA DO PRÓXIMO TESTE HIDROSTÁTICO]]="","",VLOOKUP(MONTH(Tabela2[[#This Row],[DATA DO PRÓXIMO TESTE HIDROSTÁTICO]]),editar!$F$2:$G$13,2,0))</f>
        <v/>
      </c>
      <c r="T602" s="54" t="str">
        <f>IF(Tabela2[[#This Row],[DATA DO PRÓXIMO TESTE HIDROSTÁTICO]]="","",YEAR(Tabela2[[#This Row],[DATA DO PRÓXIMO TESTE HIDROSTÁTICO]]))</f>
        <v/>
      </c>
      <c r="U602" s="54" t="str">
        <f>IF(Tabela2[[#This Row],[DATA DA RECARGA]]="","",VLOOKUP(MONTH(Tabela2[[#This Row],[DATA DA RECARGA]]),editar!$F$2:$G$13,2,0))</f>
        <v/>
      </c>
      <c r="V602" s="54" t="str">
        <f>IF(Tabela2[[#This Row],[DATA DA RECARGA]]="","",YEAR(Tabela2[[#This Row],[DATA DA RECARGA]]))</f>
        <v/>
      </c>
      <c r="W602" s="54" t="str">
        <f>IF(Tabela2[[#This Row],[DATA DO ÚLTIMO TESTE HIDROSTÁTICO]]="","",VLOOKUP(MONTH(Tabela2[[#This Row],[DATA DO ÚLTIMO TESTE HIDROSTÁTICO]]),editar!$F$2:$G$13,2,0))</f>
        <v/>
      </c>
      <c r="X602" s="54" t="str">
        <f>IF(Tabela2[[#This Row],[DATA DO ÚLTIMO TESTE HIDROSTÁTICO]]="","",YEAR(Tabela2[[#This Row],[DATA DO ÚLTIMO TESTE HIDROSTÁTICO]]))</f>
        <v/>
      </c>
      <c r="Y602" s="101" t="str">
        <f>IFERROR(IF(Tabela2[[#This Row],[DATA DA RECARGA]]="","",Tabela2[[#This Row],[VALIDADE          (em meses)]]*30)+5,"")</f>
        <v/>
      </c>
      <c r="Z602" s="101" t="str">
        <f>IF(Tabela2[[#This Row],[DATA DA RECARGA]]="","","P")</f>
        <v/>
      </c>
      <c r="AA602" s="71"/>
      <c r="AB602" s="97" t="str">
        <f ca="1">IFERROR(G602-editar!$C$1,"")</f>
        <v/>
      </c>
      <c r="AC602" s="97" t="str">
        <f t="shared" ca="1" si="9"/>
        <v/>
      </c>
      <c r="AD602" s="74"/>
      <c r="AE602" s="74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</row>
    <row r="603" spans="1:57" ht="20.100000000000001" customHeight="1" x14ac:dyDescent="0.25">
      <c r="A603" s="29" t="str">
        <f>IF(Tabela2[[#This Row],[LOCAL DO EXTINTOR]]="","",Tabela2[[#This Row],[CONTROL1]])</f>
        <v/>
      </c>
      <c r="B603" s="133"/>
      <c r="C603" s="33"/>
      <c r="D603" s="34"/>
      <c r="E603" s="35"/>
      <c r="F6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3" s="81" t="str">
        <f ca="1">IFERROR(IF(Tabela2[[#This Row],[VALIDADE DA RECARGA]]="SELECIONE VALIDADE","",Tabela2[[#This Row],[DATA VENC REC]]),"")</f>
        <v/>
      </c>
      <c r="H603" s="76"/>
      <c r="I6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3" s="87" t="str">
        <f>IF(Tabela2[[#This Row],[DATA DO ÚLTIMO TESTE HIDROSTÁTICO]]="","",Tabela2[[#This Row],[DATA DO ÚLTIMO TESTE HIDROSTÁTICO]]+editar!$C$15)</f>
        <v/>
      </c>
      <c r="K603" s="105"/>
      <c r="L603" s="140"/>
      <c r="M603" s="48">
        <v>596</v>
      </c>
      <c r="N6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3" s="49" t="str">
        <f>IF(Tabela2[[#This Row],[DATA DA RECARGA]]="","",Tabela2[[#This Row],[DATA DA RECARGA]]+Tabela2[[#This Row],[val]])</f>
        <v/>
      </c>
      <c r="P603" s="48" t="str">
        <f>IF(Tabela2[[#This Row],[DATA VENC REC]]="","",VLOOKUP(MONTH(Tabela2[[#This Row],[DATA VENC REC]]),editar!$F$2:$G$13,2,0))</f>
        <v/>
      </c>
      <c r="Q603" s="48" t="str">
        <f>IF(Tabela2[[#This Row],[DATA VENC REC]]="","",YEAR(Tabela2[[#This Row],[DATA VENC REC]]))</f>
        <v/>
      </c>
      <c r="R6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3" s="54" t="str">
        <f>IF(Tabela2[[#This Row],[DATA DO PRÓXIMO TESTE HIDROSTÁTICO]]="","",VLOOKUP(MONTH(Tabela2[[#This Row],[DATA DO PRÓXIMO TESTE HIDROSTÁTICO]]),editar!$F$2:$G$13,2,0))</f>
        <v/>
      </c>
      <c r="T603" s="54" t="str">
        <f>IF(Tabela2[[#This Row],[DATA DO PRÓXIMO TESTE HIDROSTÁTICO]]="","",YEAR(Tabela2[[#This Row],[DATA DO PRÓXIMO TESTE HIDROSTÁTICO]]))</f>
        <v/>
      </c>
      <c r="U603" s="54" t="str">
        <f>IF(Tabela2[[#This Row],[DATA DA RECARGA]]="","",VLOOKUP(MONTH(Tabela2[[#This Row],[DATA DA RECARGA]]),editar!$F$2:$G$13,2,0))</f>
        <v/>
      </c>
      <c r="V603" s="54" t="str">
        <f>IF(Tabela2[[#This Row],[DATA DA RECARGA]]="","",YEAR(Tabela2[[#This Row],[DATA DA RECARGA]]))</f>
        <v/>
      </c>
      <c r="W603" s="54" t="str">
        <f>IF(Tabela2[[#This Row],[DATA DO ÚLTIMO TESTE HIDROSTÁTICO]]="","",VLOOKUP(MONTH(Tabela2[[#This Row],[DATA DO ÚLTIMO TESTE HIDROSTÁTICO]]),editar!$F$2:$G$13,2,0))</f>
        <v/>
      </c>
      <c r="X603" s="54" t="str">
        <f>IF(Tabela2[[#This Row],[DATA DO ÚLTIMO TESTE HIDROSTÁTICO]]="","",YEAR(Tabela2[[#This Row],[DATA DO ÚLTIMO TESTE HIDROSTÁTICO]]))</f>
        <v/>
      </c>
      <c r="Y603" s="101" t="str">
        <f>IFERROR(IF(Tabela2[[#This Row],[DATA DA RECARGA]]="","",Tabela2[[#This Row],[VALIDADE          (em meses)]]*30)+5,"")</f>
        <v/>
      </c>
      <c r="Z603" s="101" t="str">
        <f>IF(Tabela2[[#This Row],[DATA DA RECARGA]]="","","P")</f>
        <v/>
      </c>
      <c r="AA603" s="71"/>
      <c r="AB603" s="97" t="str">
        <f ca="1">IFERROR(G603-editar!$C$1,"")</f>
        <v/>
      </c>
      <c r="AC603" s="97" t="str">
        <f t="shared" ca="1" si="9"/>
        <v/>
      </c>
      <c r="AD603" s="74"/>
      <c r="AE603" s="74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</row>
    <row r="604" spans="1:57" ht="20.100000000000001" customHeight="1" x14ac:dyDescent="0.25">
      <c r="A604" s="29" t="str">
        <f>IF(Tabela2[[#This Row],[LOCAL DO EXTINTOR]]="","",Tabela2[[#This Row],[CONTROL1]])</f>
        <v/>
      </c>
      <c r="B604" s="133"/>
      <c r="C604" s="33"/>
      <c r="D604" s="34"/>
      <c r="E604" s="35"/>
      <c r="F6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4" s="81" t="str">
        <f ca="1">IFERROR(IF(Tabela2[[#This Row],[VALIDADE DA RECARGA]]="SELECIONE VALIDADE","",Tabela2[[#This Row],[DATA VENC REC]]),"")</f>
        <v/>
      </c>
      <c r="H604" s="76"/>
      <c r="I6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4" s="87" t="str">
        <f>IF(Tabela2[[#This Row],[DATA DO ÚLTIMO TESTE HIDROSTÁTICO]]="","",Tabela2[[#This Row],[DATA DO ÚLTIMO TESTE HIDROSTÁTICO]]+editar!$C$15)</f>
        <v/>
      </c>
      <c r="K604" s="105"/>
      <c r="L604" s="140"/>
      <c r="M604" s="48">
        <v>597</v>
      </c>
      <c r="N6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4" s="49" t="str">
        <f>IF(Tabela2[[#This Row],[DATA DA RECARGA]]="","",Tabela2[[#This Row],[DATA DA RECARGA]]+Tabela2[[#This Row],[val]])</f>
        <v/>
      </c>
      <c r="P604" s="48" t="str">
        <f>IF(Tabela2[[#This Row],[DATA VENC REC]]="","",VLOOKUP(MONTH(Tabela2[[#This Row],[DATA VENC REC]]),editar!$F$2:$G$13,2,0))</f>
        <v/>
      </c>
      <c r="Q604" s="48" t="str">
        <f>IF(Tabela2[[#This Row],[DATA VENC REC]]="","",YEAR(Tabela2[[#This Row],[DATA VENC REC]]))</f>
        <v/>
      </c>
      <c r="R6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4" s="54" t="str">
        <f>IF(Tabela2[[#This Row],[DATA DO PRÓXIMO TESTE HIDROSTÁTICO]]="","",VLOOKUP(MONTH(Tabela2[[#This Row],[DATA DO PRÓXIMO TESTE HIDROSTÁTICO]]),editar!$F$2:$G$13,2,0))</f>
        <v/>
      </c>
      <c r="T604" s="54" t="str">
        <f>IF(Tabela2[[#This Row],[DATA DO PRÓXIMO TESTE HIDROSTÁTICO]]="","",YEAR(Tabela2[[#This Row],[DATA DO PRÓXIMO TESTE HIDROSTÁTICO]]))</f>
        <v/>
      </c>
      <c r="U604" s="54" t="str">
        <f>IF(Tabela2[[#This Row],[DATA DA RECARGA]]="","",VLOOKUP(MONTH(Tabela2[[#This Row],[DATA DA RECARGA]]),editar!$F$2:$G$13,2,0))</f>
        <v/>
      </c>
      <c r="V604" s="54" t="str">
        <f>IF(Tabela2[[#This Row],[DATA DA RECARGA]]="","",YEAR(Tabela2[[#This Row],[DATA DA RECARGA]]))</f>
        <v/>
      </c>
      <c r="W604" s="54" t="str">
        <f>IF(Tabela2[[#This Row],[DATA DO ÚLTIMO TESTE HIDROSTÁTICO]]="","",VLOOKUP(MONTH(Tabela2[[#This Row],[DATA DO ÚLTIMO TESTE HIDROSTÁTICO]]),editar!$F$2:$G$13,2,0))</f>
        <v/>
      </c>
      <c r="X604" s="54" t="str">
        <f>IF(Tabela2[[#This Row],[DATA DO ÚLTIMO TESTE HIDROSTÁTICO]]="","",YEAR(Tabela2[[#This Row],[DATA DO ÚLTIMO TESTE HIDROSTÁTICO]]))</f>
        <v/>
      </c>
      <c r="Y604" s="101" t="str">
        <f>IFERROR(IF(Tabela2[[#This Row],[DATA DA RECARGA]]="","",Tabela2[[#This Row],[VALIDADE          (em meses)]]*30)+5,"")</f>
        <v/>
      </c>
      <c r="Z604" s="101" t="str">
        <f>IF(Tabela2[[#This Row],[DATA DA RECARGA]]="","","P")</f>
        <v/>
      </c>
      <c r="AA604" s="71"/>
      <c r="AB604" s="97" t="str">
        <f ca="1">IFERROR(G604-editar!$C$1,"")</f>
        <v/>
      </c>
      <c r="AC604" s="97" t="str">
        <f t="shared" ca="1" si="9"/>
        <v/>
      </c>
      <c r="AD604" s="74"/>
      <c r="AE604" s="74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</row>
    <row r="605" spans="1:57" ht="20.100000000000001" customHeight="1" x14ac:dyDescent="0.25">
      <c r="A605" s="29" t="str">
        <f>IF(Tabela2[[#This Row],[LOCAL DO EXTINTOR]]="","",Tabela2[[#This Row],[CONTROL1]])</f>
        <v/>
      </c>
      <c r="B605" s="133"/>
      <c r="C605" s="33"/>
      <c r="D605" s="34"/>
      <c r="E605" s="35"/>
      <c r="F6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5" s="81" t="str">
        <f ca="1">IFERROR(IF(Tabela2[[#This Row],[VALIDADE DA RECARGA]]="SELECIONE VALIDADE","",Tabela2[[#This Row],[DATA VENC REC]]),"")</f>
        <v/>
      </c>
      <c r="H605" s="76"/>
      <c r="I6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5" s="87" t="str">
        <f>IF(Tabela2[[#This Row],[DATA DO ÚLTIMO TESTE HIDROSTÁTICO]]="","",Tabela2[[#This Row],[DATA DO ÚLTIMO TESTE HIDROSTÁTICO]]+editar!$C$15)</f>
        <v/>
      </c>
      <c r="K605" s="105"/>
      <c r="L605" s="140"/>
      <c r="M605" s="48">
        <v>598</v>
      </c>
      <c r="N6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5" s="49" t="str">
        <f>IF(Tabela2[[#This Row],[DATA DA RECARGA]]="","",Tabela2[[#This Row],[DATA DA RECARGA]]+Tabela2[[#This Row],[val]])</f>
        <v/>
      </c>
      <c r="P605" s="48" t="str">
        <f>IF(Tabela2[[#This Row],[DATA VENC REC]]="","",VLOOKUP(MONTH(Tabela2[[#This Row],[DATA VENC REC]]),editar!$F$2:$G$13,2,0))</f>
        <v/>
      </c>
      <c r="Q605" s="48" t="str">
        <f>IF(Tabela2[[#This Row],[DATA VENC REC]]="","",YEAR(Tabela2[[#This Row],[DATA VENC REC]]))</f>
        <v/>
      </c>
      <c r="R6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5" s="54" t="str">
        <f>IF(Tabela2[[#This Row],[DATA DO PRÓXIMO TESTE HIDROSTÁTICO]]="","",VLOOKUP(MONTH(Tabela2[[#This Row],[DATA DO PRÓXIMO TESTE HIDROSTÁTICO]]),editar!$F$2:$G$13,2,0))</f>
        <v/>
      </c>
      <c r="T605" s="54" t="str">
        <f>IF(Tabela2[[#This Row],[DATA DO PRÓXIMO TESTE HIDROSTÁTICO]]="","",YEAR(Tabela2[[#This Row],[DATA DO PRÓXIMO TESTE HIDROSTÁTICO]]))</f>
        <v/>
      </c>
      <c r="U605" s="54" t="str">
        <f>IF(Tabela2[[#This Row],[DATA DA RECARGA]]="","",VLOOKUP(MONTH(Tabela2[[#This Row],[DATA DA RECARGA]]),editar!$F$2:$G$13,2,0))</f>
        <v/>
      </c>
      <c r="V605" s="54" t="str">
        <f>IF(Tabela2[[#This Row],[DATA DA RECARGA]]="","",YEAR(Tabela2[[#This Row],[DATA DA RECARGA]]))</f>
        <v/>
      </c>
      <c r="W605" s="54" t="str">
        <f>IF(Tabela2[[#This Row],[DATA DO ÚLTIMO TESTE HIDROSTÁTICO]]="","",VLOOKUP(MONTH(Tabela2[[#This Row],[DATA DO ÚLTIMO TESTE HIDROSTÁTICO]]),editar!$F$2:$G$13,2,0))</f>
        <v/>
      </c>
      <c r="X605" s="54" t="str">
        <f>IF(Tabela2[[#This Row],[DATA DO ÚLTIMO TESTE HIDROSTÁTICO]]="","",YEAR(Tabela2[[#This Row],[DATA DO ÚLTIMO TESTE HIDROSTÁTICO]]))</f>
        <v/>
      </c>
      <c r="Y605" s="101" t="str">
        <f>IFERROR(IF(Tabela2[[#This Row],[DATA DA RECARGA]]="","",Tabela2[[#This Row],[VALIDADE          (em meses)]]*30)+5,"")</f>
        <v/>
      </c>
      <c r="Z605" s="101" t="str">
        <f>IF(Tabela2[[#This Row],[DATA DA RECARGA]]="","","P")</f>
        <v/>
      </c>
      <c r="AA605" s="71"/>
      <c r="AB605" s="97" t="str">
        <f ca="1">IFERROR(G605-editar!$C$1,"")</f>
        <v/>
      </c>
      <c r="AC605" s="97" t="str">
        <f t="shared" ca="1" si="9"/>
        <v/>
      </c>
      <c r="AD605" s="74"/>
      <c r="AE605" s="74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</row>
    <row r="606" spans="1:57" ht="20.100000000000001" customHeight="1" x14ac:dyDescent="0.25">
      <c r="A606" s="29" t="str">
        <f>IF(Tabela2[[#This Row],[LOCAL DO EXTINTOR]]="","",Tabela2[[#This Row],[CONTROL1]])</f>
        <v/>
      </c>
      <c r="B606" s="133"/>
      <c r="C606" s="33"/>
      <c r="D606" s="34"/>
      <c r="E606" s="35"/>
      <c r="F6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6" s="81" t="str">
        <f ca="1">IFERROR(IF(Tabela2[[#This Row],[VALIDADE DA RECARGA]]="SELECIONE VALIDADE","",Tabela2[[#This Row],[DATA VENC REC]]),"")</f>
        <v/>
      </c>
      <c r="H606" s="76"/>
      <c r="I6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6" s="87" t="str">
        <f>IF(Tabela2[[#This Row],[DATA DO ÚLTIMO TESTE HIDROSTÁTICO]]="","",Tabela2[[#This Row],[DATA DO ÚLTIMO TESTE HIDROSTÁTICO]]+editar!$C$15)</f>
        <v/>
      </c>
      <c r="K606" s="105"/>
      <c r="L606" s="140"/>
      <c r="M606" s="48">
        <v>599</v>
      </c>
      <c r="N6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6" s="49" t="str">
        <f>IF(Tabela2[[#This Row],[DATA DA RECARGA]]="","",Tabela2[[#This Row],[DATA DA RECARGA]]+Tabela2[[#This Row],[val]])</f>
        <v/>
      </c>
      <c r="P606" s="48" t="str">
        <f>IF(Tabela2[[#This Row],[DATA VENC REC]]="","",VLOOKUP(MONTH(Tabela2[[#This Row],[DATA VENC REC]]),editar!$F$2:$G$13,2,0))</f>
        <v/>
      </c>
      <c r="Q606" s="48" t="str">
        <f>IF(Tabela2[[#This Row],[DATA VENC REC]]="","",YEAR(Tabela2[[#This Row],[DATA VENC REC]]))</f>
        <v/>
      </c>
      <c r="R6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6" s="54" t="str">
        <f>IF(Tabela2[[#This Row],[DATA DO PRÓXIMO TESTE HIDROSTÁTICO]]="","",VLOOKUP(MONTH(Tabela2[[#This Row],[DATA DO PRÓXIMO TESTE HIDROSTÁTICO]]),editar!$F$2:$G$13,2,0))</f>
        <v/>
      </c>
      <c r="T606" s="54" t="str">
        <f>IF(Tabela2[[#This Row],[DATA DO PRÓXIMO TESTE HIDROSTÁTICO]]="","",YEAR(Tabela2[[#This Row],[DATA DO PRÓXIMO TESTE HIDROSTÁTICO]]))</f>
        <v/>
      </c>
      <c r="U606" s="54" t="str">
        <f>IF(Tabela2[[#This Row],[DATA DA RECARGA]]="","",VLOOKUP(MONTH(Tabela2[[#This Row],[DATA DA RECARGA]]),editar!$F$2:$G$13,2,0))</f>
        <v/>
      </c>
      <c r="V606" s="54" t="str">
        <f>IF(Tabela2[[#This Row],[DATA DA RECARGA]]="","",YEAR(Tabela2[[#This Row],[DATA DA RECARGA]]))</f>
        <v/>
      </c>
      <c r="W606" s="54" t="str">
        <f>IF(Tabela2[[#This Row],[DATA DO ÚLTIMO TESTE HIDROSTÁTICO]]="","",VLOOKUP(MONTH(Tabela2[[#This Row],[DATA DO ÚLTIMO TESTE HIDROSTÁTICO]]),editar!$F$2:$G$13,2,0))</f>
        <v/>
      </c>
      <c r="X606" s="54" t="str">
        <f>IF(Tabela2[[#This Row],[DATA DO ÚLTIMO TESTE HIDROSTÁTICO]]="","",YEAR(Tabela2[[#This Row],[DATA DO ÚLTIMO TESTE HIDROSTÁTICO]]))</f>
        <v/>
      </c>
      <c r="Y606" s="101" t="str">
        <f>IFERROR(IF(Tabela2[[#This Row],[DATA DA RECARGA]]="","",Tabela2[[#This Row],[VALIDADE          (em meses)]]*30)+5,"")</f>
        <v/>
      </c>
      <c r="Z606" s="101" t="str">
        <f>IF(Tabela2[[#This Row],[DATA DA RECARGA]]="","","P")</f>
        <v/>
      </c>
      <c r="AA606" s="71"/>
      <c r="AB606" s="97" t="str">
        <f ca="1">IFERROR(G606-editar!$C$1,"")</f>
        <v/>
      </c>
      <c r="AC606" s="97" t="str">
        <f t="shared" ca="1" si="9"/>
        <v/>
      </c>
      <c r="AD606" s="74"/>
      <c r="AE606" s="74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</row>
    <row r="607" spans="1:57" ht="20.100000000000001" customHeight="1" x14ac:dyDescent="0.25">
      <c r="A607" s="29" t="str">
        <f>IF(Tabela2[[#This Row],[LOCAL DO EXTINTOR]]="","",Tabela2[[#This Row],[CONTROL1]])</f>
        <v/>
      </c>
      <c r="B607" s="133"/>
      <c r="C607" s="33"/>
      <c r="D607" s="34"/>
      <c r="E607" s="35"/>
      <c r="F6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7" s="81" t="str">
        <f ca="1">IFERROR(IF(Tabela2[[#This Row],[VALIDADE DA RECARGA]]="SELECIONE VALIDADE","",Tabela2[[#This Row],[DATA VENC REC]]),"")</f>
        <v/>
      </c>
      <c r="H607" s="76"/>
      <c r="I6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7" s="87" t="str">
        <f>IF(Tabela2[[#This Row],[DATA DO ÚLTIMO TESTE HIDROSTÁTICO]]="","",Tabela2[[#This Row],[DATA DO ÚLTIMO TESTE HIDROSTÁTICO]]+editar!$C$15)</f>
        <v/>
      </c>
      <c r="K607" s="105"/>
      <c r="L607" s="140"/>
      <c r="M607" s="48">
        <v>600</v>
      </c>
      <c r="N6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7" s="49" t="str">
        <f>IF(Tabela2[[#This Row],[DATA DA RECARGA]]="","",Tabela2[[#This Row],[DATA DA RECARGA]]+Tabela2[[#This Row],[val]])</f>
        <v/>
      </c>
      <c r="P607" s="48" t="str">
        <f>IF(Tabela2[[#This Row],[DATA VENC REC]]="","",VLOOKUP(MONTH(Tabela2[[#This Row],[DATA VENC REC]]),editar!$F$2:$G$13,2,0))</f>
        <v/>
      </c>
      <c r="Q607" s="48" t="str">
        <f>IF(Tabela2[[#This Row],[DATA VENC REC]]="","",YEAR(Tabela2[[#This Row],[DATA VENC REC]]))</f>
        <v/>
      </c>
      <c r="R6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7" s="54" t="str">
        <f>IF(Tabela2[[#This Row],[DATA DO PRÓXIMO TESTE HIDROSTÁTICO]]="","",VLOOKUP(MONTH(Tabela2[[#This Row],[DATA DO PRÓXIMO TESTE HIDROSTÁTICO]]),editar!$F$2:$G$13,2,0))</f>
        <v/>
      </c>
      <c r="T607" s="54" t="str">
        <f>IF(Tabela2[[#This Row],[DATA DO PRÓXIMO TESTE HIDROSTÁTICO]]="","",YEAR(Tabela2[[#This Row],[DATA DO PRÓXIMO TESTE HIDROSTÁTICO]]))</f>
        <v/>
      </c>
      <c r="U607" s="54" t="str">
        <f>IF(Tabela2[[#This Row],[DATA DA RECARGA]]="","",VLOOKUP(MONTH(Tabela2[[#This Row],[DATA DA RECARGA]]),editar!$F$2:$G$13,2,0))</f>
        <v/>
      </c>
      <c r="V607" s="54" t="str">
        <f>IF(Tabela2[[#This Row],[DATA DA RECARGA]]="","",YEAR(Tabela2[[#This Row],[DATA DA RECARGA]]))</f>
        <v/>
      </c>
      <c r="W607" s="54" t="str">
        <f>IF(Tabela2[[#This Row],[DATA DO ÚLTIMO TESTE HIDROSTÁTICO]]="","",VLOOKUP(MONTH(Tabela2[[#This Row],[DATA DO ÚLTIMO TESTE HIDROSTÁTICO]]),editar!$F$2:$G$13,2,0))</f>
        <v/>
      </c>
      <c r="X607" s="54" t="str">
        <f>IF(Tabela2[[#This Row],[DATA DO ÚLTIMO TESTE HIDROSTÁTICO]]="","",YEAR(Tabela2[[#This Row],[DATA DO ÚLTIMO TESTE HIDROSTÁTICO]]))</f>
        <v/>
      </c>
      <c r="Y607" s="101" t="str">
        <f>IFERROR(IF(Tabela2[[#This Row],[DATA DA RECARGA]]="","",Tabela2[[#This Row],[VALIDADE          (em meses)]]*30)+5,"")</f>
        <v/>
      </c>
      <c r="Z607" s="101" t="str">
        <f>IF(Tabela2[[#This Row],[DATA DA RECARGA]]="","","P")</f>
        <v/>
      </c>
      <c r="AA607" s="71"/>
      <c r="AB607" s="97" t="str">
        <f ca="1">IFERROR(G607-editar!$C$1,"")</f>
        <v/>
      </c>
      <c r="AC607" s="97" t="str">
        <f t="shared" ca="1" si="9"/>
        <v/>
      </c>
      <c r="AD607" s="74"/>
      <c r="AE607" s="74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</row>
    <row r="608" spans="1:57" ht="20.100000000000001" customHeight="1" x14ac:dyDescent="0.25">
      <c r="A608" s="29" t="str">
        <f>IF(Tabela2[[#This Row],[LOCAL DO EXTINTOR]]="","",Tabela2[[#This Row],[CONTROL1]])</f>
        <v/>
      </c>
      <c r="B608" s="133"/>
      <c r="C608" s="33"/>
      <c r="D608" s="34"/>
      <c r="E608" s="35"/>
      <c r="F6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8" s="81" t="str">
        <f ca="1">IFERROR(IF(Tabela2[[#This Row],[VALIDADE DA RECARGA]]="SELECIONE VALIDADE","",Tabela2[[#This Row],[DATA VENC REC]]),"")</f>
        <v/>
      </c>
      <c r="H608" s="76"/>
      <c r="I6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8" s="87" t="str">
        <f>IF(Tabela2[[#This Row],[DATA DO ÚLTIMO TESTE HIDROSTÁTICO]]="","",Tabela2[[#This Row],[DATA DO ÚLTIMO TESTE HIDROSTÁTICO]]+editar!$C$15)</f>
        <v/>
      </c>
      <c r="K608" s="105"/>
      <c r="L608" s="140"/>
      <c r="M608" s="48">
        <v>601</v>
      </c>
      <c r="N6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8" s="49" t="str">
        <f>IF(Tabela2[[#This Row],[DATA DA RECARGA]]="","",Tabela2[[#This Row],[DATA DA RECARGA]]+Tabela2[[#This Row],[val]])</f>
        <v/>
      </c>
      <c r="P608" s="48" t="str">
        <f>IF(Tabela2[[#This Row],[DATA VENC REC]]="","",VLOOKUP(MONTH(Tabela2[[#This Row],[DATA VENC REC]]),editar!$F$2:$G$13,2,0))</f>
        <v/>
      </c>
      <c r="Q608" s="48" t="str">
        <f>IF(Tabela2[[#This Row],[DATA VENC REC]]="","",YEAR(Tabela2[[#This Row],[DATA VENC REC]]))</f>
        <v/>
      </c>
      <c r="R6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8" s="54" t="str">
        <f>IF(Tabela2[[#This Row],[DATA DO PRÓXIMO TESTE HIDROSTÁTICO]]="","",VLOOKUP(MONTH(Tabela2[[#This Row],[DATA DO PRÓXIMO TESTE HIDROSTÁTICO]]),editar!$F$2:$G$13,2,0))</f>
        <v/>
      </c>
      <c r="T608" s="54" t="str">
        <f>IF(Tabela2[[#This Row],[DATA DO PRÓXIMO TESTE HIDROSTÁTICO]]="","",YEAR(Tabela2[[#This Row],[DATA DO PRÓXIMO TESTE HIDROSTÁTICO]]))</f>
        <v/>
      </c>
      <c r="U608" s="54" t="str">
        <f>IF(Tabela2[[#This Row],[DATA DA RECARGA]]="","",VLOOKUP(MONTH(Tabela2[[#This Row],[DATA DA RECARGA]]),editar!$F$2:$G$13,2,0))</f>
        <v/>
      </c>
      <c r="V608" s="54" t="str">
        <f>IF(Tabela2[[#This Row],[DATA DA RECARGA]]="","",YEAR(Tabela2[[#This Row],[DATA DA RECARGA]]))</f>
        <v/>
      </c>
      <c r="W608" s="54" t="str">
        <f>IF(Tabela2[[#This Row],[DATA DO ÚLTIMO TESTE HIDROSTÁTICO]]="","",VLOOKUP(MONTH(Tabela2[[#This Row],[DATA DO ÚLTIMO TESTE HIDROSTÁTICO]]),editar!$F$2:$G$13,2,0))</f>
        <v/>
      </c>
      <c r="X608" s="54" t="str">
        <f>IF(Tabela2[[#This Row],[DATA DO ÚLTIMO TESTE HIDROSTÁTICO]]="","",YEAR(Tabela2[[#This Row],[DATA DO ÚLTIMO TESTE HIDROSTÁTICO]]))</f>
        <v/>
      </c>
      <c r="Y608" s="101" t="str">
        <f>IFERROR(IF(Tabela2[[#This Row],[DATA DA RECARGA]]="","",Tabela2[[#This Row],[VALIDADE          (em meses)]]*30)+5,"")</f>
        <v/>
      </c>
      <c r="Z608" s="101" t="str">
        <f>IF(Tabela2[[#This Row],[DATA DA RECARGA]]="","","P")</f>
        <v/>
      </c>
      <c r="AA608" s="71"/>
      <c r="AB608" s="97" t="str">
        <f ca="1">IFERROR(G608-editar!$C$1,"")</f>
        <v/>
      </c>
      <c r="AC608" s="97" t="str">
        <f t="shared" ca="1" si="9"/>
        <v/>
      </c>
      <c r="AD608" s="74"/>
      <c r="AE608" s="74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</row>
    <row r="609" spans="1:57" ht="20.100000000000001" customHeight="1" x14ac:dyDescent="0.25">
      <c r="A609" s="29" t="str">
        <f>IF(Tabela2[[#This Row],[LOCAL DO EXTINTOR]]="","",Tabela2[[#This Row],[CONTROL1]])</f>
        <v/>
      </c>
      <c r="B609" s="133"/>
      <c r="C609" s="33"/>
      <c r="D609" s="34"/>
      <c r="E609" s="35"/>
      <c r="F6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09" s="81" t="str">
        <f ca="1">IFERROR(IF(Tabela2[[#This Row],[VALIDADE DA RECARGA]]="SELECIONE VALIDADE","",Tabela2[[#This Row],[DATA VENC REC]]),"")</f>
        <v/>
      </c>
      <c r="H609" s="76"/>
      <c r="I6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09" s="87" t="str">
        <f>IF(Tabela2[[#This Row],[DATA DO ÚLTIMO TESTE HIDROSTÁTICO]]="","",Tabela2[[#This Row],[DATA DO ÚLTIMO TESTE HIDROSTÁTICO]]+editar!$C$15)</f>
        <v/>
      </c>
      <c r="K609" s="105"/>
      <c r="L609" s="140"/>
      <c r="M609" s="48">
        <v>602</v>
      </c>
      <c r="N6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09" s="49" t="str">
        <f>IF(Tabela2[[#This Row],[DATA DA RECARGA]]="","",Tabela2[[#This Row],[DATA DA RECARGA]]+Tabela2[[#This Row],[val]])</f>
        <v/>
      </c>
      <c r="P609" s="48" t="str">
        <f>IF(Tabela2[[#This Row],[DATA VENC REC]]="","",VLOOKUP(MONTH(Tabela2[[#This Row],[DATA VENC REC]]),editar!$F$2:$G$13,2,0))</f>
        <v/>
      </c>
      <c r="Q609" s="48" t="str">
        <f>IF(Tabela2[[#This Row],[DATA VENC REC]]="","",YEAR(Tabela2[[#This Row],[DATA VENC REC]]))</f>
        <v/>
      </c>
      <c r="R6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09" s="54" t="str">
        <f>IF(Tabela2[[#This Row],[DATA DO PRÓXIMO TESTE HIDROSTÁTICO]]="","",VLOOKUP(MONTH(Tabela2[[#This Row],[DATA DO PRÓXIMO TESTE HIDROSTÁTICO]]),editar!$F$2:$G$13,2,0))</f>
        <v/>
      </c>
      <c r="T609" s="54" t="str">
        <f>IF(Tabela2[[#This Row],[DATA DO PRÓXIMO TESTE HIDROSTÁTICO]]="","",YEAR(Tabela2[[#This Row],[DATA DO PRÓXIMO TESTE HIDROSTÁTICO]]))</f>
        <v/>
      </c>
      <c r="U609" s="54" t="str">
        <f>IF(Tabela2[[#This Row],[DATA DA RECARGA]]="","",VLOOKUP(MONTH(Tabela2[[#This Row],[DATA DA RECARGA]]),editar!$F$2:$G$13,2,0))</f>
        <v/>
      </c>
      <c r="V609" s="54" t="str">
        <f>IF(Tabela2[[#This Row],[DATA DA RECARGA]]="","",YEAR(Tabela2[[#This Row],[DATA DA RECARGA]]))</f>
        <v/>
      </c>
      <c r="W609" s="54" t="str">
        <f>IF(Tabela2[[#This Row],[DATA DO ÚLTIMO TESTE HIDROSTÁTICO]]="","",VLOOKUP(MONTH(Tabela2[[#This Row],[DATA DO ÚLTIMO TESTE HIDROSTÁTICO]]),editar!$F$2:$G$13,2,0))</f>
        <v/>
      </c>
      <c r="X609" s="54" t="str">
        <f>IF(Tabela2[[#This Row],[DATA DO ÚLTIMO TESTE HIDROSTÁTICO]]="","",YEAR(Tabela2[[#This Row],[DATA DO ÚLTIMO TESTE HIDROSTÁTICO]]))</f>
        <v/>
      </c>
      <c r="Y609" s="101" t="str">
        <f>IFERROR(IF(Tabela2[[#This Row],[DATA DA RECARGA]]="","",Tabela2[[#This Row],[VALIDADE          (em meses)]]*30)+5,"")</f>
        <v/>
      </c>
      <c r="Z609" s="101" t="str">
        <f>IF(Tabela2[[#This Row],[DATA DA RECARGA]]="","","P")</f>
        <v/>
      </c>
      <c r="AA609" s="71"/>
      <c r="AB609" s="97" t="str">
        <f ca="1">IFERROR(G609-editar!$C$1,"")</f>
        <v/>
      </c>
      <c r="AC609" s="97" t="str">
        <f t="shared" ca="1" si="9"/>
        <v/>
      </c>
      <c r="AD609" s="74"/>
      <c r="AE609" s="74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</row>
    <row r="610" spans="1:57" ht="20.100000000000001" customHeight="1" x14ac:dyDescent="0.25">
      <c r="A610" s="29" t="str">
        <f>IF(Tabela2[[#This Row],[LOCAL DO EXTINTOR]]="","",Tabela2[[#This Row],[CONTROL1]])</f>
        <v/>
      </c>
      <c r="B610" s="133"/>
      <c r="C610" s="33"/>
      <c r="D610" s="34"/>
      <c r="E610" s="35"/>
      <c r="F6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0" s="81" t="str">
        <f ca="1">IFERROR(IF(Tabela2[[#This Row],[VALIDADE DA RECARGA]]="SELECIONE VALIDADE","",Tabela2[[#This Row],[DATA VENC REC]]),"")</f>
        <v/>
      </c>
      <c r="H610" s="76"/>
      <c r="I6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0" s="87" t="str">
        <f>IF(Tabela2[[#This Row],[DATA DO ÚLTIMO TESTE HIDROSTÁTICO]]="","",Tabela2[[#This Row],[DATA DO ÚLTIMO TESTE HIDROSTÁTICO]]+editar!$C$15)</f>
        <v/>
      </c>
      <c r="K610" s="105"/>
      <c r="L610" s="140"/>
      <c r="M610" s="48">
        <v>603</v>
      </c>
      <c r="N6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0" s="49" t="str">
        <f>IF(Tabela2[[#This Row],[DATA DA RECARGA]]="","",Tabela2[[#This Row],[DATA DA RECARGA]]+Tabela2[[#This Row],[val]])</f>
        <v/>
      </c>
      <c r="P610" s="48" t="str">
        <f>IF(Tabela2[[#This Row],[DATA VENC REC]]="","",VLOOKUP(MONTH(Tabela2[[#This Row],[DATA VENC REC]]),editar!$F$2:$G$13,2,0))</f>
        <v/>
      </c>
      <c r="Q610" s="48" t="str">
        <f>IF(Tabela2[[#This Row],[DATA VENC REC]]="","",YEAR(Tabela2[[#This Row],[DATA VENC REC]]))</f>
        <v/>
      </c>
      <c r="R6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0" s="54" t="str">
        <f>IF(Tabela2[[#This Row],[DATA DO PRÓXIMO TESTE HIDROSTÁTICO]]="","",VLOOKUP(MONTH(Tabela2[[#This Row],[DATA DO PRÓXIMO TESTE HIDROSTÁTICO]]),editar!$F$2:$G$13,2,0))</f>
        <v/>
      </c>
      <c r="T610" s="54" t="str">
        <f>IF(Tabela2[[#This Row],[DATA DO PRÓXIMO TESTE HIDROSTÁTICO]]="","",YEAR(Tabela2[[#This Row],[DATA DO PRÓXIMO TESTE HIDROSTÁTICO]]))</f>
        <v/>
      </c>
      <c r="U610" s="54" t="str">
        <f>IF(Tabela2[[#This Row],[DATA DA RECARGA]]="","",VLOOKUP(MONTH(Tabela2[[#This Row],[DATA DA RECARGA]]),editar!$F$2:$G$13,2,0))</f>
        <v/>
      </c>
      <c r="V610" s="54" t="str">
        <f>IF(Tabela2[[#This Row],[DATA DA RECARGA]]="","",YEAR(Tabela2[[#This Row],[DATA DA RECARGA]]))</f>
        <v/>
      </c>
      <c r="W610" s="54" t="str">
        <f>IF(Tabela2[[#This Row],[DATA DO ÚLTIMO TESTE HIDROSTÁTICO]]="","",VLOOKUP(MONTH(Tabela2[[#This Row],[DATA DO ÚLTIMO TESTE HIDROSTÁTICO]]),editar!$F$2:$G$13,2,0))</f>
        <v/>
      </c>
      <c r="X610" s="54" t="str">
        <f>IF(Tabela2[[#This Row],[DATA DO ÚLTIMO TESTE HIDROSTÁTICO]]="","",YEAR(Tabela2[[#This Row],[DATA DO ÚLTIMO TESTE HIDROSTÁTICO]]))</f>
        <v/>
      </c>
      <c r="Y610" s="101" t="str">
        <f>IFERROR(IF(Tabela2[[#This Row],[DATA DA RECARGA]]="","",Tabela2[[#This Row],[VALIDADE          (em meses)]]*30)+5,"")</f>
        <v/>
      </c>
      <c r="Z610" s="101" t="str">
        <f>IF(Tabela2[[#This Row],[DATA DA RECARGA]]="","","P")</f>
        <v/>
      </c>
      <c r="AA610" s="71"/>
      <c r="AB610" s="97" t="str">
        <f ca="1">IFERROR(G610-editar!$C$1,"")</f>
        <v/>
      </c>
      <c r="AC610" s="97" t="str">
        <f t="shared" ca="1" si="9"/>
        <v/>
      </c>
      <c r="AD610" s="74"/>
      <c r="AE610" s="74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</row>
    <row r="611" spans="1:57" ht="20.100000000000001" customHeight="1" x14ac:dyDescent="0.25">
      <c r="A611" s="29" t="str">
        <f>IF(Tabela2[[#This Row],[LOCAL DO EXTINTOR]]="","",Tabela2[[#This Row],[CONTROL1]])</f>
        <v/>
      </c>
      <c r="B611" s="133"/>
      <c r="C611" s="33"/>
      <c r="D611" s="34"/>
      <c r="E611" s="35"/>
      <c r="F6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1" s="81" t="str">
        <f ca="1">IFERROR(IF(Tabela2[[#This Row],[VALIDADE DA RECARGA]]="SELECIONE VALIDADE","",Tabela2[[#This Row],[DATA VENC REC]]),"")</f>
        <v/>
      </c>
      <c r="H611" s="76"/>
      <c r="I6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1" s="87" t="str">
        <f>IF(Tabela2[[#This Row],[DATA DO ÚLTIMO TESTE HIDROSTÁTICO]]="","",Tabela2[[#This Row],[DATA DO ÚLTIMO TESTE HIDROSTÁTICO]]+editar!$C$15)</f>
        <v/>
      </c>
      <c r="K611" s="105"/>
      <c r="L611" s="140"/>
      <c r="M611" s="48">
        <v>604</v>
      </c>
      <c r="N6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1" s="49" t="str">
        <f>IF(Tabela2[[#This Row],[DATA DA RECARGA]]="","",Tabela2[[#This Row],[DATA DA RECARGA]]+Tabela2[[#This Row],[val]])</f>
        <v/>
      </c>
      <c r="P611" s="48" t="str">
        <f>IF(Tabela2[[#This Row],[DATA VENC REC]]="","",VLOOKUP(MONTH(Tabela2[[#This Row],[DATA VENC REC]]),editar!$F$2:$G$13,2,0))</f>
        <v/>
      </c>
      <c r="Q611" s="48" t="str">
        <f>IF(Tabela2[[#This Row],[DATA VENC REC]]="","",YEAR(Tabela2[[#This Row],[DATA VENC REC]]))</f>
        <v/>
      </c>
      <c r="R6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1" s="54" t="str">
        <f>IF(Tabela2[[#This Row],[DATA DO PRÓXIMO TESTE HIDROSTÁTICO]]="","",VLOOKUP(MONTH(Tabela2[[#This Row],[DATA DO PRÓXIMO TESTE HIDROSTÁTICO]]),editar!$F$2:$G$13,2,0))</f>
        <v/>
      </c>
      <c r="T611" s="54" t="str">
        <f>IF(Tabela2[[#This Row],[DATA DO PRÓXIMO TESTE HIDROSTÁTICO]]="","",YEAR(Tabela2[[#This Row],[DATA DO PRÓXIMO TESTE HIDROSTÁTICO]]))</f>
        <v/>
      </c>
      <c r="U611" s="54" t="str">
        <f>IF(Tabela2[[#This Row],[DATA DA RECARGA]]="","",VLOOKUP(MONTH(Tabela2[[#This Row],[DATA DA RECARGA]]),editar!$F$2:$G$13,2,0))</f>
        <v/>
      </c>
      <c r="V611" s="54" t="str">
        <f>IF(Tabela2[[#This Row],[DATA DA RECARGA]]="","",YEAR(Tabela2[[#This Row],[DATA DA RECARGA]]))</f>
        <v/>
      </c>
      <c r="W611" s="54" t="str">
        <f>IF(Tabela2[[#This Row],[DATA DO ÚLTIMO TESTE HIDROSTÁTICO]]="","",VLOOKUP(MONTH(Tabela2[[#This Row],[DATA DO ÚLTIMO TESTE HIDROSTÁTICO]]),editar!$F$2:$G$13,2,0))</f>
        <v/>
      </c>
      <c r="X611" s="54" t="str">
        <f>IF(Tabela2[[#This Row],[DATA DO ÚLTIMO TESTE HIDROSTÁTICO]]="","",YEAR(Tabela2[[#This Row],[DATA DO ÚLTIMO TESTE HIDROSTÁTICO]]))</f>
        <v/>
      </c>
      <c r="Y611" s="101" t="str">
        <f>IFERROR(IF(Tabela2[[#This Row],[DATA DA RECARGA]]="","",Tabela2[[#This Row],[VALIDADE          (em meses)]]*30)+5,"")</f>
        <v/>
      </c>
      <c r="Z611" s="101" t="str">
        <f>IF(Tabela2[[#This Row],[DATA DA RECARGA]]="","","P")</f>
        <v/>
      </c>
      <c r="AA611" s="71"/>
      <c r="AB611" s="97" t="str">
        <f ca="1">IFERROR(G611-editar!$C$1,"")</f>
        <v/>
      </c>
      <c r="AC611" s="97" t="str">
        <f t="shared" ca="1" si="9"/>
        <v/>
      </c>
      <c r="AD611" s="74"/>
      <c r="AE611" s="74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</row>
    <row r="612" spans="1:57" ht="20.100000000000001" customHeight="1" x14ac:dyDescent="0.25">
      <c r="A612" s="29" t="str">
        <f>IF(Tabela2[[#This Row],[LOCAL DO EXTINTOR]]="","",Tabela2[[#This Row],[CONTROL1]])</f>
        <v/>
      </c>
      <c r="B612" s="133"/>
      <c r="C612" s="33"/>
      <c r="D612" s="34"/>
      <c r="E612" s="35"/>
      <c r="F6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2" s="81" t="str">
        <f ca="1">IFERROR(IF(Tabela2[[#This Row],[VALIDADE DA RECARGA]]="SELECIONE VALIDADE","",Tabela2[[#This Row],[DATA VENC REC]]),"")</f>
        <v/>
      </c>
      <c r="H612" s="76"/>
      <c r="I6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2" s="87" t="str">
        <f>IF(Tabela2[[#This Row],[DATA DO ÚLTIMO TESTE HIDROSTÁTICO]]="","",Tabela2[[#This Row],[DATA DO ÚLTIMO TESTE HIDROSTÁTICO]]+editar!$C$15)</f>
        <v/>
      </c>
      <c r="K612" s="105"/>
      <c r="L612" s="140"/>
      <c r="M612" s="48">
        <v>605</v>
      </c>
      <c r="N6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2" s="49" t="str">
        <f>IF(Tabela2[[#This Row],[DATA DA RECARGA]]="","",Tabela2[[#This Row],[DATA DA RECARGA]]+Tabela2[[#This Row],[val]])</f>
        <v/>
      </c>
      <c r="P612" s="48" t="str">
        <f>IF(Tabela2[[#This Row],[DATA VENC REC]]="","",VLOOKUP(MONTH(Tabela2[[#This Row],[DATA VENC REC]]),editar!$F$2:$G$13,2,0))</f>
        <v/>
      </c>
      <c r="Q612" s="48" t="str">
        <f>IF(Tabela2[[#This Row],[DATA VENC REC]]="","",YEAR(Tabela2[[#This Row],[DATA VENC REC]]))</f>
        <v/>
      </c>
      <c r="R6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2" s="54" t="str">
        <f>IF(Tabela2[[#This Row],[DATA DO PRÓXIMO TESTE HIDROSTÁTICO]]="","",VLOOKUP(MONTH(Tabela2[[#This Row],[DATA DO PRÓXIMO TESTE HIDROSTÁTICO]]),editar!$F$2:$G$13,2,0))</f>
        <v/>
      </c>
      <c r="T612" s="54" t="str">
        <f>IF(Tabela2[[#This Row],[DATA DO PRÓXIMO TESTE HIDROSTÁTICO]]="","",YEAR(Tabela2[[#This Row],[DATA DO PRÓXIMO TESTE HIDROSTÁTICO]]))</f>
        <v/>
      </c>
      <c r="U612" s="54" t="str">
        <f>IF(Tabela2[[#This Row],[DATA DA RECARGA]]="","",VLOOKUP(MONTH(Tabela2[[#This Row],[DATA DA RECARGA]]),editar!$F$2:$G$13,2,0))</f>
        <v/>
      </c>
      <c r="V612" s="54" t="str">
        <f>IF(Tabela2[[#This Row],[DATA DA RECARGA]]="","",YEAR(Tabela2[[#This Row],[DATA DA RECARGA]]))</f>
        <v/>
      </c>
      <c r="W612" s="54" t="str">
        <f>IF(Tabela2[[#This Row],[DATA DO ÚLTIMO TESTE HIDROSTÁTICO]]="","",VLOOKUP(MONTH(Tabela2[[#This Row],[DATA DO ÚLTIMO TESTE HIDROSTÁTICO]]),editar!$F$2:$G$13,2,0))</f>
        <v/>
      </c>
      <c r="X612" s="54" t="str">
        <f>IF(Tabela2[[#This Row],[DATA DO ÚLTIMO TESTE HIDROSTÁTICO]]="","",YEAR(Tabela2[[#This Row],[DATA DO ÚLTIMO TESTE HIDROSTÁTICO]]))</f>
        <v/>
      </c>
      <c r="Y612" s="101" t="str">
        <f>IFERROR(IF(Tabela2[[#This Row],[DATA DA RECARGA]]="","",Tabela2[[#This Row],[VALIDADE          (em meses)]]*30)+5,"")</f>
        <v/>
      </c>
      <c r="Z612" s="101" t="str">
        <f>IF(Tabela2[[#This Row],[DATA DA RECARGA]]="","","P")</f>
        <v/>
      </c>
      <c r="AA612" s="71"/>
      <c r="AB612" s="97" t="str">
        <f ca="1">IFERROR(G612-editar!$C$1,"")</f>
        <v/>
      </c>
      <c r="AC612" s="97" t="str">
        <f t="shared" ca="1" si="9"/>
        <v/>
      </c>
      <c r="AD612" s="74"/>
      <c r="AE612" s="74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</row>
    <row r="613" spans="1:57" ht="20.100000000000001" customHeight="1" x14ac:dyDescent="0.25">
      <c r="A613" s="29" t="str">
        <f>IF(Tabela2[[#This Row],[LOCAL DO EXTINTOR]]="","",Tabela2[[#This Row],[CONTROL1]])</f>
        <v/>
      </c>
      <c r="B613" s="133"/>
      <c r="C613" s="33"/>
      <c r="D613" s="34"/>
      <c r="E613" s="35"/>
      <c r="F6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3" s="81" t="str">
        <f ca="1">IFERROR(IF(Tabela2[[#This Row],[VALIDADE DA RECARGA]]="SELECIONE VALIDADE","",Tabela2[[#This Row],[DATA VENC REC]]),"")</f>
        <v/>
      </c>
      <c r="H613" s="76"/>
      <c r="I6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3" s="87" t="str">
        <f>IF(Tabela2[[#This Row],[DATA DO ÚLTIMO TESTE HIDROSTÁTICO]]="","",Tabela2[[#This Row],[DATA DO ÚLTIMO TESTE HIDROSTÁTICO]]+editar!$C$15)</f>
        <v/>
      </c>
      <c r="K613" s="105"/>
      <c r="L613" s="140"/>
      <c r="M613" s="48">
        <v>606</v>
      </c>
      <c r="N6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3" s="49" t="str">
        <f>IF(Tabela2[[#This Row],[DATA DA RECARGA]]="","",Tabela2[[#This Row],[DATA DA RECARGA]]+Tabela2[[#This Row],[val]])</f>
        <v/>
      </c>
      <c r="P613" s="48" t="str">
        <f>IF(Tabela2[[#This Row],[DATA VENC REC]]="","",VLOOKUP(MONTH(Tabela2[[#This Row],[DATA VENC REC]]),editar!$F$2:$G$13,2,0))</f>
        <v/>
      </c>
      <c r="Q613" s="48" t="str">
        <f>IF(Tabela2[[#This Row],[DATA VENC REC]]="","",YEAR(Tabela2[[#This Row],[DATA VENC REC]]))</f>
        <v/>
      </c>
      <c r="R6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3" s="54" t="str">
        <f>IF(Tabela2[[#This Row],[DATA DO PRÓXIMO TESTE HIDROSTÁTICO]]="","",VLOOKUP(MONTH(Tabela2[[#This Row],[DATA DO PRÓXIMO TESTE HIDROSTÁTICO]]),editar!$F$2:$G$13,2,0))</f>
        <v/>
      </c>
      <c r="T613" s="54" t="str">
        <f>IF(Tabela2[[#This Row],[DATA DO PRÓXIMO TESTE HIDROSTÁTICO]]="","",YEAR(Tabela2[[#This Row],[DATA DO PRÓXIMO TESTE HIDROSTÁTICO]]))</f>
        <v/>
      </c>
      <c r="U613" s="54" t="str">
        <f>IF(Tabela2[[#This Row],[DATA DA RECARGA]]="","",VLOOKUP(MONTH(Tabela2[[#This Row],[DATA DA RECARGA]]),editar!$F$2:$G$13,2,0))</f>
        <v/>
      </c>
      <c r="V613" s="54" t="str">
        <f>IF(Tabela2[[#This Row],[DATA DA RECARGA]]="","",YEAR(Tabela2[[#This Row],[DATA DA RECARGA]]))</f>
        <v/>
      </c>
      <c r="W613" s="54" t="str">
        <f>IF(Tabela2[[#This Row],[DATA DO ÚLTIMO TESTE HIDROSTÁTICO]]="","",VLOOKUP(MONTH(Tabela2[[#This Row],[DATA DO ÚLTIMO TESTE HIDROSTÁTICO]]),editar!$F$2:$G$13,2,0))</f>
        <v/>
      </c>
      <c r="X613" s="54" t="str">
        <f>IF(Tabela2[[#This Row],[DATA DO ÚLTIMO TESTE HIDROSTÁTICO]]="","",YEAR(Tabela2[[#This Row],[DATA DO ÚLTIMO TESTE HIDROSTÁTICO]]))</f>
        <v/>
      </c>
      <c r="Y613" s="101" t="str">
        <f>IFERROR(IF(Tabela2[[#This Row],[DATA DA RECARGA]]="","",Tabela2[[#This Row],[VALIDADE          (em meses)]]*30)+5,"")</f>
        <v/>
      </c>
      <c r="Z613" s="101" t="str">
        <f>IF(Tabela2[[#This Row],[DATA DA RECARGA]]="","","P")</f>
        <v/>
      </c>
      <c r="AA613" s="71"/>
      <c r="AB613" s="97" t="str">
        <f ca="1">IFERROR(G613-editar!$C$1,"")</f>
        <v/>
      </c>
      <c r="AC613" s="97" t="str">
        <f t="shared" ca="1" si="9"/>
        <v/>
      </c>
      <c r="AD613" s="74"/>
      <c r="AE613" s="74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</row>
    <row r="614" spans="1:57" ht="20.100000000000001" customHeight="1" x14ac:dyDescent="0.25">
      <c r="A614" s="29" t="str">
        <f>IF(Tabela2[[#This Row],[LOCAL DO EXTINTOR]]="","",Tabela2[[#This Row],[CONTROL1]])</f>
        <v/>
      </c>
      <c r="B614" s="133"/>
      <c r="C614" s="33"/>
      <c r="D614" s="34"/>
      <c r="E614" s="35"/>
      <c r="F6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4" s="81" t="str">
        <f ca="1">IFERROR(IF(Tabela2[[#This Row],[VALIDADE DA RECARGA]]="SELECIONE VALIDADE","",Tabela2[[#This Row],[DATA VENC REC]]),"")</f>
        <v/>
      </c>
      <c r="H614" s="76"/>
      <c r="I6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4" s="87" t="str">
        <f>IF(Tabela2[[#This Row],[DATA DO ÚLTIMO TESTE HIDROSTÁTICO]]="","",Tabela2[[#This Row],[DATA DO ÚLTIMO TESTE HIDROSTÁTICO]]+editar!$C$15)</f>
        <v/>
      </c>
      <c r="K614" s="105"/>
      <c r="L614" s="140"/>
      <c r="M614" s="48">
        <v>607</v>
      </c>
      <c r="N6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4" s="49" t="str">
        <f>IF(Tabela2[[#This Row],[DATA DA RECARGA]]="","",Tabela2[[#This Row],[DATA DA RECARGA]]+Tabela2[[#This Row],[val]])</f>
        <v/>
      </c>
      <c r="P614" s="48" t="str">
        <f>IF(Tabela2[[#This Row],[DATA VENC REC]]="","",VLOOKUP(MONTH(Tabela2[[#This Row],[DATA VENC REC]]),editar!$F$2:$G$13,2,0))</f>
        <v/>
      </c>
      <c r="Q614" s="48" t="str">
        <f>IF(Tabela2[[#This Row],[DATA VENC REC]]="","",YEAR(Tabela2[[#This Row],[DATA VENC REC]]))</f>
        <v/>
      </c>
      <c r="R6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4" s="54" t="str">
        <f>IF(Tabela2[[#This Row],[DATA DO PRÓXIMO TESTE HIDROSTÁTICO]]="","",VLOOKUP(MONTH(Tabela2[[#This Row],[DATA DO PRÓXIMO TESTE HIDROSTÁTICO]]),editar!$F$2:$G$13,2,0))</f>
        <v/>
      </c>
      <c r="T614" s="54" t="str">
        <f>IF(Tabela2[[#This Row],[DATA DO PRÓXIMO TESTE HIDROSTÁTICO]]="","",YEAR(Tabela2[[#This Row],[DATA DO PRÓXIMO TESTE HIDROSTÁTICO]]))</f>
        <v/>
      </c>
      <c r="U614" s="54" t="str">
        <f>IF(Tabela2[[#This Row],[DATA DA RECARGA]]="","",VLOOKUP(MONTH(Tabela2[[#This Row],[DATA DA RECARGA]]),editar!$F$2:$G$13,2,0))</f>
        <v/>
      </c>
      <c r="V614" s="54" t="str">
        <f>IF(Tabela2[[#This Row],[DATA DA RECARGA]]="","",YEAR(Tabela2[[#This Row],[DATA DA RECARGA]]))</f>
        <v/>
      </c>
      <c r="W614" s="54" t="str">
        <f>IF(Tabela2[[#This Row],[DATA DO ÚLTIMO TESTE HIDROSTÁTICO]]="","",VLOOKUP(MONTH(Tabela2[[#This Row],[DATA DO ÚLTIMO TESTE HIDROSTÁTICO]]),editar!$F$2:$G$13,2,0))</f>
        <v/>
      </c>
      <c r="X614" s="54" t="str">
        <f>IF(Tabela2[[#This Row],[DATA DO ÚLTIMO TESTE HIDROSTÁTICO]]="","",YEAR(Tabela2[[#This Row],[DATA DO ÚLTIMO TESTE HIDROSTÁTICO]]))</f>
        <v/>
      </c>
      <c r="Y614" s="101" t="str">
        <f>IFERROR(IF(Tabela2[[#This Row],[DATA DA RECARGA]]="","",Tabela2[[#This Row],[VALIDADE          (em meses)]]*30)+5,"")</f>
        <v/>
      </c>
      <c r="Z614" s="101" t="str">
        <f>IF(Tabela2[[#This Row],[DATA DA RECARGA]]="","","P")</f>
        <v/>
      </c>
      <c r="AA614" s="71"/>
      <c r="AB614" s="97" t="str">
        <f ca="1">IFERROR(G614-editar!$C$1,"")</f>
        <v/>
      </c>
      <c r="AC614" s="97" t="str">
        <f t="shared" ca="1" si="9"/>
        <v/>
      </c>
      <c r="AD614" s="74"/>
      <c r="AE614" s="74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</row>
    <row r="615" spans="1:57" ht="20.100000000000001" customHeight="1" x14ac:dyDescent="0.25">
      <c r="A615" s="29" t="str">
        <f>IF(Tabela2[[#This Row],[LOCAL DO EXTINTOR]]="","",Tabela2[[#This Row],[CONTROL1]])</f>
        <v/>
      </c>
      <c r="B615" s="133"/>
      <c r="C615" s="33"/>
      <c r="D615" s="34"/>
      <c r="E615" s="35"/>
      <c r="F6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5" s="81" t="str">
        <f ca="1">IFERROR(IF(Tabela2[[#This Row],[VALIDADE DA RECARGA]]="SELECIONE VALIDADE","",Tabela2[[#This Row],[DATA VENC REC]]),"")</f>
        <v/>
      </c>
      <c r="H615" s="76"/>
      <c r="I6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5" s="87" t="str">
        <f>IF(Tabela2[[#This Row],[DATA DO ÚLTIMO TESTE HIDROSTÁTICO]]="","",Tabela2[[#This Row],[DATA DO ÚLTIMO TESTE HIDROSTÁTICO]]+editar!$C$15)</f>
        <v/>
      </c>
      <c r="K615" s="105"/>
      <c r="L615" s="140"/>
      <c r="M615" s="48">
        <v>608</v>
      </c>
      <c r="N6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5" s="49" t="str">
        <f>IF(Tabela2[[#This Row],[DATA DA RECARGA]]="","",Tabela2[[#This Row],[DATA DA RECARGA]]+Tabela2[[#This Row],[val]])</f>
        <v/>
      </c>
      <c r="P615" s="48" t="str">
        <f>IF(Tabela2[[#This Row],[DATA VENC REC]]="","",VLOOKUP(MONTH(Tabela2[[#This Row],[DATA VENC REC]]),editar!$F$2:$G$13,2,0))</f>
        <v/>
      </c>
      <c r="Q615" s="48" t="str">
        <f>IF(Tabela2[[#This Row],[DATA VENC REC]]="","",YEAR(Tabela2[[#This Row],[DATA VENC REC]]))</f>
        <v/>
      </c>
      <c r="R6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5" s="54" t="str">
        <f>IF(Tabela2[[#This Row],[DATA DO PRÓXIMO TESTE HIDROSTÁTICO]]="","",VLOOKUP(MONTH(Tabela2[[#This Row],[DATA DO PRÓXIMO TESTE HIDROSTÁTICO]]),editar!$F$2:$G$13,2,0))</f>
        <v/>
      </c>
      <c r="T615" s="54" t="str">
        <f>IF(Tabela2[[#This Row],[DATA DO PRÓXIMO TESTE HIDROSTÁTICO]]="","",YEAR(Tabela2[[#This Row],[DATA DO PRÓXIMO TESTE HIDROSTÁTICO]]))</f>
        <v/>
      </c>
      <c r="U615" s="54" t="str">
        <f>IF(Tabela2[[#This Row],[DATA DA RECARGA]]="","",VLOOKUP(MONTH(Tabela2[[#This Row],[DATA DA RECARGA]]),editar!$F$2:$G$13,2,0))</f>
        <v/>
      </c>
      <c r="V615" s="54" t="str">
        <f>IF(Tabela2[[#This Row],[DATA DA RECARGA]]="","",YEAR(Tabela2[[#This Row],[DATA DA RECARGA]]))</f>
        <v/>
      </c>
      <c r="W615" s="54" t="str">
        <f>IF(Tabela2[[#This Row],[DATA DO ÚLTIMO TESTE HIDROSTÁTICO]]="","",VLOOKUP(MONTH(Tabela2[[#This Row],[DATA DO ÚLTIMO TESTE HIDROSTÁTICO]]),editar!$F$2:$G$13,2,0))</f>
        <v/>
      </c>
      <c r="X615" s="54" t="str">
        <f>IF(Tabela2[[#This Row],[DATA DO ÚLTIMO TESTE HIDROSTÁTICO]]="","",YEAR(Tabela2[[#This Row],[DATA DO ÚLTIMO TESTE HIDROSTÁTICO]]))</f>
        <v/>
      </c>
      <c r="Y615" s="101" t="str">
        <f>IFERROR(IF(Tabela2[[#This Row],[DATA DA RECARGA]]="","",Tabela2[[#This Row],[VALIDADE          (em meses)]]*30)+5,"")</f>
        <v/>
      </c>
      <c r="Z615" s="101" t="str">
        <f>IF(Tabela2[[#This Row],[DATA DA RECARGA]]="","","P")</f>
        <v/>
      </c>
      <c r="AA615" s="71"/>
      <c r="AB615" s="97" t="str">
        <f ca="1">IFERROR(G615-editar!$C$1,"")</f>
        <v/>
      </c>
      <c r="AC615" s="97" t="str">
        <f t="shared" ca="1" si="9"/>
        <v/>
      </c>
      <c r="AD615" s="74"/>
      <c r="AE615" s="74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</row>
    <row r="616" spans="1:57" ht="20.100000000000001" customHeight="1" x14ac:dyDescent="0.25">
      <c r="A616" s="29" t="str">
        <f>IF(Tabela2[[#This Row],[LOCAL DO EXTINTOR]]="","",Tabela2[[#This Row],[CONTROL1]])</f>
        <v/>
      </c>
      <c r="B616" s="133"/>
      <c r="C616" s="33"/>
      <c r="D616" s="34"/>
      <c r="E616" s="35"/>
      <c r="F6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6" s="81" t="str">
        <f ca="1">IFERROR(IF(Tabela2[[#This Row],[VALIDADE DA RECARGA]]="SELECIONE VALIDADE","",Tabela2[[#This Row],[DATA VENC REC]]),"")</f>
        <v/>
      </c>
      <c r="H616" s="76"/>
      <c r="I6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6" s="87" t="str">
        <f>IF(Tabela2[[#This Row],[DATA DO ÚLTIMO TESTE HIDROSTÁTICO]]="","",Tabela2[[#This Row],[DATA DO ÚLTIMO TESTE HIDROSTÁTICO]]+editar!$C$15)</f>
        <v/>
      </c>
      <c r="K616" s="105"/>
      <c r="L616" s="140"/>
      <c r="M616" s="48">
        <v>609</v>
      </c>
      <c r="N6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6" s="49" t="str">
        <f>IF(Tabela2[[#This Row],[DATA DA RECARGA]]="","",Tabela2[[#This Row],[DATA DA RECARGA]]+Tabela2[[#This Row],[val]])</f>
        <v/>
      </c>
      <c r="P616" s="48" t="str">
        <f>IF(Tabela2[[#This Row],[DATA VENC REC]]="","",VLOOKUP(MONTH(Tabela2[[#This Row],[DATA VENC REC]]),editar!$F$2:$G$13,2,0))</f>
        <v/>
      </c>
      <c r="Q616" s="48" t="str">
        <f>IF(Tabela2[[#This Row],[DATA VENC REC]]="","",YEAR(Tabela2[[#This Row],[DATA VENC REC]]))</f>
        <v/>
      </c>
      <c r="R6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6" s="54" t="str">
        <f>IF(Tabela2[[#This Row],[DATA DO PRÓXIMO TESTE HIDROSTÁTICO]]="","",VLOOKUP(MONTH(Tabela2[[#This Row],[DATA DO PRÓXIMO TESTE HIDROSTÁTICO]]),editar!$F$2:$G$13,2,0))</f>
        <v/>
      </c>
      <c r="T616" s="54" t="str">
        <f>IF(Tabela2[[#This Row],[DATA DO PRÓXIMO TESTE HIDROSTÁTICO]]="","",YEAR(Tabela2[[#This Row],[DATA DO PRÓXIMO TESTE HIDROSTÁTICO]]))</f>
        <v/>
      </c>
      <c r="U616" s="54" t="str">
        <f>IF(Tabela2[[#This Row],[DATA DA RECARGA]]="","",VLOOKUP(MONTH(Tabela2[[#This Row],[DATA DA RECARGA]]),editar!$F$2:$G$13,2,0))</f>
        <v/>
      </c>
      <c r="V616" s="54" t="str">
        <f>IF(Tabela2[[#This Row],[DATA DA RECARGA]]="","",YEAR(Tabela2[[#This Row],[DATA DA RECARGA]]))</f>
        <v/>
      </c>
      <c r="W616" s="54" t="str">
        <f>IF(Tabela2[[#This Row],[DATA DO ÚLTIMO TESTE HIDROSTÁTICO]]="","",VLOOKUP(MONTH(Tabela2[[#This Row],[DATA DO ÚLTIMO TESTE HIDROSTÁTICO]]),editar!$F$2:$G$13,2,0))</f>
        <v/>
      </c>
      <c r="X616" s="54" t="str">
        <f>IF(Tabela2[[#This Row],[DATA DO ÚLTIMO TESTE HIDROSTÁTICO]]="","",YEAR(Tabela2[[#This Row],[DATA DO ÚLTIMO TESTE HIDROSTÁTICO]]))</f>
        <v/>
      </c>
      <c r="Y616" s="101" t="str">
        <f>IFERROR(IF(Tabela2[[#This Row],[DATA DA RECARGA]]="","",Tabela2[[#This Row],[VALIDADE          (em meses)]]*30)+5,"")</f>
        <v/>
      </c>
      <c r="Z616" s="101" t="str">
        <f>IF(Tabela2[[#This Row],[DATA DA RECARGA]]="","","P")</f>
        <v/>
      </c>
      <c r="AA616" s="71"/>
      <c r="AB616" s="97" t="str">
        <f ca="1">IFERROR(G616-editar!$C$1,"")</f>
        <v/>
      </c>
      <c r="AC616" s="97" t="str">
        <f t="shared" ca="1" si="9"/>
        <v/>
      </c>
      <c r="AD616" s="74"/>
      <c r="AE616" s="74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</row>
    <row r="617" spans="1:57" ht="20.100000000000001" customHeight="1" x14ac:dyDescent="0.25">
      <c r="A617" s="29" t="str">
        <f>IF(Tabela2[[#This Row],[LOCAL DO EXTINTOR]]="","",Tabela2[[#This Row],[CONTROL1]])</f>
        <v/>
      </c>
      <c r="B617" s="133"/>
      <c r="C617" s="33"/>
      <c r="D617" s="34"/>
      <c r="E617" s="35"/>
      <c r="F6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7" s="81" t="str">
        <f ca="1">IFERROR(IF(Tabela2[[#This Row],[VALIDADE DA RECARGA]]="SELECIONE VALIDADE","",Tabela2[[#This Row],[DATA VENC REC]]),"")</f>
        <v/>
      </c>
      <c r="H617" s="76"/>
      <c r="I6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7" s="87" t="str">
        <f>IF(Tabela2[[#This Row],[DATA DO ÚLTIMO TESTE HIDROSTÁTICO]]="","",Tabela2[[#This Row],[DATA DO ÚLTIMO TESTE HIDROSTÁTICO]]+editar!$C$15)</f>
        <v/>
      </c>
      <c r="K617" s="105"/>
      <c r="L617" s="140"/>
      <c r="M617" s="48">
        <v>610</v>
      </c>
      <c r="N6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7" s="49" t="str">
        <f>IF(Tabela2[[#This Row],[DATA DA RECARGA]]="","",Tabela2[[#This Row],[DATA DA RECARGA]]+Tabela2[[#This Row],[val]])</f>
        <v/>
      </c>
      <c r="P617" s="48" t="str">
        <f>IF(Tabela2[[#This Row],[DATA VENC REC]]="","",VLOOKUP(MONTH(Tabela2[[#This Row],[DATA VENC REC]]),editar!$F$2:$G$13,2,0))</f>
        <v/>
      </c>
      <c r="Q617" s="48" t="str">
        <f>IF(Tabela2[[#This Row],[DATA VENC REC]]="","",YEAR(Tabela2[[#This Row],[DATA VENC REC]]))</f>
        <v/>
      </c>
      <c r="R6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7" s="54" t="str">
        <f>IF(Tabela2[[#This Row],[DATA DO PRÓXIMO TESTE HIDROSTÁTICO]]="","",VLOOKUP(MONTH(Tabela2[[#This Row],[DATA DO PRÓXIMO TESTE HIDROSTÁTICO]]),editar!$F$2:$G$13,2,0))</f>
        <v/>
      </c>
      <c r="T617" s="54" t="str">
        <f>IF(Tabela2[[#This Row],[DATA DO PRÓXIMO TESTE HIDROSTÁTICO]]="","",YEAR(Tabela2[[#This Row],[DATA DO PRÓXIMO TESTE HIDROSTÁTICO]]))</f>
        <v/>
      </c>
      <c r="U617" s="54" t="str">
        <f>IF(Tabela2[[#This Row],[DATA DA RECARGA]]="","",VLOOKUP(MONTH(Tabela2[[#This Row],[DATA DA RECARGA]]),editar!$F$2:$G$13,2,0))</f>
        <v/>
      </c>
      <c r="V617" s="54" t="str">
        <f>IF(Tabela2[[#This Row],[DATA DA RECARGA]]="","",YEAR(Tabela2[[#This Row],[DATA DA RECARGA]]))</f>
        <v/>
      </c>
      <c r="W617" s="54" t="str">
        <f>IF(Tabela2[[#This Row],[DATA DO ÚLTIMO TESTE HIDROSTÁTICO]]="","",VLOOKUP(MONTH(Tabela2[[#This Row],[DATA DO ÚLTIMO TESTE HIDROSTÁTICO]]),editar!$F$2:$G$13,2,0))</f>
        <v/>
      </c>
      <c r="X617" s="54" t="str">
        <f>IF(Tabela2[[#This Row],[DATA DO ÚLTIMO TESTE HIDROSTÁTICO]]="","",YEAR(Tabela2[[#This Row],[DATA DO ÚLTIMO TESTE HIDROSTÁTICO]]))</f>
        <v/>
      </c>
      <c r="Y617" s="101" t="str">
        <f>IFERROR(IF(Tabela2[[#This Row],[DATA DA RECARGA]]="","",Tabela2[[#This Row],[VALIDADE          (em meses)]]*30)+5,"")</f>
        <v/>
      </c>
      <c r="Z617" s="101" t="str">
        <f>IF(Tabela2[[#This Row],[DATA DA RECARGA]]="","","P")</f>
        <v/>
      </c>
      <c r="AA617" s="71"/>
      <c r="AB617" s="97" t="str">
        <f ca="1">IFERROR(G617-editar!$C$1,"")</f>
        <v/>
      </c>
      <c r="AC617" s="97" t="str">
        <f t="shared" ca="1" si="9"/>
        <v/>
      </c>
      <c r="AD617" s="74"/>
      <c r="AE617" s="74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</row>
    <row r="618" spans="1:57" ht="20.100000000000001" customHeight="1" x14ac:dyDescent="0.25">
      <c r="A618" s="29" t="str">
        <f>IF(Tabela2[[#This Row],[LOCAL DO EXTINTOR]]="","",Tabela2[[#This Row],[CONTROL1]])</f>
        <v/>
      </c>
      <c r="B618" s="133"/>
      <c r="C618" s="33"/>
      <c r="D618" s="34"/>
      <c r="E618" s="35"/>
      <c r="F6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8" s="81" t="str">
        <f ca="1">IFERROR(IF(Tabela2[[#This Row],[VALIDADE DA RECARGA]]="SELECIONE VALIDADE","",Tabela2[[#This Row],[DATA VENC REC]]),"")</f>
        <v/>
      </c>
      <c r="H618" s="76"/>
      <c r="I6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8" s="87" t="str">
        <f>IF(Tabela2[[#This Row],[DATA DO ÚLTIMO TESTE HIDROSTÁTICO]]="","",Tabela2[[#This Row],[DATA DO ÚLTIMO TESTE HIDROSTÁTICO]]+editar!$C$15)</f>
        <v/>
      </c>
      <c r="K618" s="105"/>
      <c r="L618" s="140"/>
      <c r="M618" s="48">
        <v>611</v>
      </c>
      <c r="N6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8" s="49" t="str">
        <f>IF(Tabela2[[#This Row],[DATA DA RECARGA]]="","",Tabela2[[#This Row],[DATA DA RECARGA]]+Tabela2[[#This Row],[val]])</f>
        <v/>
      </c>
      <c r="P618" s="48" t="str">
        <f>IF(Tabela2[[#This Row],[DATA VENC REC]]="","",VLOOKUP(MONTH(Tabela2[[#This Row],[DATA VENC REC]]),editar!$F$2:$G$13,2,0))</f>
        <v/>
      </c>
      <c r="Q618" s="48" t="str">
        <f>IF(Tabela2[[#This Row],[DATA VENC REC]]="","",YEAR(Tabela2[[#This Row],[DATA VENC REC]]))</f>
        <v/>
      </c>
      <c r="R6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8" s="54" t="str">
        <f>IF(Tabela2[[#This Row],[DATA DO PRÓXIMO TESTE HIDROSTÁTICO]]="","",VLOOKUP(MONTH(Tabela2[[#This Row],[DATA DO PRÓXIMO TESTE HIDROSTÁTICO]]),editar!$F$2:$G$13,2,0))</f>
        <v/>
      </c>
      <c r="T618" s="54" t="str">
        <f>IF(Tabela2[[#This Row],[DATA DO PRÓXIMO TESTE HIDROSTÁTICO]]="","",YEAR(Tabela2[[#This Row],[DATA DO PRÓXIMO TESTE HIDROSTÁTICO]]))</f>
        <v/>
      </c>
      <c r="U618" s="54" t="str">
        <f>IF(Tabela2[[#This Row],[DATA DA RECARGA]]="","",VLOOKUP(MONTH(Tabela2[[#This Row],[DATA DA RECARGA]]),editar!$F$2:$G$13,2,0))</f>
        <v/>
      </c>
      <c r="V618" s="54" t="str">
        <f>IF(Tabela2[[#This Row],[DATA DA RECARGA]]="","",YEAR(Tabela2[[#This Row],[DATA DA RECARGA]]))</f>
        <v/>
      </c>
      <c r="W618" s="54" t="str">
        <f>IF(Tabela2[[#This Row],[DATA DO ÚLTIMO TESTE HIDROSTÁTICO]]="","",VLOOKUP(MONTH(Tabela2[[#This Row],[DATA DO ÚLTIMO TESTE HIDROSTÁTICO]]),editar!$F$2:$G$13,2,0))</f>
        <v/>
      </c>
      <c r="X618" s="54" t="str">
        <f>IF(Tabela2[[#This Row],[DATA DO ÚLTIMO TESTE HIDROSTÁTICO]]="","",YEAR(Tabela2[[#This Row],[DATA DO ÚLTIMO TESTE HIDROSTÁTICO]]))</f>
        <v/>
      </c>
      <c r="Y618" s="101" t="str">
        <f>IFERROR(IF(Tabela2[[#This Row],[DATA DA RECARGA]]="","",Tabela2[[#This Row],[VALIDADE          (em meses)]]*30)+5,"")</f>
        <v/>
      </c>
      <c r="Z618" s="101" t="str">
        <f>IF(Tabela2[[#This Row],[DATA DA RECARGA]]="","","P")</f>
        <v/>
      </c>
      <c r="AA618" s="71"/>
      <c r="AB618" s="97" t="str">
        <f ca="1">IFERROR(G618-editar!$C$1,"")</f>
        <v/>
      </c>
      <c r="AC618" s="97" t="str">
        <f t="shared" ca="1" si="9"/>
        <v/>
      </c>
      <c r="AD618" s="74"/>
      <c r="AE618" s="74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</row>
    <row r="619" spans="1:57" ht="20.100000000000001" customHeight="1" x14ac:dyDescent="0.25">
      <c r="A619" s="29" t="str">
        <f>IF(Tabela2[[#This Row],[LOCAL DO EXTINTOR]]="","",Tabela2[[#This Row],[CONTROL1]])</f>
        <v/>
      </c>
      <c r="B619" s="133"/>
      <c r="C619" s="33"/>
      <c r="D619" s="34"/>
      <c r="E619" s="35"/>
      <c r="F6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19" s="81" t="str">
        <f ca="1">IFERROR(IF(Tabela2[[#This Row],[VALIDADE DA RECARGA]]="SELECIONE VALIDADE","",Tabela2[[#This Row],[DATA VENC REC]]),"")</f>
        <v/>
      </c>
      <c r="H619" s="76"/>
      <c r="I6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19" s="87" t="str">
        <f>IF(Tabela2[[#This Row],[DATA DO ÚLTIMO TESTE HIDROSTÁTICO]]="","",Tabela2[[#This Row],[DATA DO ÚLTIMO TESTE HIDROSTÁTICO]]+editar!$C$15)</f>
        <v/>
      </c>
      <c r="K619" s="105"/>
      <c r="L619" s="140"/>
      <c r="M619" s="48">
        <v>612</v>
      </c>
      <c r="N6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19" s="49" t="str">
        <f>IF(Tabela2[[#This Row],[DATA DA RECARGA]]="","",Tabela2[[#This Row],[DATA DA RECARGA]]+Tabela2[[#This Row],[val]])</f>
        <v/>
      </c>
      <c r="P619" s="48" t="str">
        <f>IF(Tabela2[[#This Row],[DATA VENC REC]]="","",VLOOKUP(MONTH(Tabela2[[#This Row],[DATA VENC REC]]),editar!$F$2:$G$13,2,0))</f>
        <v/>
      </c>
      <c r="Q619" s="48" t="str">
        <f>IF(Tabela2[[#This Row],[DATA VENC REC]]="","",YEAR(Tabela2[[#This Row],[DATA VENC REC]]))</f>
        <v/>
      </c>
      <c r="R6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19" s="54" t="str">
        <f>IF(Tabela2[[#This Row],[DATA DO PRÓXIMO TESTE HIDROSTÁTICO]]="","",VLOOKUP(MONTH(Tabela2[[#This Row],[DATA DO PRÓXIMO TESTE HIDROSTÁTICO]]),editar!$F$2:$G$13,2,0))</f>
        <v/>
      </c>
      <c r="T619" s="54" t="str">
        <f>IF(Tabela2[[#This Row],[DATA DO PRÓXIMO TESTE HIDROSTÁTICO]]="","",YEAR(Tabela2[[#This Row],[DATA DO PRÓXIMO TESTE HIDROSTÁTICO]]))</f>
        <v/>
      </c>
      <c r="U619" s="54" t="str">
        <f>IF(Tabela2[[#This Row],[DATA DA RECARGA]]="","",VLOOKUP(MONTH(Tabela2[[#This Row],[DATA DA RECARGA]]),editar!$F$2:$G$13,2,0))</f>
        <v/>
      </c>
      <c r="V619" s="54" t="str">
        <f>IF(Tabela2[[#This Row],[DATA DA RECARGA]]="","",YEAR(Tabela2[[#This Row],[DATA DA RECARGA]]))</f>
        <v/>
      </c>
      <c r="W619" s="54" t="str">
        <f>IF(Tabela2[[#This Row],[DATA DO ÚLTIMO TESTE HIDROSTÁTICO]]="","",VLOOKUP(MONTH(Tabela2[[#This Row],[DATA DO ÚLTIMO TESTE HIDROSTÁTICO]]),editar!$F$2:$G$13,2,0))</f>
        <v/>
      </c>
      <c r="X619" s="54" t="str">
        <f>IF(Tabela2[[#This Row],[DATA DO ÚLTIMO TESTE HIDROSTÁTICO]]="","",YEAR(Tabela2[[#This Row],[DATA DO ÚLTIMO TESTE HIDROSTÁTICO]]))</f>
        <v/>
      </c>
      <c r="Y619" s="101" t="str">
        <f>IFERROR(IF(Tabela2[[#This Row],[DATA DA RECARGA]]="","",Tabela2[[#This Row],[VALIDADE          (em meses)]]*30)+5,"")</f>
        <v/>
      </c>
      <c r="Z619" s="101" t="str">
        <f>IF(Tabela2[[#This Row],[DATA DA RECARGA]]="","","P")</f>
        <v/>
      </c>
      <c r="AA619" s="71"/>
      <c r="AB619" s="97" t="str">
        <f ca="1">IFERROR(G619-editar!$C$1,"")</f>
        <v/>
      </c>
      <c r="AC619" s="97" t="str">
        <f t="shared" ca="1" si="9"/>
        <v/>
      </c>
      <c r="AD619" s="74"/>
      <c r="AE619" s="74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</row>
    <row r="620" spans="1:57" ht="20.100000000000001" customHeight="1" x14ac:dyDescent="0.25">
      <c r="A620" s="29" t="str">
        <f>IF(Tabela2[[#This Row],[LOCAL DO EXTINTOR]]="","",Tabela2[[#This Row],[CONTROL1]])</f>
        <v/>
      </c>
      <c r="B620" s="133"/>
      <c r="C620" s="33"/>
      <c r="D620" s="34"/>
      <c r="E620" s="35"/>
      <c r="F6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0" s="81" t="str">
        <f ca="1">IFERROR(IF(Tabela2[[#This Row],[VALIDADE DA RECARGA]]="SELECIONE VALIDADE","",Tabela2[[#This Row],[DATA VENC REC]]),"")</f>
        <v/>
      </c>
      <c r="H620" s="76"/>
      <c r="I6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0" s="87" t="str">
        <f>IF(Tabela2[[#This Row],[DATA DO ÚLTIMO TESTE HIDROSTÁTICO]]="","",Tabela2[[#This Row],[DATA DO ÚLTIMO TESTE HIDROSTÁTICO]]+editar!$C$15)</f>
        <v/>
      </c>
      <c r="K620" s="105"/>
      <c r="L620" s="140"/>
      <c r="M620" s="48">
        <v>613</v>
      </c>
      <c r="N6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0" s="49" t="str">
        <f>IF(Tabela2[[#This Row],[DATA DA RECARGA]]="","",Tabela2[[#This Row],[DATA DA RECARGA]]+Tabela2[[#This Row],[val]])</f>
        <v/>
      </c>
      <c r="P620" s="48" t="str">
        <f>IF(Tabela2[[#This Row],[DATA VENC REC]]="","",VLOOKUP(MONTH(Tabela2[[#This Row],[DATA VENC REC]]),editar!$F$2:$G$13,2,0))</f>
        <v/>
      </c>
      <c r="Q620" s="48" t="str">
        <f>IF(Tabela2[[#This Row],[DATA VENC REC]]="","",YEAR(Tabela2[[#This Row],[DATA VENC REC]]))</f>
        <v/>
      </c>
      <c r="R6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0" s="54" t="str">
        <f>IF(Tabela2[[#This Row],[DATA DO PRÓXIMO TESTE HIDROSTÁTICO]]="","",VLOOKUP(MONTH(Tabela2[[#This Row],[DATA DO PRÓXIMO TESTE HIDROSTÁTICO]]),editar!$F$2:$G$13,2,0))</f>
        <v/>
      </c>
      <c r="T620" s="54" t="str">
        <f>IF(Tabela2[[#This Row],[DATA DO PRÓXIMO TESTE HIDROSTÁTICO]]="","",YEAR(Tabela2[[#This Row],[DATA DO PRÓXIMO TESTE HIDROSTÁTICO]]))</f>
        <v/>
      </c>
      <c r="U620" s="54" t="str">
        <f>IF(Tabela2[[#This Row],[DATA DA RECARGA]]="","",VLOOKUP(MONTH(Tabela2[[#This Row],[DATA DA RECARGA]]),editar!$F$2:$G$13,2,0))</f>
        <v/>
      </c>
      <c r="V620" s="54" t="str">
        <f>IF(Tabela2[[#This Row],[DATA DA RECARGA]]="","",YEAR(Tabela2[[#This Row],[DATA DA RECARGA]]))</f>
        <v/>
      </c>
      <c r="W620" s="54" t="str">
        <f>IF(Tabela2[[#This Row],[DATA DO ÚLTIMO TESTE HIDROSTÁTICO]]="","",VLOOKUP(MONTH(Tabela2[[#This Row],[DATA DO ÚLTIMO TESTE HIDROSTÁTICO]]),editar!$F$2:$G$13,2,0))</f>
        <v/>
      </c>
      <c r="X620" s="54" t="str">
        <f>IF(Tabela2[[#This Row],[DATA DO ÚLTIMO TESTE HIDROSTÁTICO]]="","",YEAR(Tabela2[[#This Row],[DATA DO ÚLTIMO TESTE HIDROSTÁTICO]]))</f>
        <v/>
      </c>
      <c r="Y620" s="101" t="str">
        <f>IFERROR(IF(Tabela2[[#This Row],[DATA DA RECARGA]]="","",Tabela2[[#This Row],[VALIDADE          (em meses)]]*30)+5,"")</f>
        <v/>
      </c>
      <c r="Z620" s="101" t="str">
        <f>IF(Tabela2[[#This Row],[DATA DA RECARGA]]="","","P")</f>
        <v/>
      </c>
      <c r="AA620" s="71"/>
      <c r="AB620" s="97" t="str">
        <f ca="1">IFERROR(G620-editar!$C$1,"")</f>
        <v/>
      </c>
      <c r="AC620" s="97" t="str">
        <f t="shared" ca="1" si="9"/>
        <v/>
      </c>
      <c r="AD620" s="74"/>
      <c r="AE620" s="74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</row>
    <row r="621" spans="1:57" ht="20.100000000000001" customHeight="1" x14ac:dyDescent="0.25">
      <c r="A621" s="29" t="str">
        <f>IF(Tabela2[[#This Row],[LOCAL DO EXTINTOR]]="","",Tabela2[[#This Row],[CONTROL1]])</f>
        <v/>
      </c>
      <c r="B621" s="133"/>
      <c r="C621" s="33"/>
      <c r="D621" s="34"/>
      <c r="E621" s="35"/>
      <c r="F6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1" s="81" t="str">
        <f ca="1">IFERROR(IF(Tabela2[[#This Row],[VALIDADE DA RECARGA]]="SELECIONE VALIDADE","",Tabela2[[#This Row],[DATA VENC REC]]),"")</f>
        <v/>
      </c>
      <c r="H621" s="76"/>
      <c r="I6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1" s="87" t="str">
        <f>IF(Tabela2[[#This Row],[DATA DO ÚLTIMO TESTE HIDROSTÁTICO]]="","",Tabela2[[#This Row],[DATA DO ÚLTIMO TESTE HIDROSTÁTICO]]+editar!$C$15)</f>
        <v/>
      </c>
      <c r="K621" s="105"/>
      <c r="L621" s="140"/>
      <c r="M621" s="48">
        <v>614</v>
      </c>
      <c r="N6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1" s="49" t="str">
        <f>IF(Tabela2[[#This Row],[DATA DA RECARGA]]="","",Tabela2[[#This Row],[DATA DA RECARGA]]+Tabela2[[#This Row],[val]])</f>
        <v/>
      </c>
      <c r="P621" s="48" t="str">
        <f>IF(Tabela2[[#This Row],[DATA VENC REC]]="","",VLOOKUP(MONTH(Tabela2[[#This Row],[DATA VENC REC]]),editar!$F$2:$G$13,2,0))</f>
        <v/>
      </c>
      <c r="Q621" s="48" t="str">
        <f>IF(Tabela2[[#This Row],[DATA VENC REC]]="","",YEAR(Tabela2[[#This Row],[DATA VENC REC]]))</f>
        <v/>
      </c>
      <c r="R6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1" s="54" t="str">
        <f>IF(Tabela2[[#This Row],[DATA DO PRÓXIMO TESTE HIDROSTÁTICO]]="","",VLOOKUP(MONTH(Tabela2[[#This Row],[DATA DO PRÓXIMO TESTE HIDROSTÁTICO]]),editar!$F$2:$G$13,2,0))</f>
        <v/>
      </c>
      <c r="T621" s="54" t="str">
        <f>IF(Tabela2[[#This Row],[DATA DO PRÓXIMO TESTE HIDROSTÁTICO]]="","",YEAR(Tabela2[[#This Row],[DATA DO PRÓXIMO TESTE HIDROSTÁTICO]]))</f>
        <v/>
      </c>
      <c r="U621" s="54" t="str">
        <f>IF(Tabela2[[#This Row],[DATA DA RECARGA]]="","",VLOOKUP(MONTH(Tabela2[[#This Row],[DATA DA RECARGA]]),editar!$F$2:$G$13,2,0))</f>
        <v/>
      </c>
      <c r="V621" s="54" t="str">
        <f>IF(Tabela2[[#This Row],[DATA DA RECARGA]]="","",YEAR(Tabela2[[#This Row],[DATA DA RECARGA]]))</f>
        <v/>
      </c>
      <c r="W621" s="54" t="str">
        <f>IF(Tabela2[[#This Row],[DATA DO ÚLTIMO TESTE HIDROSTÁTICO]]="","",VLOOKUP(MONTH(Tabela2[[#This Row],[DATA DO ÚLTIMO TESTE HIDROSTÁTICO]]),editar!$F$2:$G$13,2,0))</f>
        <v/>
      </c>
      <c r="X621" s="54" t="str">
        <f>IF(Tabela2[[#This Row],[DATA DO ÚLTIMO TESTE HIDROSTÁTICO]]="","",YEAR(Tabela2[[#This Row],[DATA DO ÚLTIMO TESTE HIDROSTÁTICO]]))</f>
        <v/>
      </c>
      <c r="Y621" s="101" t="str">
        <f>IFERROR(IF(Tabela2[[#This Row],[DATA DA RECARGA]]="","",Tabela2[[#This Row],[VALIDADE          (em meses)]]*30)+5,"")</f>
        <v/>
      </c>
      <c r="Z621" s="101" t="str">
        <f>IF(Tabela2[[#This Row],[DATA DA RECARGA]]="","","P")</f>
        <v/>
      </c>
      <c r="AA621" s="71"/>
      <c r="AB621" s="97" t="str">
        <f ca="1">IFERROR(G621-editar!$C$1,"")</f>
        <v/>
      </c>
      <c r="AC621" s="97" t="str">
        <f t="shared" ca="1" si="9"/>
        <v/>
      </c>
      <c r="AD621" s="74"/>
      <c r="AE621" s="74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</row>
    <row r="622" spans="1:57" ht="20.100000000000001" customHeight="1" x14ac:dyDescent="0.25">
      <c r="A622" s="29" t="str">
        <f>IF(Tabela2[[#This Row],[LOCAL DO EXTINTOR]]="","",Tabela2[[#This Row],[CONTROL1]])</f>
        <v/>
      </c>
      <c r="B622" s="133"/>
      <c r="C622" s="33"/>
      <c r="D622" s="34"/>
      <c r="E622" s="35"/>
      <c r="F6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2" s="81" t="str">
        <f ca="1">IFERROR(IF(Tabela2[[#This Row],[VALIDADE DA RECARGA]]="SELECIONE VALIDADE","",Tabela2[[#This Row],[DATA VENC REC]]),"")</f>
        <v/>
      </c>
      <c r="H622" s="76"/>
      <c r="I6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2" s="87" t="str">
        <f>IF(Tabela2[[#This Row],[DATA DO ÚLTIMO TESTE HIDROSTÁTICO]]="","",Tabela2[[#This Row],[DATA DO ÚLTIMO TESTE HIDROSTÁTICO]]+editar!$C$15)</f>
        <v/>
      </c>
      <c r="K622" s="105"/>
      <c r="L622" s="140"/>
      <c r="M622" s="48">
        <v>615</v>
      </c>
      <c r="N6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2" s="49" t="str">
        <f>IF(Tabela2[[#This Row],[DATA DA RECARGA]]="","",Tabela2[[#This Row],[DATA DA RECARGA]]+Tabela2[[#This Row],[val]])</f>
        <v/>
      </c>
      <c r="P622" s="48" t="str">
        <f>IF(Tabela2[[#This Row],[DATA VENC REC]]="","",VLOOKUP(MONTH(Tabela2[[#This Row],[DATA VENC REC]]),editar!$F$2:$G$13,2,0))</f>
        <v/>
      </c>
      <c r="Q622" s="48" t="str">
        <f>IF(Tabela2[[#This Row],[DATA VENC REC]]="","",YEAR(Tabela2[[#This Row],[DATA VENC REC]]))</f>
        <v/>
      </c>
      <c r="R6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2" s="54" t="str">
        <f>IF(Tabela2[[#This Row],[DATA DO PRÓXIMO TESTE HIDROSTÁTICO]]="","",VLOOKUP(MONTH(Tabela2[[#This Row],[DATA DO PRÓXIMO TESTE HIDROSTÁTICO]]),editar!$F$2:$G$13,2,0))</f>
        <v/>
      </c>
      <c r="T622" s="54" t="str">
        <f>IF(Tabela2[[#This Row],[DATA DO PRÓXIMO TESTE HIDROSTÁTICO]]="","",YEAR(Tabela2[[#This Row],[DATA DO PRÓXIMO TESTE HIDROSTÁTICO]]))</f>
        <v/>
      </c>
      <c r="U622" s="54" t="str">
        <f>IF(Tabela2[[#This Row],[DATA DA RECARGA]]="","",VLOOKUP(MONTH(Tabela2[[#This Row],[DATA DA RECARGA]]),editar!$F$2:$G$13,2,0))</f>
        <v/>
      </c>
      <c r="V622" s="54" t="str">
        <f>IF(Tabela2[[#This Row],[DATA DA RECARGA]]="","",YEAR(Tabela2[[#This Row],[DATA DA RECARGA]]))</f>
        <v/>
      </c>
      <c r="W622" s="54" t="str">
        <f>IF(Tabela2[[#This Row],[DATA DO ÚLTIMO TESTE HIDROSTÁTICO]]="","",VLOOKUP(MONTH(Tabela2[[#This Row],[DATA DO ÚLTIMO TESTE HIDROSTÁTICO]]),editar!$F$2:$G$13,2,0))</f>
        <v/>
      </c>
      <c r="X622" s="54" t="str">
        <f>IF(Tabela2[[#This Row],[DATA DO ÚLTIMO TESTE HIDROSTÁTICO]]="","",YEAR(Tabela2[[#This Row],[DATA DO ÚLTIMO TESTE HIDROSTÁTICO]]))</f>
        <v/>
      </c>
      <c r="Y622" s="101" t="str">
        <f>IFERROR(IF(Tabela2[[#This Row],[DATA DA RECARGA]]="","",Tabela2[[#This Row],[VALIDADE          (em meses)]]*30)+5,"")</f>
        <v/>
      </c>
      <c r="Z622" s="101" t="str">
        <f>IF(Tabela2[[#This Row],[DATA DA RECARGA]]="","","P")</f>
        <v/>
      </c>
      <c r="AA622" s="71"/>
      <c r="AB622" s="97" t="str">
        <f ca="1">IFERROR(G622-editar!$C$1,"")</f>
        <v/>
      </c>
      <c r="AC622" s="97" t="str">
        <f t="shared" ca="1" si="9"/>
        <v/>
      </c>
      <c r="AD622" s="74"/>
      <c r="AE622" s="74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</row>
    <row r="623" spans="1:57" ht="20.100000000000001" customHeight="1" x14ac:dyDescent="0.25">
      <c r="A623" s="29" t="str">
        <f>IF(Tabela2[[#This Row],[LOCAL DO EXTINTOR]]="","",Tabela2[[#This Row],[CONTROL1]])</f>
        <v/>
      </c>
      <c r="B623" s="133"/>
      <c r="C623" s="33"/>
      <c r="D623" s="34"/>
      <c r="E623" s="35"/>
      <c r="F6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3" s="81" t="str">
        <f ca="1">IFERROR(IF(Tabela2[[#This Row],[VALIDADE DA RECARGA]]="SELECIONE VALIDADE","",Tabela2[[#This Row],[DATA VENC REC]]),"")</f>
        <v/>
      </c>
      <c r="H623" s="76"/>
      <c r="I6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3" s="87" t="str">
        <f>IF(Tabela2[[#This Row],[DATA DO ÚLTIMO TESTE HIDROSTÁTICO]]="","",Tabela2[[#This Row],[DATA DO ÚLTIMO TESTE HIDROSTÁTICO]]+editar!$C$15)</f>
        <v/>
      </c>
      <c r="K623" s="105"/>
      <c r="L623" s="140"/>
      <c r="M623" s="48">
        <v>616</v>
      </c>
      <c r="N6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3" s="49" t="str">
        <f>IF(Tabela2[[#This Row],[DATA DA RECARGA]]="","",Tabela2[[#This Row],[DATA DA RECARGA]]+Tabela2[[#This Row],[val]])</f>
        <v/>
      </c>
      <c r="P623" s="48" t="str">
        <f>IF(Tabela2[[#This Row],[DATA VENC REC]]="","",VLOOKUP(MONTH(Tabela2[[#This Row],[DATA VENC REC]]),editar!$F$2:$G$13,2,0))</f>
        <v/>
      </c>
      <c r="Q623" s="48" t="str">
        <f>IF(Tabela2[[#This Row],[DATA VENC REC]]="","",YEAR(Tabela2[[#This Row],[DATA VENC REC]]))</f>
        <v/>
      </c>
      <c r="R6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3" s="54" t="str">
        <f>IF(Tabela2[[#This Row],[DATA DO PRÓXIMO TESTE HIDROSTÁTICO]]="","",VLOOKUP(MONTH(Tabela2[[#This Row],[DATA DO PRÓXIMO TESTE HIDROSTÁTICO]]),editar!$F$2:$G$13,2,0))</f>
        <v/>
      </c>
      <c r="T623" s="54" t="str">
        <f>IF(Tabela2[[#This Row],[DATA DO PRÓXIMO TESTE HIDROSTÁTICO]]="","",YEAR(Tabela2[[#This Row],[DATA DO PRÓXIMO TESTE HIDROSTÁTICO]]))</f>
        <v/>
      </c>
      <c r="U623" s="54" t="str">
        <f>IF(Tabela2[[#This Row],[DATA DA RECARGA]]="","",VLOOKUP(MONTH(Tabela2[[#This Row],[DATA DA RECARGA]]),editar!$F$2:$G$13,2,0))</f>
        <v/>
      </c>
      <c r="V623" s="54" t="str">
        <f>IF(Tabela2[[#This Row],[DATA DA RECARGA]]="","",YEAR(Tabela2[[#This Row],[DATA DA RECARGA]]))</f>
        <v/>
      </c>
      <c r="W623" s="54" t="str">
        <f>IF(Tabela2[[#This Row],[DATA DO ÚLTIMO TESTE HIDROSTÁTICO]]="","",VLOOKUP(MONTH(Tabela2[[#This Row],[DATA DO ÚLTIMO TESTE HIDROSTÁTICO]]),editar!$F$2:$G$13,2,0))</f>
        <v/>
      </c>
      <c r="X623" s="54" t="str">
        <f>IF(Tabela2[[#This Row],[DATA DO ÚLTIMO TESTE HIDROSTÁTICO]]="","",YEAR(Tabela2[[#This Row],[DATA DO ÚLTIMO TESTE HIDROSTÁTICO]]))</f>
        <v/>
      </c>
      <c r="Y623" s="101" t="str">
        <f>IFERROR(IF(Tabela2[[#This Row],[DATA DA RECARGA]]="","",Tabela2[[#This Row],[VALIDADE          (em meses)]]*30)+5,"")</f>
        <v/>
      </c>
      <c r="Z623" s="101" t="str">
        <f>IF(Tabela2[[#This Row],[DATA DA RECARGA]]="","","P")</f>
        <v/>
      </c>
      <c r="AA623" s="71"/>
      <c r="AB623" s="97" t="str">
        <f ca="1">IFERROR(G623-editar!$C$1,"")</f>
        <v/>
      </c>
      <c r="AC623" s="97" t="str">
        <f t="shared" ca="1" si="9"/>
        <v/>
      </c>
      <c r="AD623" s="74"/>
      <c r="AE623" s="74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</row>
    <row r="624" spans="1:57" ht="20.100000000000001" customHeight="1" x14ac:dyDescent="0.25">
      <c r="A624" s="29" t="str">
        <f>IF(Tabela2[[#This Row],[LOCAL DO EXTINTOR]]="","",Tabela2[[#This Row],[CONTROL1]])</f>
        <v/>
      </c>
      <c r="B624" s="133"/>
      <c r="C624" s="33"/>
      <c r="D624" s="34"/>
      <c r="E624" s="35"/>
      <c r="F6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4" s="81" t="str">
        <f ca="1">IFERROR(IF(Tabela2[[#This Row],[VALIDADE DA RECARGA]]="SELECIONE VALIDADE","",Tabela2[[#This Row],[DATA VENC REC]]),"")</f>
        <v/>
      </c>
      <c r="H624" s="76"/>
      <c r="I6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4" s="87" t="str">
        <f>IF(Tabela2[[#This Row],[DATA DO ÚLTIMO TESTE HIDROSTÁTICO]]="","",Tabela2[[#This Row],[DATA DO ÚLTIMO TESTE HIDROSTÁTICO]]+editar!$C$15)</f>
        <v/>
      </c>
      <c r="K624" s="105"/>
      <c r="L624" s="140"/>
      <c r="M624" s="48">
        <v>617</v>
      </c>
      <c r="N6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4" s="49" t="str">
        <f>IF(Tabela2[[#This Row],[DATA DA RECARGA]]="","",Tabela2[[#This Row],[DATA DA RECARGA]]+Tabela2[[#This Row],[val]])</f>
        <v/>
      </c>
      <c r="P624" s="48" t="str">
        <f>IF(Tabela2[[#This Row],[DATA VENC REC]]="","",VLOOKUP(MONTH(Tabela2[[#This Row],[DATA VENC REC]]),editar!$F$2:$G$13,2,0))</f>
        <v/>
      </c>
      <c r="Q624" s="48" t="str">
        <f>IF(Tabela2[[#This Row],[DATA VENC REC]]="","",YEAR(Tabela2[[#This Row],[DATA VENC REC]]))</f>
        <v/>
      </c>
      <c r="R6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4" s="54" t="str">
        <f>IF(Tabela2[[#This Row],[DATA DO PRÓXIMO TESTE HIDROSTÁTICO]]="","",VLOOKUP(MONTH(Tabela2[[#This Row],[DATA DO PRÓXIMO TESTE HIDROSTÁTICO]]),editar!$F$2:$G$13,2,0))</f>
        <v/>
      </c>
      <c r="T624" s="54" t="str">
        <f>IF(Tabela2[[#This Row],[DATA DO PRÓXIMO TESTE HIDROSTÁTICO]]="","",YEAR(Tabela2[[#This Row],[DATA DO PRÓXIMO TESTE HIDROSTÁTICO]]))</f>
        <v/>
      </c>
      <c r="U624" s="54" t="str">
        <f>IF(Tabela2[[#This Row],[DATA DA RECARGA]]="","",VLOOKUP(MONTH(Tabela2[[#This Row],[DATA DA RECARGA]]),editar!$F$2:$G$13,2,0))</f>
        <v/>
      </c>
      <c r="V624" s="54" t="str">
        <f>IF(Tabela2[[#This Row],[DATA DA RECARGA]]="","",YEAR(Tabela2[[#This Row],[DATA DA RECARGA]]))</f>
        <v/>
      </c>
      <c r="W624" s="54" t="str">
        <f>IF(Tabela2[[#This Row],[DATA DO ÚLTIMO TESTE HIDROSTÁTICO]]="","",VLOOKUP(MONTH(Tabela2[[#This Row],[DATA DO ÚLTIMO TESTE HIDROSTÁTICO]]),editar!$F$2:$G$13,2,0))</f>
        <v/>
      </c>
      <c r="X624" s="54" t="str">
        <f>IF(Tabela2[[#This Row],[DATA DO ÚLTIMO TESTE HIDROSTÁTICO]]="","",YEAR(Tabela2[[#This Row],[DATA DO ÚLTIMO TESTE HIDROSTÁTICO]]))</f>
        <v/>
      </c>
      <c r="Y624" s="101" t="str">
        <f>IFERROR(IF(Tabela2[[#This Row],[DATA DA RECARGA]]="","",Tabela2[[#This Row],[VALIDADE          (em meses)]]*30)+5,"")</f>
        <v/>
      </c>
      <c r="Z624" s="101" t="str">
        <f>IF(Tabela2[[#This Row],[DATA DA RECARGA]]="","","P")</f>
        <v/>
      </c>
      <c r="AA624" s="71"/>
      <c r="AB624" s="97" t="str">
        <f ca="1">IFERROR(G624-editar!$C$1,"")</f>
        <v/>
      </c>
      <c r="AC624" s="97" t="str">
        <f t="shared" ca="1" si="9"/>
        <v/>
      </c>
      <c r="AD624" s="74"/>
      <c r="AE624" s="74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</row>
    <row r="625" spans="1:57" ht="20.100000000000001" customHeight="1" x14ac:dyDescent="0.25">
      <c r="A625" s="29" t="str">
        <f>IF(Tabela2[[#This Row],[LOCAL DO EXTINTOR]]="","",Tabela2[[#This Row],[CONTROL1]])</f>
        <v/>
      </c>
      <c r="B625" s="133"/>
      <c r="C625" s="33"/>
      <c r="D625" s="34"/>
      <c r="E625" s="35"/>
      <c r="F6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5" s="81" t="str">
        <f ca="1">IFERROR(IF(Tabela2[[#This Row],[VALIDADE DA RECARGA]]="SELECIONE VALIDADE","",Tabela2[[#This Row],[DATA VENC REC]]),"")</f>
        <v/>
      </c>
      <c r="H625" s="76"/>
      <c r="I6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5" s="87" t="str">
        <f>IF(Tabela2[[#This Row],[DATA DO ÚLTIMO TESTE HIDROSTÁTICO]]="","",Tabela2[[#This Row],[DATA DO ÚLTIMO TESTE HIDROSTÁTICO]]+editar!$C$15)</f>
        <v/>
      </c>
      <c r="K625" s="105"/>
      <c r="L625" s="140"/>
      <c r="M625" s="48">
        <v>618</v>
      </c>
      <c r="N6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5" s="49" t="str">
        <f>IF(Tabela2[[#This Row],[DATA DA RECARGA]]="","",Tabela2[[#This Row],[DATA DA RECARGA]]+Tabela2[[#This Row],[val]])</f>
        <v/>
      </c>
      <c r="P625" s="48" t="str">
        <f>IF(Tabela2[[#This Row],[DATA VENC REC]]="","",VLOOKUP(MONTH(Tabela2[[#This Row],[DATA VENC REC]]),editar!$F$2:$G$13,2,0))</f>
        <v/>
      </c>
      <c r="Q625" s="48" t="str">
        <f>IF(Tabela2[[#This Row],[DATA VENC REC]]="","",YEAR(Tabela2[[#This Row],[DATA VENC REC]]))</f>
        <v/>
      </c>
      <c r="R6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5" s="54" t="str">
        <f>IF(Tabela2[[#This Row],[DATA DO PRÓXIMO TESTE HIDROSTÁTICO]]="","",VLOOKUP(MONTH(Tabela2[[#This Row],[DATA DO PRÓXIMO TESTE HIDROSTÁTICO]]),editar!$F$2:$G$13,2,0))</f>
        <v/>
      </c>
      <c r="T625" s="54" t="str">
        <f>IF(Tabela2[[#This Row],[DATA DO PRÓXIMO TESTE HIDROSTÁTICO]]="","",YEAR(Tabela2[[#This Row],[DATA DO PRÓXIMO TESTE HIDROSTÁTICO]]))</f>
        <v/>
      </c>
      <c r="U625" s="54" t="str">
        <f>IF(Tabela2[[#This Row],[DATA DA RECARGA]]="","",VLOOKUP(MONTH(Tabela2[[#This Row],[DATA DA RECARGA]]),editar!$F$2:$G$13,2,0))</f>
        <v/>
      </c>
      <c r="V625" s="54" t="str">
        <f>IF(Tabela2[[#This Row],[DATA DA RECARGA]]="","",YEAR(Tabela2[[#This Row],[DATA DA RECARGA]]))</f>
        <v/>
      </c>
      <c r="W625" s="54" t="str">
        <f>IF(Tabela2[[#This Row],[DATA DO ÚLTIMO TESTE HIDROSTÁTICO]]="","",VLOOKUP(MONTH(Tabela2[[#This Row],[DATA DO ÚLTIMO TESTE HIDROSTÁTICO]]),editar!$F$2:$G$13,2,0))</f>
        <v/>
      </c>
      <c r="X625" s="54" t="str">
        <f>IF(Tabela2[[#This Row],[DATA DO ÚLTIMO TESTE HIDROSTÁTICO]]="","",YEAR(Tabela2[[#This Row],[DATA DO ÚLTIMO TESTE HIDROSTÁTICO]]))</f>
        <v/>
      </c>
      <c r="Y625" s="101" t="str">
        <f>IFERROR(IF(Tabela2[[#This Row],[DATA DA RECARGA]]="","",Tabela2[[#This Row],[VALIDADE          (em meses)]]*30)+5,"")</f>
        <v/>
      </c>
      <c r="Z625" s="101" t="str">
        <f>IF(Tabela2[[#This Row],[DATA DA RECARGA]]="","","P")</f>
        <v/>
      </c>
      <c r="AA625" s="71"/>
      <c r="AB625" s="97" t="str">
        <f ca="1">IFERROR(G625-editar!$C$1,"")</f>
        <v/>
      </c>
      <c r="AC625" s="97" t="str">
        <f t="shared" ca="1" si="9"/>
        <v/>
      </c>
      <c r="AD625" s="74"/>
      <c r="AE625" s="74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</row>
    <row r="626" spans="1:57" ht="20.100000000000001" customHeight="1" x14ac:dyDescent="0.25">
      <c r="A626" s="29" t="str">
        <f>IF(Tabela2[[#This Row],[LOCAL DO EXTINTOR]]="","",Tabela2[[#This Row],[CONTROL1]])</f>
        <v/>
      </c>
      <c r="B626" s="133"/>
      <c r="C626" s="33"/>
      <c r="D626" s="34"/>
      <c r="E626" s="35"/>
      <c r="F6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6" s="81" t="str">
        <f ca="1">IFERROR(IF(Tabela2[[#This Row],[VALIDADE DA RECARGA]]="SELECIONE VALIDADE","",Tabela2[[#This Row],[DATA VENC REC]]),"")</f>
        <v/>
      </c>
      <c r="H626" s="76"/>
      <c r="I6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6" s="87" t="str">
        <f>IF(Tabela2[[#This Row],[DATA DO ÚLTIMO TESTE HIDROSTÁTICO]]="","",Tabela2[[#This Row],[DATA DO ÚLTIMO TESTE HIDROSTÁTICO]]+editar!$C$15)</f>
        <v/>
      </c>
      <c r="K626" s="105"/>
      <c r="L626" s="140"/>
      <c r="M626" s="48">
        <v>619</v>
      </c>
      <c r="N6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6" s="49" t="str">
        <f>IF(Tabela2[[#This Row],[DATA DA RECARGA]]="","",Tabela2[[#This Row],[DATA DA RECARGA]]+Tabela2[[#This Row],[val]])</f>
        <v/>
      </c>
      <c r="P626" s="48" t="str">
        <f>IF(Tabela2[[#This Row],[DATA VENC REC]]="","",VLOOKUP(MONTH(Tabela2[[#This Row],[DATA VENC REC]]),editar!$F$2:$G$13,2,0))</f>
        <v/>
      </c>
      <c r="Q626" s="48" t="str">
        <f>IF(Tabela2[[#This Row],[DATA VENC REC]]="","",YEAR(Tabela2[[#This Row],[DATA VENC REC]]))</f>
        <v/>
      </c>
      <c r="R6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6" s="54" t="str">
        <f>IF(Tabela2[[#This Row],[DATA DO PRÓXIMO TESTE HIDROSTÁTICO]]="","",VLOOKUP(MONTH(Tabela2[[#This Row],[DATA DO PRÓXIMO TESTE HIDROSTÁTICO]]),editar!$F$2:$G$13,2,0))</f>
        <v/>
      </c>
      <c r="T626" s="54" t="str">
        <f>IF(Tabela2[[#This Row],[DATA DO PRÓXIMO TESTE HIDROSTÁTICO]]="","",YEAR(Tabela2[[#This Row],[DATA DO PRÓXIMO TESTE HIDROSTÁTICO]]))</f>
        <v/>
      </c>
      <c r="U626" s="54" t="str">
        <f>IF(Tabela2[[#This Row],[DATA DA RECARGA]]="","",VLOOKUP(MONTH(Tabela2[[#This Row],[DATA DA RECARGA]]),editar!$F$2:$G$13,2,0))</f>
        <v/>
      </c>
      <c r="V626" s="54" t="str">
        <f>IF(Tabela2[[#This Row],[DATA DA RECARGA]]="","",YEAR(Tabela2[[#This Row],[DATA DA RECARGA]]))</f>
        <v/>
      </c>
      <c r="W626" s="54" t="str">
        <f>IF(Tabela2[[#This Row],[DATA DO ÚLTIMO TESTE HIDROSTÁTICO]]="","",VLOOKUP(MONTH(Tabela2[[#This Row],[DATA DO ÚLTIMO TESTE HIDROSTÁTICO]]),editar!$F$2:$G$13,2,0))</f>
        <v/>
      </c>
      <c r="X626" s="54" t="str">
        <f>IF(Tabela2[[#This Row],[DATA DO ÚLTIMO TESTE HIDROSTÁTICO]]="","",YEAR(Tabela2[[#This Row],[DATA DO ÚLTIMO TESTE HIDROSTÁTICO]]))</f>
        <v/>
      </c>
      <c r="Y626" s="101" t="str">
        <f>IFERROR(IF(Tabela2[[#This Row],[DATA DA RECARGA]]="","",Tabela2[[#This Row],[VALIDADE          (em meses)]]*30)+5,"")</f>
        <v/>
      </c>
      <c r="Z626" s="101" t="str">
        <f>IF(Tabela2[[#This Row],[DATA DA RECARGA]]="","","P")</f>
        <v/>
      </c>
      <c r="AA626" s="71"/>
      <c r="AB626" s="97" t="str">
        <f ca="1">IFERROR(G626-editar!$C$1,"")</f>
        <v/>
      </c>
      <c r="AC626" s="97" t="str">
        <f t="shared" ca="1" si="9"/>
        <v/>
      </c>
      <c r="AD626" s="74"/>
      <c r="AE626" s="74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</row>
    <row r="627" spans="1:57" ht="20.100000000000001" customHeight="1" x14ac:dyDescent="0.25">
      <c r="A627" s="29" t="str">
        <f>IF(Tabela2[[#This Row],[LOCAL DO EXTINTOR]]="","",Tabela2[[#This Row],[CONTROL1]])</f>
        <v/>
      </c>
      <c r="B627" s="133"/>
      <c r="C627" s="33"/>
      <c r="D627" s="34"/>
      <c r="E627" s="35"/>
      <c r="F6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7" s="81" t="str">
        <f ca="1">IFERROR(IF(Tabela2[[#This Row],[VALIDADE DA RECARGA]]="SELECIONE VALIDADE","",Tabela2[[#This Row],[DATA VENC REC]]),"")</f>
        <v/>
      </c>
      <c r="H627" s="76"/>
      <c r="I6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7" s="87" t="str">
        <f>IF(Tabela2[[#This Row],[DATA DO ÚLTIMO TESTE HIDROSTÁTICO]]="","",Tabela2[[#This Row],[DATA DO ÚLTIMO TESTE HIDROSTÁTICO]]+editar!$C$15)</f>
        <v/>
      </c>
      <c r="K627" s="105"/>
      <c r="L627" s="140"/>
      <c r="M627" s="48">
        <v>620</v>
      </c>
      <c r="N6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7" s="49" t="str">
        <f>IF(Tabela2[[#This Row],[DATA DA RECARGA]]="","",Tabela2[[#This Row],[DATA DA RECARGA]]+Tabela2[[#This Row],[val]])</f>
        <v/>
      </c>
      <c r="P627" s="48" t="str">
        <f>IF(Tabela2[[#This Row],[DATA VENC REC]]="","",VLOOKUP(MONTH(Tabela2[[#This Row],[DATA VENC REC]]),editar!$F$2:$G$13,2,0))</f>
        <v/>
      </c>
      <c r="Q627" s="48" t="str">
        <f>IF(Tabela2[[#This Row],[DATA VENC REC]]="","",YEAR(Tabela2[[#This Row],[DATA VENC REC]]))</f>
        <v/>
      </c>
      <c r="R6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7" s="54" t="str">
        <f>IF(Tabela2[[#This Row],[DATA DO PRÓXIMO TESTE HIDROSTÁTICO]]="","",VLOOKUP(MONTH(Tabela2[[#This Row],[DATA DO PRÓXIMO TESTE HIDROSTÁTICO]]),editar!$F$2:$G$13,2,0))</f>
        <v/>
      </c>
      <c r="T627" s="54" t="str">
        <f>IF(Tabela2[[#This Row],[DATA DO PRÓXIMO TESTE HIDROSTÁTICO]]="","",YEAR(Tabela2[[#This Row],[DATA DO PRÓXIMO TESTE HIDROSTÁTICO]]))</f>
        <v/>
      </c>
      <c r="U627" s="54" t="str">
        <f>IF(Tabela2[[#This Row],[DATA DA RECARGA]]="","",VLOOKUP(MONTH(Tabela2[[#This Row],[DATA DA RECARGA]]),editar!$F$2:$G$13,2,0))</f>
        <v/>
      </c>
      <c r="V627" s="54" t="str">
        <f>IF(Tabela2[[#This Row],[DATA DA RECARGA]]="","",YEAR(Tabela2[[#This Row],[DATA DA RECARGA]]))</f>
        <v/>
      </c>
      <c r="W627" s="54" t="str">
        <f>IF(Tabela2[[#This Row],[DATA DO ÚLTIMO TESTE HIDROSTÁTICO]]="","",VLOOKUP(MONTH(Tabela2[[#This Row],[DATA DO ÚLTIMO TESTE HIDROSTÁTICO]]),editar!$F$2:$G$13,2,0))</f>
        <v/>
      </c>
      <c r="X627" s="54" t="str">
        <f>IF(Tabela2[[#This Row],[DATA DO ÚLTIMO TESTE HIDROSTÁTICO]]="","",YEAR(Tabela2[[#This Row],[DATA DO ÚLTIMO TESTE HIDROSTÁTICO]]))</f>
        <v/>
      </c>
      <c r="Y627" s="101" t="str">
        <f>IFERROR(IF(Tabela2[[#This Row],[DATA DA RECARGA]]="","",Tabela2[[#This Row],[VALIDADE          (em meses)]]*30)+5,"")</f>
        <v/>
      </c>
      <c r="Z627" s="101" t="str">
        <f>IF(Tabela2[[#This Row],[DATA DA RECARGA]]="","","P")</f>
        <v/>
      </c>
      <c r="AA627" s="71"/>
      <c r="AB627" s="97" t="str">
        <f ca="1">IFERROR(G627-editar!$C$1,"")</f>
        <v/>
      </c>
      <c r="AC627" s="97" t="str">
        <f t="shared" ca="1" si="9"/>
        <v/>
      </c>
      <c r="AD627" s="74"/>
      <c r="AE627" s="74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</row>
    <row r="628" spans="1:57" ht="20.100000000000001" customHeight="1" x14ac:dyDescent="0.25">
      <c r="A628" s="29" t="str">
        <f>IF(Tabela2[[#This Row],[LOCAL DO EXTINTOR]]="","",Tabela2[[#This Row],[CONTROL1]])</f>
        <v/>
      </c>
      <c r="B628" s="133"/>
      <c r="C628" s="33"/>
      <c r="D628" s="34"/>
      <c r="E628" s="35"/>
      <c r="F6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8" s="81" t="str">
        <f ca="1">IFERROR(IF(Tabela2[[#This Row],[VALIDADE DA RECARGA]]="SELECIONE VALIDADE","",Tabela2[[#This Row],[DATA VENC REC]]),"")</f>
        <v/>
      </c>
      <c r="H628" s="76"/>
      <c r="I6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8" s="87" t="str">
        <f>IF(Tabela2[[#This Row],[DATA DO ÚLTIMO TESTE HIDROSTÁTICO]]="","",Tabela2[[#This Row],[DATA DO ÚLTIMO TESTE HIDROSTÁTICO]]+editar!$C$15)</f>
        <v/>
      </c>
      <c r="K628" s="105"/>
      <c r="L628" s="140"/>
      <c r="M628" s="48">
        <v>621</v>
      </c>
      <c r="N6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8" s="49" t="str">
        <f>IF(Tabela2[[#This Row],[DATA DA RECARGA]]="","",Tabela2[[#This Row],[DATA DA RECARGA]]+Tabela2[[#This Row],[val]])</f>
        <v/>
      </c>
      <c r="P628" s="48" t="str">
        <f>IF(Tabela2[[#This Row],[DATA VENC REC]]="","",VLOOKUP(MONTH(Tabela2[[#This Row],[DATA VENC REC]]),editar!$F$2:$G$13,2,0))</f>
        <v/>
      </c>
      <c r="Q628" s="48" t="str">
        <f>IF(Tabela2[[#This Row],[DATA VENC REC]]="","",YEAR(Tabela2[[#This Row],[DATA VENC REC]]))</f>
        <v/>
      </c>
      <c r="R6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8" s="54" t="str">
        <f>IF(Tabela2[[#This Row],[DATA DO PRÓXIMO TESTE HIDROSTÁTICO]]="","",VLOOKUP(MONTH(Tabela2[[#This Row],[DATA DO PRÓXIMO TESTE HIDROSTÁTICO]]),editar!$F$2:$G$13,2,0))</f>
        <v/>
      </c>
      <c r="T628" s="54" t="str">
        <f>IF(Tabela2[[#This Row],[DATA DO PRÓXIMO TESTE HIDROSTÁTICO]]="","",YEAR(Tabela2[[#This Row],[DATA DO PRÓXIMO TESTE HIDROSTÁTICO]]))</f>
        <v/>
      </c>
      <c r="U628" s="54" t="str">
        <f>IF(Tabela2[[#This Row],[DATA DA RECARGA]]="","",VLOOKUP(MONTH(Tabela2[[#This Row],[DATA DA RECARGA]]),editar!$F$2:$G$13,2,0))</f>
        <v/>
      </c>
      <c r="V628" s="54" t="str">
        <f>IF(Tabela2[[#This Row],[DATA DA RECARGA]]="","",YEAR(Tabela2[[#This Row],[DATA DA RECARGA]]))</f>
        <v/>
      </c>
      <c r="W628" s="54" t="str">
        <f>IF(Tabela2[[#This Row],[DATA DO ÚLTIMO TESTE HIDROSTÁTICO]]="","",VLOOKUP(MONTH(Tabela2[[#This Row],[DATA DO ÚLTIMO TESTE HIDROSTÁTICO]]),editar!$F$2:$G$13,2,0))</f>
        <v/>
      </c>
      <c r="X628" s="54" t="str">
        <f>IF(Tabela2[[#This Row],[DATA DO ÚLTIMO TESTE HIDROSTÁTICO]]="","",YEAR(Tabela2[[#This Row],[DATA DO ÚLTIMO TESTE HIDROSTÁTICO]]))</f>
        <v/>
      </c>
      <c r="Y628" s="101" t="str">
        <f>IFERROR(IF(Tabela2[[#This Row],[DATA DA RECARGA]]="","",Tabela2[[#This Row],[VALIDADE          (em meses)]]*30)+5,"")</f>
        <v/>
      </c>
      <c r="Z628" s="101" t="str">
        <f>IF(Tabela2[[#This Row],[DATA DA RECARGA]]="","","P")</f>
        <v/>
      </c>
      <c r="AA628" s="71"/>
      <c r="AB628" s="97" t="str">
        <f ca="1">IFERROR(G628-editar!$C$1,"")</f>
        <v/>
      </c>
      <c r="AC628" s="97" t="str">
        <f t="shared" ca="1" si="9"/>
        <v/>
      </c>
      <c r="AD628" s="74"/>
      <c r="AE628" s="74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</row>
    <row r="629" spans="1:57" ht="20.100000000000001" customHeight="1" x14ac:dyDescent="0.25">
      <c r="A629" s="29" t="str">
        <f>IF(Tabela2[[#This Row],[LOCAL DO EXTINTOR]]="","",Tabela2[[#This Row],[CONTROL1]])</f>
        <v/>
      </c>
      <c r="B629" s="133"/>
      <c r="C629" s="33"/>
      <c r="D629" s="34"/>
      <c r="E629" s="35"/>
      <c r="F6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29" s="81" t="str">
        <f ca="1">IFERROR(IF(Tabela2[[#This Row],[VALIDADE DA RECARGA]]="SELECIONE VALIDADE","",Tabela2[[#This Row],[DATA VENC REC]]),"")</f>
        <v/>
      </c>
      <c r="H629" s="76"/>
      <c r="I6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29" s="87" t="str">
        <f>IF(Tabela2[[#This Row],[DATA DO ÚLTIMO TESTE HIDROSTÁTICO]]="","",Tabela2[[#This Row],[DATA DO ÚLTIMO TESTE HIDROSTÁTICO]]+editar!$C$15)</f>
        <v/>
      </c>
      <c r="K629" s="105"/>
      <c r="L629" s="140"/>
      <c r="M629" s="48">
        <v>622</v>
      </c>
      <c r="N6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29" s="49" t="str">
        <f>IF(Tabela2[[#This Row],[DATA DA RECARGA]]="","",Tabela2[[#This Row],[DATA DA RECARGA]]+Tabela2[[#This Row],[val]])</f>
        <v/>
      </c>
      <c r="P629" s="48" t="str">
        <f>IF(Tabela2[[#This Row],[DATA VENC REC]]="","",VLOOKUP(MONTH(Tabela2[[#This Row],[DATA VENC REC]]),editar!$F$2:$G$13,2,0))</f>
        <v/>
      </c>
      <c r="Q629" s="48" t="str">
        <f>IF(Tabela2[[#This Row],[DATA VENC REC]]="","",YEAR(Tabela2[[#This Row],[DATA VENC REC]]))</f>
        <v/>
      </c>
      <c r="R6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29" s="54" t="str">
        <f>IF(Tabela2[[#This Row],[DATA DO PRÓXIMO TESTE HIDROSTÁTICO]]="","",VLOOKUP(MONTH(Tabela2[[#This Row],[DATA DO PRÓXIMO TESTE HIDROSTÁTICO]]),editar!$F$2:$G$13,2,0))</f>
        <v/>
      </c>
      <c r="T629" s="54" t="str">
        <f>IF(Tabela2[[#This Row],[DATA DO PRÓXIMO TESTE HIDROSTÁTICO]]="","",YEAR(Tabela2[[#This Row],[DATA DO PRÓXIMO TESTE HIDROSTÁTICO]]))</f>
        <v/>
      </c>
      <c r="U629" s="54" t="str">
        <f>IF(Tabela2[[#This Row],[DATA DA RECARGA]]="","",VLOOKUP(MONTH(Tabela2[[#This Row],[DATA DA RECARGA]]),editar!$F$2:$G$13,2,0))</f>
        <v/>
      </c>
      <c r="V629" s="54" t="str">
        <f>IF(Tabela2[[#This Row],[DATA DA RECARGA]]="","",YEAR(Tabela2[[#This Row],[DATA DA RECARGA]]))</f>
        <v/>
      </c>
      <c r="W629" s="54" t="str">
        <f>IF(Tabela2[[#This Row],[DATA DO ÚLTIMO TESTE HIDROSTÁTICO]]="","",VLOOKUP(MONTH(Tabela2[[#This Row],[DATA DO ÚLTIMO TESTE HIDROSTÁTICO]]),editar!$F$2:$G$13,2,0))</f>
        <v/>
      </c>
      <c r="X629" s="54" t="str">
        <f>IF(Tabela2[[#This Row],[DATA DO ÚLTIMO TESTE HIDROSTÁTICO]]="","",YEAR(Tabela2[[#This Row],[DATA DO ÚLTIMO TESTE HIDROSTÁTICO]]))</f>
        <v/>
      </c>
      <c r="Y629" s="101" t="str">
        <f>IFERROR(IF(Tabela2[[#This Row],[DATA DA RECARGA]]="","",Tabela2[[#This Row],[VALIDADE          (em meses)]]*30)+5,"")</f>
        <v/>
      </c>
      <c r="Z629" s="101" t="str">
        <f>IF(Tabela2[[#This Row],[DATA DA RECARGA]]="","","P")</f>
        <v/>
      </c>
      <c r="AA629" s="71"/>
      <c r="AB629" s="97" t="str">
        <f ca="1">IFERROR(G629-editar!$C$1,"")</f>
        <v/>
      </c>
      <c r="AC629" s="97" t="str">
        <f t="shared" ca="1" si="9"/>
        <v/>
      </c>
      <c r="AD629" s="74"/>
      <c r="AE629" s="74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</row>
    <row r="630" spans="1:57" ht="20.100000000000001" customHeight="1" x14ac:dyDescent="0.25">
      <c r="A630" s="29" t="str">
        <f>IF(Tabela2[[#This Row],[LOCAL DO EXTINTOR]]="","",Tabela2[[#This Row],[CONTROL1]])</f>
        <v/>
      </c>
      <c r="B630" s="133"/>
      <c r="C630" s="33"/>
      <c r="D630" s="34"/>
      <c r="E630" s="35"/>
      <c r="F6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0" s="81" t="str">
        <f ca="1">IFERROR(IF(Tabela2[[#This Row],[VALIDADE DA RECARGA]]="SELECIONE VALIDADE","",Tabela2[[#This Row],[DATA VENC REC]]),"")</f>
        <v/>
      </c>
      <c r="H630" s="76"/>
      <c r="I6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0" s="87" t="str">
        <f>IF(Tabela2[[#This Row],[DATA DO ÚLTIMO TESTE HIDROSTÁTICO]]="","",Tabela2[[#This Row],[DATA DO ÚLTIMO TESTE HIDROSTÁTICO]]+editar!$C$15)</f>
        <v/>
      </c>
      <c r="K630" s="105"/>
      <c r="L630" s="140"/>
      <c r="M630" s="48">
        <v>623</v>
      </c>
      <c r="N6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0" s="49" t="str">
        <f>IF(Tabela2[[#This Row],[DATA DA RECARGA]]="","",Tabela2[[#This Row],[DATA DA RECARGA]]+Tabela2[[#This Row],[val]])</f>
        <v/>
      </c>
      <c r="P630" s="48" t="str">
        <f>IF(Tabela2[[#This Row],[DATA VENC REC]]="","",VLOOKUP(MONTH(Tabela2[[#This Row],[DATA VENC REC]]),editar!$F$2:$G$13,2,0))</f>
        <v/>
      </c>
      <c r="Q630" s="48" t="str">
        <f>IF(Tabela2[[#This Row],[DATA VENC REC]]="","",YEAR(Tabela2[[#This Row],[DATA VENC REC]]))</f>
        <v/>
      </c>
      <c r="R6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0" s="54" t="str">
        <f>IF(Tabela2[[#This Row],[DATA DO PRÓXIMO TESTE HIDROSTÁTICO]]="","",VLOOKUP(MONTH(Tabela2[[#This Row],[DATA DO PRÓXIMO TESTE HIDROSTÁTICO]]),editar!$F$2:$G$13,2,0))</f>
        <v/>
      </c>
      <c r="T630" s="54" t="str">
        <f>IF(Tabela2[[#This Row],[DATA DO PRÓXIMO TESTE HIDROSTÁTICO]]="","",YEAR(Tabela2[[#This Row],[DATA DO PRÓXIMO TESTE HIDROSTÁTICO]]))</f>
        <v/>
      </c>
      <c r="U630" s="54" t="str">
        <f>IF(Tabela2[[#This Row],[DATA DA RECARGA]]="","",VLOOKUP(MONTH(Tabela2[[#This Row],[DATA DA RECARGA]]),editar!$F$2:$G$13,2,0))</f>
        <v/>
      </c>
      <c r="V630" s="54" t="str">
        <f>IF(Tabela2[[#This Row],[DATA DA RECARGA]]="","",YEAR(Tabela2[[#This Row],[DATA DA RECARGA]]))</f>
        <v/>
      </c>
      <c r="W630" s="54" t="str">
        <f>IF(Tabela2[[#This Row],[DATA DO ÚLTIMO TESTE HIDROSTÁTICO]]="","",VLOOKUP(MONTH(Tabela2[[#This Row],[DATA DO ÚLTIMO TESTE HIDROSTÁTICO]]),editar!$F$2:$G$13,2,0))</f>
        <v/>
      </c>
      <c r="X630" s="54" t="str">
        <f>IF(Tabela2[[#This Row],[DATA DO ÚLTIMO TESTE HIDROSTÁTICO]]="","",YEAR(Tabela2[[#This Row],[DATA DO ÚLTIMO TESTE HIDROSTÁTICO]]))</f>
        <v/>
      </c>
      <c r="Y630" s="101" t="str">
        <f>IFERROR(IF(Tabela2[[#This Row],[DATA DA RECARGA]]="","",Tabela2[[#This Row],[VALIDADE          (em meses)]]*30)+5,"")</f>
        <v/>
      </c>
      <c r="Z630" s="101" t="str">
        <f>IF(Tabela2[[#This Row],[DATA DA RECARGA]]="","","P")</f>
        <v/>
      </c>
      <c r="AA630" s="71"/>
      <c r="AB630" s="97" t="str">
        <f ca="1">IFERROR(G630-editar!$C$1,"")</f>
        <v/>
      </c>
      <c r="AC630" s="97" t="str">
        <f t="shared" ca="1" si="9"/>
        <v/>
      </c>
      <c r="AD630" s="74"/>
      <c r="AE630" s="74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</row>
    <row r="631" spans="1:57" ht="20.100000000000001" customHeight="1" x14ac:dyDescent="0.25">
      <c r="A631" s="29" t="str">
        <f>IF(Tabela2[[#This Row],[LOCAL DO EXTINTOR]]="","",Tabela2[[#This Row],[CONTROL1]])</f>
        <v/>
      </c>
      <c r="B631" s="133"/>
      <c r="C631" s="33"/>
      <c r="D631" s="34"/>
      <c r="E631" s="35"/>
      <c r="F6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1" s="81" t="str">
        <f ca="1">IFERROR(IF(Tabela2[[#This Row],[VALIDADE DA RECARGA]]="SELECIONE VALIDADE","",Tabela2[[#This Row],[DATA VENC REC]]),"")</f>
        <v/>
      </c>
      <c r="H631" s="76"/>
      <c r="I6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1" s="87" t="str">
        <f>IF(Tabela2[[#This Row],[DATA DO ÚLTIMO TESTE HIDROSTÁTICO]]="","",Tabela2[[#This Row],[DATA DO ÚLTIMO TESTE HIDROSTÁTICO]]+editar!$C$15)</f>
        <v/>
      </c>
      <c r="K631" s="105"/>
      <c r="L631" s="140"/>
      <c r="M631" s="48">
        <v>624</v>
      </c>
      <c r="N6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1" s="49" t="str">
        <f>IF(Tabela2[[#This Row],[DATA DA RECARGA]]="","",Tabela2[[#This Row],[DATA DA RECARGA]]+Tabela2[[#This Row],[val]])</f>
        <v/>
      </c>
      <c r="P631" s="48" t="str">
        <f>IF(Tabela2[[#This Row],[DATA VENC REC]]="","",VLOOKUP(MONTH(Tabela2[[#This Row],[DATA VENC REC]]),editar!$F$2:$G$13,2,0))</f>
        <v/>
      </c>
      <c r="Q631" s="48" t="str">
        <f>IF(Tabela2[[#This Row],[DATA VENC REC]]="","",YEAR(Tabela2[[#This Row],[DATA VENC REC]]))</f>
        <v/>
      </c>
      <c r="R6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1" s="54" t="str">
        <f>IF(Tabela2[[#This Row],[DATA DO PRÓXIMO TESTE HIDROSTÁTICO]]="","",VLOOKUP(MONTH(Tabela2[[#This Row],[DATA DO PRÓXIMO TESTE HIDROSTÁTICO]]),editar!$F$2:$G$13,2,0))</f>
        <v/>
      </c>
      <c r="T631" s="54" t="str">
        <f>IF(Tabela2[[#This Row],[DATA DO PRÓXIMO TESTE HIDROSTÁTICO]]="","",YEAR(Tabela2[[#This Row],[DATA DO PRÓXIMO TESTE HIDROSTÁTICO]]))</f>
        <v/>
      </c>
      <c r="U631" s="54" t="str">
        <f>IF(Tabela2[[#This Row],[DATA DA RECARGA]]="","",VLOOKUP(MONTH(Tabela2[[#This Row],[DATA DA RECARGA]]),editar!$F$2:$G$13,2,0))</f>
        <v/>
      </c>
      <c r="V631" s="54" t="str">
        <f>IF(Tabela2[[#This Row],[DATA DA RECARGA]]="","",YEAR(Tabela2[[#This Row],[DATA DA RECARGA]]))</f>
        <v/>
      </c>
      <c r="W631" s="54" t="str">
        <f>IF(Tabela2[[#This Row],[DATA DO ÚLTIMO TESTE HIDROSTÁTICO]]="","",VLOOKUP(MONTH(Tabela2[[#This Row],[DATA DO ÚLTIMO TESTE HIDROSTÁTICO]]),editar!$F$2:$G$13,2,0))</f>
        <v/>
      </c>
      <c r="X631" s="54" t="str">
        <f>IF(Tabela2[[#This Row],[DATA DO ÚLTIMO TESTE HIDROSTÁTICO]]="","",YEAR(Tabela2[[#This Row],[DATA DO ÚLTIMO TESTE HIDROSTÁTICO]]))</f>
        <v/>
      </c>
      <c r="Y631" s="101" t="str">
        <f>IFERROR(IF(Tabela2[[#This Row],[DATA DA RECARGA]]="","",Tabela2[[#This Row],[VALIDADE          (em meses)]]*30)+5,"")</f>
        <v/>
      </c>
      <c r="Z631" s="101" t="str">
        <f>IF(Tabela2[[#This Row],[DATA DA RECARGA]]="","","P")</f>
        <v/>
      </c>
      <c r="AA631" s="71"/>
      <c r="AB631" s="97" t="str">
        <f ca="1">IFERROR(G631-editar!$C$1,"")</f>
        <v/>
      </c>
      <c r="AC631" s="97" t="str">
        <f t="shared" ca="1" si="9"/>
        <v/>
      </c>
      <c r="AD631" s="74"/>
      <c r="AE631" s="74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</row>
    <row r="632" spans="1:57" ht="20.100000000000001" customHeight="1" x14ac:dyDescent="0.25">
      <c r="A632" s="29" t="str">
        <f>IF(Tabela2[[#This Row],[LOCAL DO EXTINTOR]]="","",Tabela2[[#This Row],[CONTROL1]])</f>
        <v/>
      </c>
      <c r="B632" s="133"/>
      <c r="C632" s="33"/>
      <c r="D632" s="34"/>
      <c r="E632" s="35"/>
      <c r="F6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2" s="81" t="str">
        <f ca="1">IFERROR(IF(Tabela2[[#This Row],[VALIDADE DA RECARGA]]="SELECIONE VALIDADE","",Tabela2[[#This Row],[DATA VENC REC]]),"")</f>
        <v/>
      </c>
      <c r="H632" s="76"/>
      <c r="I6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2" s="87" t="str">
        <f>IF(Tabela2[[#This Row],[DATA DO ÚLTIMO TESTE HIDROSTÁTICO]]="","",Tabela2[[#This Row],[DATA DO ÚLTIMO TESTE HIDROSTÁTICO]]+editar!$C$15)</f>
        <v/>
      </c>
      <c r="K632" s="105"/>
      <c r="L632" s="140"/>
      <c r="M632" s="48">
        <v>625</v>
      </c>
      <c r="N6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2" s="49" t="str">
        <f>IF(Tabela2[[#This Row],[DATA DA RECARGA]]="","",Tabela2[[#This Row],[DATA DA RECARGA]]+Tabela2[[#This Row],[val]])</f>
        <v/>
      </c>
      <c r="P632" s="48" t="str">
        <f>IF(Tabela2[[#This Row],[DATA VENC REC]]="","",VLOOKUP(MONTH(Tabela2[[#This Row],[DATA VENC REC]]),editar!$F$2:$G$13,2,0))</f>
        <v/>
      </c>
      <c r="Q632" s="48" t="str">
        <f>IF(Tabela2[[#This Row],[DATA VENC REC]]="","",YEAR(Tabela2[[#This Row],[DATA VENC REC]]))</f>
        <v/>
      </c>
      <c r="R6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2" s="54" t="str">
        <f>IF(Tabela2[[#This Row],[DATA DO PRÓXIMO TESTE HIDROSTÁTICO]]="","",VLOOKUP(MONTH(Tabela2[[#This Row],[DATA DO PRÓXIMO TESTE HIDROSTÁTICO]]),editar!$F$2:$G$13,2,0))</f>
        <v/>
      </c>
      <c r="T632" s="54" t="str">
        <f>IF(Tabela2[[#This Row],[DATA DO PRÓXIMO TESTE HIDROSTÁTICO]]="","",YEAR(Tabela2[[#This Row],[DATA DO PRÓXIMO TESTE HIDROSTÁTICO]]))</f>
        <v/>
      </c>
      <c r="U632" s="54" t="str">
        <f>IF(Tabela2[[#This Row],[DATA DA RECARGA]]="","",VLOOKUP(MONTH(Tabela2[[#This Row],[DATA DA RECARGA]]),editar!$F$2:$G$13,2,0))</f>
        <v/>
      </c>
      <c r="V632" s="54" t="str">
        <f>IF(Tabela2[[#This Row],[DATA DA RECARGA]]="","",YEAR(Tabela2[[#This Row],[DATA DA RECARGA]]))</f>
        <v/>
      </c>
      <c r="W632" s="54" t="str">
        <f>IF(Tabela2[[#This Row],[DATA DO ÚLTIMO TESTE HIDROSTÁTICO]]="","",VLOOKUP(MONTH(Tabela2[[#This Row],[DATA DO ÚLTIMO TESTE HIDROSTÁTICO]]),editar!$F$2:$G$13,2,0))</f>
        <v/>
      </c>
      <c r="X632" s="54" t="str">
        <f>IF(Tabela2[[#This Row],[DATA DO ÚLTIMO TESTE HIDROSTÁTICO]]="","",YEAR(Tabela2[[#This Row],[DATA DO ÚLTIMO TESTE HIDROSTÁTICO]]))</f>
        <v/>
      </c>
      <c r="Y632" s="101" t="str">
        <f>IFERROR(IF(Tabela2[[#This Row],[DATA DA RECARGA]]="","",Tabela2[[#This Row],[VALIDADE          (em meses)]]*30)+5,"")</f>
        <v/>
      </c>
      <c r="Z632" s="101" t="str">
        <f>IF(Tabela2[[#This Row],[DATA DA RECARGA]]="","","P")</f>
        <v/>
      </c>
      <c r="AA632" s="71"/>
      <c r="AB632" s="97" t="str">
        <f ca="1">IFERROR(G632-editar!$C$1,"")</f>
        <v/>
      </c>
      <c r="AC632" s="97" t="str">
        <f t="shared" ca="1" si="9"/>
        <v/>
      </c>
      <c r="AD632" s="74"/>
      <c r="AE632" s="74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</row>
    <row r="633" spans="1:57" ht="20.100000000000001" customHeight="1" x14ac:dyDescent="0.25">
      <c r="A633" s="29" t="str">
        <f>IF(Tabela2[[#This Row],[LOCAL DO EXTINTOR]]="","",Tabela2[[#This Row],[CONTROL1]])</f>
        <v/>
      </c>
      <c r="B633" s="133"/>
      <c r="C633" s="33"/>
      <c r="D633" s="34"/>
      <c r="E633" s="35"/>
      <c r="F6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3" s="81" t="str">
        <f ca="1">IFERROR(IF(Tabela2[[#This Row],[VALIDADE DA RECARGA]]="SELECIONE VALIDADE","",Tabela2[[#This Row],[DATA VENC REC]]),"")</f>
        <v/>
      </c>
      <c r="H633" s="76"/>
      <c r="I6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3" s="87" t="str">
        <f>IF(Tabela2[[#This Row],[DATA DO ÚLTIMO TESTE HIDROSTÁTICO]]="","",Tabela2[[#This Row],[DATA DO ÚLTIMO TESTE HIDROSTÁTICO]]+editar!$C$15)</f>
        <v/>
      </c>
      <c r="K633" s="105"/>
      <c r="L633" s="140"/>
      <c r="M633" s="48">
        <v>626</v>
      </c>
      <c r="N6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3" s="49" t="str">
        <f>IF(Tabela2[[#This Row],[DATA DA RECARGA]]="","",Tabela2[[#This Row],[DATA DA RECARGA]]+Tabela2[[#This Row],[val]])</f>
        <v/>
      </c>
      <c r="P633" s="48" t="str">
        <f>IF(Tabela2[[#This Row],[DATA VENC REC]]="","",VLOOKUP(MONTH(Tabela2[[#This Row],[DATA VENC REC]]),editar!$F$2:$G$13,2,0))</f>
        <v/>
      </c>
      <c r="Q633" s="48" t="str">
        <f>IF(Tabela2[[#This Row],[DATA VENC REC]]="","",YEAR(Tabela2[[#This Row],[DATA VENC REC]]))</f>
        <v/>
      </c>
      <c r="R6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3" s="54" t="str">
        <f>IF(Tabela2[[#This Row],[DATA DO PRÓXIMO TESTE HIDROSTÁTICO]]="","",VLOOKUP(MONTH(Tabela2[[#This Row],[DATA DO PRÓXIMO TESTE HIDROSTÁTICO]]),editar!$F$2:$G$13,2,0))</f>
        <v/>
      </c>
      <c r="T633" s="54" t="str">
        <f>IF(Tabela2[[#This Row],[DATA DO PRÓXIMO TESTE HIDROSTÁTICO]]="","",YEAR(Tabela2[[#This Row],[DATA DO PRÓXIMO TESTE HIDROSTÁTICO]]))</f>
        <v/>
      </c>
      <c r="U633" s="54" t="str">
        <f>IF(Tabela2[[#This Row],[DATA DA RECARGA]]="","",VLOOKUP(MONTH(Tabela2[[#This Row],[DATA DA RECARGA]]),editar!$F$2:$G$13,2,0))</f>
        <v/>
      </c>
      <c r="V633" s="54" t="str">
        <f>IF(Tabela2[[#This Row],[DATA DA RECARGA]]="","",YEAR(Tabela2[[#This Row],[DATA DA RECARGA]]))</f>
        <v/>
      </c>
      <c r="W633" s="54" t="str">
        <f>IF(Tabela2[[#This Row],[DATA DO ÚLTIMO TESTE HIDROSTÁTICO]]="","",VLOOKUP(MONTH(Tabela2[[#This Row],[DATA DO ÚLTIMO TESTE HIDROSTÁTICO]]),editar!$F$2:$G$13,2,0))</f>
        <v/>
      </c>
      <c r="X633" s="54" t="str">
        <f>IF(Tabela2[[#This Row],[DATA DO ÚLTIMO TESTE HIDROSTÁTICO]]="","",YEAR(Tabela2[[#This Row],[DATA DO ÚLTIMO TESTE HIDROSTÁTICO]]))</f>
        <v/>
      </c>
      <c r="Y633" s="101" t="str">
        <f>IFERROR(IF(Tabela2[[#This Row],[DATA DA RECARGA]]="","",Tabela2[[#This Row],[VALIDADE          (em meses)]]*30)+5,"")</f>
        <v/>
      </c>
      <c r="Z633" s="101" t="str">
        <f>IF(Tabela2[[#This Row],[DATA DA RECARGA]]="","","P")</f>
        <v/>
      </c>
      <c r="AA633" s="71"/>
      <c r="AB633" s="97" t="str">
        <f ca="1">IFERROR(G633-editar!$C$1,"")</f>
        <v/>
      </c>
      <c r="AC633" s="97" t="str">
        <f t="shared" ca="1" si="9"/>
        <v/>
      </c>
      <c r="AD633" s="74"/>
      <c r="AE633" s="74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</row>
    <row r="634" spans="1:57" ht="20.100000000000001" customHeight="1" x14ac:dyDescent="0.25">
      <c r="A634" s="29" t="str">
        <f>IF(Tabela2[[#This Row],[LOCAL DO EXTINTOR]]="","",Tabela2[[#This Row],[CONTROL1]])</f>
        <v/>
      </c>
      <c r="B634" s="133"/>
      <c r="C634" s="33"/>
      <c r="D634" s="34"/>
      <c r="E634" s="35"/>
      <c r="F6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4" s="81" t="str">
        <f ca="1">IFERROR(IF(Tabela2[[#This Row],[VALIDADE DA RECARGA]]="SELECIONE VALIDADE","",Tabela2[[#This Row],[DATA VENC REC]]),"")</f>
        <v/>
      </c>
      <c r="H634" s="76"/>
      <c r="I6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4" s="87" t="str">
        <f>IF(Tabela2[[#This Row],[DATA DO ÚLTIMO TESTE HIDROSTÁTICO]]="","",Tabela2[[#This Row],[DATA DO ÚLTIMO TESTE HIDROSTÁTICO]]+editar!$C$15)</f>
        <v/>
      </c>
      <c r="K634" s="105"/>
      <c r="L634" s="140"/>
      <c r="M634" s="48">
        <v>627</v>
      </c>
      <c r="N6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4" s="49" t="str">
        <f>IF(Tabela2[[#This Row],[DATA DA RECARGA]]="","",Tabela2[[#This Row],[DATA DA RECARGA]]+Tabela2[[#This Row],[val]])</f>
        <v/>
      </c>
      <c r="P634" s="48" t="str">
        <f>IF(Tabela2[[#This Row],[DATA VENC REC]]="","",VLOOKUP(MONTH(Tabela2[[#This Row],[DATA VENC REC]]),editar!$F$2:$G$13,2,0))</f>
        <v/>
      </c>
      <c r="Q634" s="48" t="str">
        <f>IF(Tabela2[[#This Row],[DATA VENC REC]]="","",YEAR(Tabela2[[#This Row],[DATA VENC REC]]))</f>
        <v/>
      </c>
      <c r="R6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4" s="54" t="str">
        <f>IF(Tabela2[[#This Row],[DATA DO PRÓXIMO TESTE HIDROSTÁTICO]]="","",VLOOKUP(MONTH(Tabela2[[#This Row],[DATA DO PRÓXIMO TESTE HIDROSTÁTICO]]),editar!$F$2:$G$13,2,0))</f>
        <v/>
      </c>
      <c r="T634" s="54" t="str">
        <f>IF(Tabela2[[#This Row],[DATA DO PRÓXIMO TESTE HIDROSTÁTICO]]="","",YEAR(Tabela2[[#This Row],[DATA DO PRÓXIMO TESTE HIDROSTÁTICO]]))</f>
        <v/>
      </c>
      <c r="U634" s="54" t="str">
        <f>IF(Tabela2[[#This Row],[DATA DA RECARGA]]="","",VLOOKUP(MONTH(Tabela2[[#This Row],[DATA DA RECARGA]]),editar!$F$2:$G$13,2,0))</f>
        <v/>
      </c>
      <c r="V634" s="54" t="str">
        <f>IF(Tabela2[[#This Row],[DATA DA RECARGA]]="","",YEAR(Tabela2[[#This Row],[DATA DA RECARGA]]))</f>
        <v/>
      </c>
      <c r="W634" s="54" t="str">
        <f>IF(Tabela2[[#This Row],[DATA DO ÚLTIMO TESTE HIDROSTÁTICO]]="","",VLOOKUP(MONTH(Tabela2[[#This Row],[DATA DO ÚLTIMO TESTE HIDROSTÁTICO]]),editar!$F$2:$G$13,2,0))</f>
        <v/>
      </c>
      <c r="X634" s="54" t="str">
        <f>IF(Tabela2[[#This Row],[DATA DO ÚLTIMO TESTE HIDROSTÁTICO]]="","",YEAR(Tabela2[[#This Row],[DATA DO ÚLTIMO TESTE HIDROSTÁTICO]]))</f>
        <v/>
      </c>
      <c r="Y634" s="101" t="str">
        <f>IFERROR(IF(Tabela2[[#This Row],[DATA DA RECARGA]]="","",Tabela2[[#This Row],[VALIDADE          (em meses)]]*30)+5,"")</f>
        <v/>
      </c>
      <c r="Z634" s="101" t="str">
        <f>IF(Tabela2[[#This Row],[DATA DA RECARGA]]="","","P")</f>
        <v/>
      </c>
      <c r="AA634" s="71"/>
      <c r="AB634" s="97" t="str">
        <f ca="1">IFERROR(G634-editar!$C$1,"")</f>
        <v/>
      </c>
      <c r="AC634" s="97" t="str">
        <f t="shared" ca="1" si="9"/>
        <v/>
      </c>
      <c r="AD634" s="74"/>
      <c r="AE634" s="74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</row>
    <row r="635" spans="1:57" ht="20.100000000000001" customHeight="1" x14ac:dyDescent="0.25">
      <c r="A635" s="29" t="str">
        <f>IF(Tabela2[[#This Row],[LOCAL DO EXTINTOR]]="","",Tabela2[[#This Row],[CONTROL1]])</f>
        <v/>
      </c>
      <c r="B635" s="133"/>
      <c r="C635" s="33"/>
      <c r="D635" s="34"/>
      <c r="E635" s="35"/>
      <c r="F6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5" s="81" t="str">
        <f ca="1">IFERROR(IF(Tabela2[[#This Row],[VALIDADE DA RECARGA]]="SELECIONE VALIDADE","",Tabela2[[#This Row],[DATA VENC REC]]),"")</f>
        <v/>
      </c>
      <c r="H635" s="76"/>
      <c r="I6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5" s="87" t="str">
        <f>IF(Tabela2[[#This Row],[DATA DO ÚLTIMO TESTE HIDROSTÁTICO]]="","",Tabela2[[#This Row],[DATA DO ÚLTIMO TESTE HIDROSTÁTICO]]+editar!$C$15)</f>
        <v/>
      </c>
      <c r="K635" s="105"/>
      <c r="L635" s="140"/>
      <c r="M635" s="48">
        <v>628</v>
      </c>
      <c r="N6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5" s="49" t="str">
        <f>IF(Tabela2[[#This Row],[DATA DA RECARGA]]="","",Tabela2[[#This Row],[DATA DA RECARGA]]+Tabela2[[#This Row],[val]])</f>
        <v/>
      </c>
      <c r="P635" s="48" t="str">
        <f>IF(Tabela2[[#This Row],[DATA VENC REC]]="","",VLOOKUP(MONTH(Tabela2[[#This Row],[DATA VENC REC]]),editar!$F$2:$G$13,2,0))</f>
        <v/>
      </c>
      <c r="Q635" s="48" t="str">
        <f>IF(Tabela2[[#This Row],[DATA VENC REC]]="","",YEAR(Tabela2[[#This Row],[DATA VENC REC]]))</f>
        <v/>
      </c>
      <c r="R6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5" s="54" t="str">
        <f>IF(Tabela2[[#This Row],[DATA DO PRÓXIMO TESTE HIDROSTÁTICO]]="","",VLOOKUP(MONTH(Tabela2[[#This Row],[DATA DO PRÓXIMO TESTE HIDROSTÁTICO]]),editar!$F$2:$G$13,2,0))</f>
        <v/>
      </c>
      <c r="T635" s="54" t="str">
        <f>IF(Tabela2[[#This Row],[DATA DO PRÓXIMO TESTE HIDROSTÁTICO]]="","",YEAR(Tabela2[[#This Row],[DATA DO PRÓXIMO TESTE HIDROSTÁTICO]]))</f>
        <v/>
      </c>
      <c r="U635" s="54" t="str">
        <f>IF(Tabela2[[#This Row],[DATA DA RECARGA]]="","",VLOOKUP(MONTH(Tabela2[[#This Row],[DATA DA RECARGA]]),editar!$F$2:$G$13,2,0))</f>
        <v/>
      </c>
      <c r="V635" s="54" t="str">
        <f>IF(Tabela2[[#This Row],[DATA DA RECARGA]]="","",YEAR(Tabela2[[#This Row],[DATA DA RECARGA]]))</f>
        <v/>
      </c>
      <c r="W635" s="54" t="str">
        <f>IF(Tabela2[[#This Row],[DATA DO ÚLTIMO TESTE HIDROSTÁTICO]]="","",VLOOKUP(MONTH(Tabela2[[#This Row],[DATA DO ÚLTIMO TESTE HIDROSTÁTICO]]),editar!$F$2:$G$13,2,0))</f>
        <v/>
      </c>
      <c r="X635" s="54" t="str">
        <f>IF(Tabela2[[#This Row],[DATA DO ÚLTIMO TESTE HIDROSTÁTICO]]="","",YEAR(Tabela2[[#This Row],[DATA DO ÚLTIMO TESTE HIDROSTÁTICO]]))</f>
        <v/>
      </c>
      <c r="Y635" s="101" t="str">
        <f>IFERROR(IF(Tabela2[[#This Row],[DATA DA RECARGA]]="","",Tabela2[[#This Row],[VALIDADE          (em meses)]]*30)+5,"")</f>
        <v/>
      </c>
      <c r="Z635" s="101" t="str">
        <f>IF(Tabela2[[#This Row],[DATA DA RECARGA]]="","","P")</f>
        <v/>
      </c>
      <c r="AA635" s="71"/>
      <c r="AB635" s="97" t="str">
        <f ca="1">IFERROR(G635-editar!$C$1,"")</f>
        <v/>
      </c>
      <c r="AC635" s="97" t="str">
        <f t="shared" ca="1" si="9"/>
        <v/>
      </c>
      <c r="AD635" s="74"/>
      <c r="AE635" s="74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</row>
    <row r="636" spans="1:57" ht="20.100000000000001" customHeight="1" x14ac:dyDescent="0.25">
      <c r="A636" s="29" t="str">
        <f>IF(Tabela2[[#This Row],[LOCAL DO EXTINTOR]]="","",Tabela2[[#This Row],[CONTROL1]])</f>
        <v/>
      </c>
      <c r="B636" s="133"/>
      <c r="C636" s="33"/>
      <c r="D636" s="34"/>
      <c r="E636" s="35"/>
      <c r="F6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6" s="81" t="str">
        <f ca="1">IFERROR(IF(Tabela2[[#This Row],[VALIDADE DA RECARGA]]="SELECIONE VALIDADE","",Tabela2[[#This Row],[DATA VENC REC]]),"")</f>
        <v/>
      </c>
      <c r="H636" s="76"/>
      <c r="I6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6" s="87" t="str">
        <f>IF(Tabela2[[#This Row],[DATA DO ÚLTIMO TESTE HIDROSTÁTICO]]="","",Tabela2[[#This Row],[DATA DO ÚLTIMO TESTE HIDROSTÁTICO]]+editar!$C$15)</f>
        <v/>
      </c>
      <c r="K636" s="105"/>
      <c r="L636" s="140"/>
      <c r="M636" s="48">
        <v>629</v>
      </c>
      <c r="N6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6" s="49" t="str">
        <f>IF(Tabela2[[#This Row],[DATA DA RECARGA]]="","",Tabela2[[#This Row],[DATA DA RECARGA]]+Tabela2[[#This Row],[val]])</f>
        <v/>
      </c>
      <c r="P636" s="48" t="str">
        <f>IF(Tabela2[[#This Row],[DATA VENC REC]]="","",VLOOKUP(MONTH(Tabela2[[#This Row],[DATA VENC REC]]),editar!$F$2:$G$13,2,0))</f>
        <v/>
      </c>
      <c r="Q636" s="48" t="str">
        <f>IF(Tabela2[[#This Row],[DATA VENC REC]]="","",YEAR(Tabela2[[#This Row],[DATA VENC REC]]))</f>
        <v/>
      </c>
      <c r="R6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6" s="54" t="str">
        <f>IF(Tabela2[[#This Row],[DATA DO PRÓXIMO TESTE HIDROSTÁTICO]]="","",VLOOKUP(MONTH(Tabela2[[#This Row],[DATA DO PRÓXIMO TESTE HIDROSTÁTICO]]),editar!$F$2:$G$13,2,0))</f>
        <v/>
      </c>
      <c r="T636" s="54" t="str">
        <f>IF(Tabela2[[#This Row],[DATA DO PRÓXIMO TESTE HIDROSTÁTICO]]="","",YEAR(Tabela2[[#This Row],[DATA DO PRÓXIMO TESTE HIDROSTÁTICO]]))</f>
        <v/>
      </c>
      <c r="U636" s="54" t="str">
        <f>IF(Tabela2[[#This Row],[DATA DA RECARGA]]="","",VLOOKUP(MONTH(Tabela2[[#This Row],[DATA DA RECARGA]]),editar!$F$2:$G$13,2,0))</f>
        <v/>
      </c>
      <c r="V636" s="54" t="str">
        <f>IF(Tabela2[[#This Row],[DATA DA RECARGA]]="","",YEAR(Tabela2[[#This Row],[DATA DA RECARGA]]))</f>
        <v/>
      </c>
      <c r="W636" s="54" t="str">
        <f>IF(Tabela2[[#This Row],[DATA DO ÚLTIMO TESTE HIDROSTÁTICO]]="","",VLOOKUP(MONTH(Tabela2[[#This Row],[DATA DO ÚLTIMO TESTE HIDROSTÁTICO]]),editar!$F$2:$G$13,2,0))</f>
        <v/>
      </c>
      <c r="X636" s="54" t="str">
        <f>IF(Tabela2[[#This Row],[DATA DO ÚLTIMO TESTE HIDROSTÁTICO]]="","",YEAR(Tabela2[[#This Row],[DATA DO ÚLTIMO TESTE HIDROSTÁTICO]]))</f>
        <v/>
      </c>
      <c r="Y636" s="101" t="str">
        <f>IFERROR(IF(Tabela2[[#This Row],[DATA DA RECARGA]]="","",Tabela2[[#This Row],[VALIDADE          (em meses)]]*30)+5,"")</f>
        <v/>
      </c>
      <c r="Z636" s="101" t="str">
        <f>IF(Tabela2[[#This Row],[DATA DA RECARGA]]="","","P")</f>
        <v/>
      </c>
      <c r="AA636" s="71"/>
      <c r="AB636" s="97" t="str">
        <f ca="1">IFERROR(G636-editar!$C$1,"")</f>
        <v/>
      </c>
      <c r="AC636" s="97" t="str">
        <f t="shared" ca="1" si="9"/>
        <v/>
      </c>
      <c r="AD636" s="74"/>
      <c r="AE636" s="74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</row>
    <row r="637" spans="1:57" ht="20.100000000000001" customHeight="1" x14ac:dyDescent="0.25">
      <c r="A637" s="29" t="str">
        <f>IF(Tabela2[[#This Row],[LOCAL DO EXTINTOR]]="","",Tabela2[[#This Row],[CONTROL1]])</f>
        <v/>
      </c>
      <c r="B637" s="133"/>
      <c r="C637" s="33"/>
      <c r="D637" s="34"/>
      <c r="E637" s="35"/>
      <c r="F6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7" s="81" t="str">
        <f ca="1">IFERROR(IF(Tabela2[[#This Row],[VALIDADE DA RECARGA]]="SELECIONE VALIDADE","",Tabela2[[#This Row],[DATA VENC REC]]),"")</f>
        <v/>
      </c>
      <c r="H637" s="76"/>
      <c r="I6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7" s="87" t="str">
        <f>IF(Tabela2[[#This Row],[DATA DO ÚLTIMO TESTE HIDROSTÁTICO]]="","",Tabela2[[#This Row],[DATA DO ÚLTIMO TESTE HIDROSTÁTICO]]+editar!$C$15)</f>
        <v/>
      </c>
      <c r="K637" s="105"/>
      <c r="L637" s="140"/>
      <c r="M637" s="48">
        <v>630</v>
      </c>
      <c r="N6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7" s="49" t="str">
        <f>IF(Tabela2[[#This Row],[DATA DA RECARGA]]="","",Tabela2[[#This Row],[DATA DA RECARGA]]+Tabela2[[#This Row],[val]])</f>
        <v/>
      </c>
      <c r="P637" s="48" t="str">
        <f>IF(Tabela2[[#This Row],[DATA VENC REC]]="","",VLOOKUP(MONTH(Tabela2[[#This Row],[DATA VENC REC]]),editar!$F$2:$G$13,2,0))</f>
        <v/>
      </c>
      <c r="Q637" s="48" t="str">
        <f>IF(Tabela2[[#This Row],[DATA VENC REC]]="","",YEAR(Tabela2[[#This Row],[DATA VENC REC]]))</f>
        <v/>
      </c>
      <c r="R6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7" s="54" t="str">
        <f>IF(Tabela2[[#This Row],[DATA DO PRÓXIMO TESTE HIDROSTÁTICO]]="","",VLOOKUP(MONTH(Tabela2[[#This Row],[DATA DO PRÓXIMO TESTE HIDROSTÁTICO]]),editar!$F$2:$G$13,2,0))</f>
        <v/>
      </c>
      <c r="T637" s="54" t="str">
        <f>IF(Tabela2[[#This Row],[DATA DO PRÓXIMO TESTE HIDROSTÁTICO]]="","",YEAR(Tabela2[[#This Row],[DATA DO PRÓXIMO TESTE HIDROSTÁTICO]]))</f>
        <v/>
      </c>
      <c r="U637" s="54" t="str">
        <f>IF(Tabela2[[#This Row],[DATA DA RECARGA]]="","",VLOOKUP(MONTH(Tabela2[[#This Row],[DATA DA RECARGA]]),editar!$F$2:$G$13,2,0))</f>
        <v/>
      </c>
      <c r="V637" s="54" t="str">
        <f>IF(Tabela2[[#This Row],[DATA DA RECARGA]]="","",YEAR(Tabela2[[#This Row],[DATA DA RECARGA]]))</f>
        <v/>
      </c>
      <c r="W637" s="54" t="str">
        <f>IF(Tabela2[[#This Row],[DATA DO ÚLTIMO TESTE HIDROSTÁTICO]]="","",VLOOKUP(MONTH(Tabela2[[#This Row],[DATA DO ÚLTIMO TESTE HIDROSTÁTICO]]),editar!$F$2:$G$13,2,0))</f>
        <v/>
      </c>
      <c r="X637" s="54" t="str">
        <f>IF(Tabela2[[#This Row],[DATA DO ÚLTIMO TESTE HIDROSTÁTICO]]="","",YEAR(Tabela2[[#This Row],[DATA DO ÚLTIMO TESTE HIDROSTÁTICO]]))</f>
        <v/>
      </c>
      <c r="Y637" s="101" t="str">
        <f>IFERROR(IF(Tabela2[[#This Row],[DATA DA RECARGA]]="","",Tabela2[[#This Row],[VALIDADE          (em meses)]]*30)+5,"")</f>
        <v/>
      </c>
      <c r="Z637" s="101" t="str">
        <f>IF(Tabela2[[#This Row],[DATA DA RECARGA]]="","","P")</f>
        <v/>
      </c>
      <c r="AA637" s="71"/>
      <c r="AB637" s="97" t="str">
        <f ca="1">IFERROR(G637-editar!$C$1,"")</f>
        <v/>
      </c>
      <c r="AC637" s="97" t="str">
        <f t="shared" ca="1" si="9"/>
        <v/>
      </c>
      <c r="AD637" s="74"/>
      <c r="AE637" s="74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</row>
    <row r="638" spans="1:57" ht="20.100000000000001" customHeight="1" x14ac:dyDescent="0.25">
      <c r="A638" s="29" t="str">
        <f>IF(Tabela2[[#This Row],[LOCAL DO EXTINTOR]]="","",Tabela2[[#This Row],[CONTROL1]])</f>
        <v/>
      </c>
      <c r="B638" s="133"/>
      <c r="C638" s="33"/>
      <c r="D638" s="34"/>
      <c r="E638" s="35"/>
      <c r="F6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8" s="81" t="str">
        <f ca="1">IFERROR(IF(Tabela2[[#This Row],[VALIDADE DA RECARGA]]="SELECIONE VALIDADE","",Tabela2[[#This Row],[DATA VENC REC]]),"")</f>
        <v/>
      </c>
      <c r="H638" s="76"/>
      <c r="I6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8" s="87" t="str">
        <f>IF(Tabela2[[#This Row],[DATA DO ÚLTIMO TESTE HIDROSTÁTICO]]="","",Tabela2[[#This Row],[DATA DO ÚLTIMO TESTE HIDROSTÁTICO]]+editar!$C$15)</f>
        <v/>
      </c>
      <c r="K638" s="105"/>
      <c r="L638" s="140"/>
      <c r="M638" s="48">
        <v>631</v>
      </c>
      <c r="N6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8" s="49" t="str">
        <f>IF(Tabela2[[#This Row],[DATA DA RECARGA]]="","",Tabela2[[#This Row],[DATA DA RECARGA]]+Tabela2[[#This Row],[val]])</f>
        <v/>
      </c>
      <c r="P638" s="48" t="str">
        <f>IF(Tabela2[[#This Row],[DATA VENC REC]]="","",VLOOKUP(MONTH(Tabela2[[#This Row],[DATA VENC REC]]),editar!$F$2:$G$13,2,0))</f>
        <v/>
      </c>
      <c r="Q638" s="48" t="str">
        <f>IF(Tabela2[[#This Row],[DATA VENC REC]]="","",YEAR(Tabela2[[#This Row],[DATA VENC REC]]))</f>
        <v/>
      </c>
      <c r="R6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8" s="54" t="str">
        <f>IF(Tabela2[[#This Row],[DATA DO PRÓXIMO TESTE HIDROSTÁTICO]]="","",VLOOKUP(MONTH(Tabela2[[#This Row],[DATA DO PRÓXIMO TESTE HIDROSTÁTICO]]),editar!$F$2:$G$13,2,0))</f>
        <v/>
      </c>
      <c r="T638" s="54" t="str">
        <f>IF(Tabela2[[#This Row],[DATA DO PRÓXIMO TESTE HIDROSTÁTICO]]="","",YEAR(Tabela2[[#This Row],[DATA DO PRÓXIMO TESTE HIDROSTÁTICO]]))</f>
        <v/>
      </c>
      <c r="U638" s="54" t="str">
        <f>IF(Tabela2[[#This Row],[DATA DA RECARGA]]="","",VLOOKUP(MONTH(Tabela2[[#This Row],[DATA DA RECARGA]]),editar!$F$2:$G$13,2,0))</f>
        <v/>
      </c>
      <c r="V638" s="54" t="str">
        <f>IF(Tabela2[[#This Row],[DATA DA RECARGA]]="","",YEAR(Tabela2[[#This Row],[DATA DA RECARGA]]))</f>
        <v/>
      </c>
      <c r="W638" s="54" t="str">
        <f>IF(Tabela2[[#This Row],[DATA DO ÚLTIMO TESTE HIDROSTÁTICO]]="","",VLOOKUP(MONTH(Tabela2[[#This Row],[DATA DO ÚLTIMO TESTE HIDROSTÁTICO]]),editar!$F$2:$G$13,2,0))</f>
        <v/>
      </c>
      <c r="X638" s="54" t="str">
        <f>IF(Tabela2[[#This Row],[DATA DO ÚLTIMO TESTE HIDROSTÁTICO]]="","",YEAR(Tabela2[[#This Row],[DATA DO ÚLTIMO TESTE HIDROSTÁTICO]]))</f>
        <v/>
      </c>
      <c r="Y638" s="101" t="str">
        <f>IFERROR(IF(Tabela2[[#This Row],[DATA DA RECARGA]]="","",Tabela2[[#This Row],[VALIDADE          (em meses)]]*30)+5,"")</f>
        <v/>
      </c>
      <c r="Z638" s="101" t="str">
        <f>IF(Tabela2[[#This Row],[DATA DA RECARGA]]="","","P")</f>
        <v/>
      </c>
      <c r="AA638" s="71"/>
      <c r="AB638" s="97" t="str">
        <f ca="1">IFERROR(G638-editar!$C$1,"")</f>
        <v/>
      </c>
      <c r="AC638" s="97" t="str">
        <f t="shared" ca="1" si="9"/>
        <v/>
      </c>
      <c r="AD638" s="74"/>
      <c r="AE638" s="74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</row>
    <row r="639" spans="1:57" ht="20.100000000000001" customHeight="1" x14ac:dyDescent="0.25">
      <c r="A639" s="29" t="str">
        <f>IF(Tabela2[[#This Row],[LOCAL DO EXTINTOR]]="","",Tabela2[[#This Row],[CONTROL1]])</f>
        <v/>
      </c>
      <c r="B639" s="133"/>
      <c r="C639" s="33"/>
      <c r="D639" s="34"/>
      <c r="E639" s="35"/>
      <c r="F6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39" s="81" t="str">
        <f ca="1">IFERROR(IF(Tabela2[[#This Row],[VALIDADE DA RECARGA]]="SELECIONE VALIDADE","",Tabela2[[#This Row],[DATA VENC REC]]),"")</f>
        <v/>
      </c>
      <c r="H639" s="76"/>
      <c r="I6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39" s="87" t="str">
        <f>IF(Tabela2[[#This Row],[DATA DO ÚLTIMO TESTE HIDROSTÁTICO]]="","",Tabela2[[#This Row],[DATA DO ÚLTIMO TESTE HIDROSTÁTICO]]+editar!$C$15)</f>
        <v/>
      </c>
      <c r="K639" s="105"/>
      <c r="L639" s="140"/>
      <c r="M639" s="48">
        <v>632</v>
      </c>
      <c r="N6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39" s="49" t="str">
        <f>IF(Tabela2[[#This Row],[DATA DA RECARGA]]="","",Tabela2[[#This Row],[DATA DA RECARGA]]+Tabela2[[#This Row],[val]])</f>
        <v/>
      </c>
      <c r="P639" s="48" t="str">
        <f>IF(Tabela2[[#This Row],[DATA VENC REC]]="","",VLOOKUP(MONTH(Tabela2[[#This Row],[DATA VENC REC]]),editar!$F$2:$G$13,2,0))</f>
        <v/>
      </c>
      <c r="Q639" s="48" t="str">
        <f>IF(Tabela2[[#This Row],[DATA VENC REC]]="","",YEAR(Tabela2[[#This Row],[DATA VENC REC]]))</f>
        <v/>
      </c>
      <c r="R6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39" s="54" t="str">
        <f>IF(Tabela2[[#This Row],[DATA DO PRÓXIMO TESTE HIDROSTÁTICO]]="","",VLOOKUP(MONTH(Tabela2[[#This Row],[DATA DO PRÓXIMO TESTE HIDROSTÁTICO]]),editar!$F$2:$G$13,2,0))</f>
        <v/>
      </c>
      <c r="T639" s="54" t="str">
        <f>IF(Tabela2[[#This Row],[DATA DO PRÓXIMO TESTE HIDROSTÁTICO]]="","",YEAR(Tabela2[[#This Row],[DATA DO PRÓXIMO TESTE HIDROSTÁTICO]]))</f>
        <v/>
      </c>
      <c r="U639" s="54" t="str">
        <f>IF(Tabela2[[#This Row],[DATA DA RECARGA]]="","",VLOOKUP(MONTH(Tabela2[[#This Row],[DATA DA RECARGA]]),editar!$F$2:$G$13,2,0))</f>
        <v/>
      </c>
      <c r="V639" s="54" t="str">
        <f>IF(Tabela2[[#This Row],[DATA DA RECARGA]]="","",YEAR(Tabela2[[#This Row],[DATA DA RECARGA]]))</f>
        <v/>
      </c>
      <c r="W639" s="54" t="str">
        <f>IF(Tabela2[[#This Row],[DATA DO ÚLTIMO TESTE HIDROSTÁTICO]]="","",VLOOKUP(MONTH(Tabela2[[#This Row],[DATA DO ÚLTIMO TESTE HIDROSTÁTICO]]),editar!$F$2:$G$13,2,0))</f>
        <v/>
      </c>
      <c r="X639" s="54" t="str">
        <f>IF(Tabela2[[#This Row],[DATA DO ÚLTIMO TESTE HIDROSTÁTICO]]="","",YEAR(Tabela2[[#This Row],[DATA DO ÚLTIMO TESTE HIDROSTÁTICO]]))</f>
        <v/>
      </c>
      <c r="Y639" s="101" t="str">
        <f>IFERROR(IF(Tabela2[[#This Row],[DATA DA RECARGA]]="","",Tabela2[[#This Row],[VALIDADE          (em meses)]]*30)+5,"")</f>
        <v/>
      </c>
      <c r="Z639" s="101" t="str">
        <f>IF(Tabela2[[#This Row],[DATA DA RECARGA]]="","","P")</f>
        <v/>
      </c>
      <c r="AA639" s="71"/>
      <c r="AB639" s="97" t="str">
        <f ca="1">IFERROR(G639-editar!$C$1,"")</f>
        <v/>
      </c>
      <c r="AC639" s="97" t="str">
        <f t="shared" ca="1" si="9"/>
        <v/>
      </c>
      <c r="AD639" s="74"/>
      <c r="AE639" s="74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</row>
    <row r="640" spans="1:57" ht="20.100000000000001" customHeight="1" x14ac:dyDescent="0.25">
      <c r="A640" s="29" t="str">
        <f>IF(Tabela2[[#This Row],[LOCAL DO EXTINTOR]]="","",Tabela2[[#This Row],[CONTROL1]])</f>
        <v/>
      </c>
      <c r="B640" s="133"/>
      <c r="C640" s="33"/>
      <c r="D640" s="34"/>
      <c r="E640" s="35"/>
      <c r="F6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0" s="81" t="str">
        <f ca="1">IFERROR(IF(Tabela2[[#This Row],[VALIDADE DA RECARGA]]="SELECIONE VALIDADE","",Tabela2[[#This Row],[DATA VENC REC]]),"")</f>
        <v/>
      </c>
      <c r="H640" s="76"/>
      <c r="I6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0" s="87" t="str">
        <f>IF(Tabela2[[#This Row],[DATA DO ÚLTIMO TESTE HIDROSTÁTICO]]="","",Tabela2[[#This Row],[DATA DO ÚLTIMO TESTE HIDROSTÁTICO]]+editar!$C$15)</f>
        <v/>
      </c>
      <c r="K640" s="105"/>
      <c r="L640" s="140"/>
      <c r="M640" s="48">
        <v>633</v>
      </c>
      <c r="N6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0" s="49" t="str">
        <f>IF(Tabela2[[#This Row],[DATA DA RECARGA]]="","",Tabela2[[#This Row],[DATA DA RECARGA]]+Tabela2[[#This Row],[val]])</f>
        <v/>
      </c>
      <c r="P640" s="48" t="str">
        <f>IF(Tabela2[[#This Row],[DATA VENC REC]]="","",VLOOKUP(MONTH(Tabela2[[#This Row],[DATA VENC REC]]),editar!$F$2:$G$13,2,0))</f>
        <v/>
      </c>
      <c r="Q640" s="48" t="str">
        <f>IF(Tabela2[[#This Row],[DATA VENC REC]]="","",YEAR(Tabela2[[#This Row],[DATA VENC REC]]))</f>
        <v/>
      </c>
      <c r="R6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0" s="54" t="str">
        <f>IF(Tabela2[[#This Row],[DATA DO PRÓXIMO TESTE HIDROSTÁTICO]]="","",VLOOKUP(MONTH(Tabela2[[#This Row],[DATA DO PRÓXIMO TESTE HIDROSTÁTICO]]),editar!$F$2:$G$13,2,0))</f>
        <v/>
      </c>
      <c r="T640" s="54" t="str">
        <f>IF(Tabela2[[#This Row],[DATA DO PRÓXIMO TESTE HIDROSTÁTICO]]="","",YEAR(Tabela2[[#This Row],[DATA DO PRÓXIMO TESTE HIDROSTÁTICO]]))</f>
        <v/>
      </c>
      <c r="U640" s="54" t="str">
        <f>IF(Tabela2[[#This Row],[DATA DA RECARGA]]="","",VLOOKUP(MONTH(Tabela2[[#This Row],[DATA DA RECARGA]]),editar!$F$2:$G$13,2,0))</f>
        <v/>
      </c>
      <c r="V640" s="54" t="str">
        <f>IF(Tabela2[[#This Row],[DATA DA RECARGA]]="","",YEAR(Tabela2[[#This Row],[DATA DA RECARGA]]))</f>
        <v/>
      </c>
      <c r="W640" s="54" t="str">
        <f>IF(Tabela2[[#This Row],[DATA DO ÚLTIMO TESTE HIDROSTÁTICO]]="","",VLOOKUP(MONTH(Tabela2[[#This Row],[DATA DO ÚLTIMO TESTE HIDROSTÁTICO]]),editar!$F$2:$G$13,2,0))</f>
        <v/>
      </c>
      <c r="X640" s="54" t="str">
        <f>IF(Tabela2[[#This Row],[DATA DO ÚLTIMO TESTE HIDROSTÁTICO]]="","",YEAR(Tabela2[[#This Row],[DATA DO ÚLTIMO TESTE HIDROSTÁTICO]]))</f>
        <v/>
      </c>
      <c r="Y640" s="101" t="str">
        <f>IFERROR(IF(Tabela2[[#This Row],[DATA DA RECARGA]]="","",Tabela2[[#This Row],[VALIDADE          (em meses)]]*30)+5,"")</f>
        <v/>
      </c>
      <c r="Z640" s="101" t="str">
        <f>IF(Tabela2[[#This Row],[DATA DA RECARGA]]="","","P")</f>
        <v/>
      </c>
      <c r="AA640" s="71"/>
      <c r="AB640" s="97" t="str">
        <f ca="1">IFERROR(G640-editar!$C$1,"")</f>
        <v/>
      </c>
      <c r="AC640" s="97" t="str">
        <f t="shared" ca="1" si="9"/>
        <v/>
      </c>
      <c r="AD640" s="74"/>
      <c r="AE640" s="74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</row>
    <row r="641" spans="1:57" ht="20.100000000000001" customHeight="1" x14ac:dyDescent="0.25">
      <c r="A641" s="29" t="str">
        <f>IF(Tabela2[[#This Row],[LOCAL DO EXTINTOR]]="","",Tabela2[[#This Row],[CONTROL1]])</f>
        <v/>
      </c>
      <c r="B641" s="133"/>
      <c r="C641" s="33"/>
      <c r="D641" s="34"/>
      <c r="E641" s="35"/>
      <c r="F6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1" s="81" t="str">
        <f ca="1">IFERROR(IF(Tabela2[[#This Row],[VALIDADE DA RECARGA]]="SELECIONE VALIDADE","",Tabela2[[#This Row],[DATA VENC REC]]),"")</f>
        <v/>
      </c>
      <c r="H641" s="76"/>
      <c r="I6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1" s="87" t="str">
        <f>IF(Tabela2[[#This Row],[DATA DO ÚLTIMO TESTE HIDROSTÁTICO]]="","",Tabela2[[#This Row],[DATA DO ÚLTIMO TESTE HIDROSTÁTICO]]+editar!$C$15)</f>
        <v/>
      </c>
      <c r="K641" s="105"/>
      <c r="L641" s="140"/>
      <c r="M641" s="48">
        <v>634</v>
      </c>
      <c r="N6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1" s="49" t="str">
        <f>IF(Tabela2[[#This Row],[DATA DA RECARGA]]="","",Tabela2[[#This Row],[DATA DA RECARGA]]+Tabela2[[#This Row],[val]])</f>
        <v/>
      </c>
      <c r="P641" s="48" t="str">
        <f>IF(Tabela2[[#This Row],[DATA VENC REC]]="","",VLOOKUP(MONTH(Tabela2[[#This Row],[DATA VENC REC]]),editar!$F$2:$G$13,2,0))</f>
        <v/>
      </c>
      <c r="Q641" s="48" t="str">
        <f>IF(Tabela2[[#This Row],[DATA VENC REC]]="","",YEAR(Tabela2[[#This Row],[DATA VENC REC]]))</f>
        <v/>
      </c>
      <c r="R6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1" s="54" t="str">
        <f>IF(Tabela2[[#This Row],[DATA DO PRÓXIMO TESTE HIDROSTÁTICO]]="","",VLOOKUP(MONTH(Tabela2[[#This Row],[DATA DO PRÓXIMO TESTE HIDROSTÁTICO]]),editar!$F$2:$G$13,2,0))</f>
        <v/>
      </c>
      <c r="T641" s="54" t="str">
        <f>IF(Tabela2[[#This Row],[DATA DO PRÓXIMO TESTE HIDROSTÁTICO]]="","",YEAR(Tabela2[[#This Row],[DATA DO PRÓXIMO TESTE HIDROSTÁTICO]]))</f>
        <v/>
      </c>
      <c r="U641" s="54" t="str">
        <f>IF(Tabela2[[#This Row],[DATA DA RECARGA]]="","",VLOOKUP(MONTH(Tabela2[[#This Row],[DATA DA RECARGA]]),editar!$F$2:$G$13,2,0))</f>
        <v/>
      </c>
      <c r="V641" s="54" t="str">
        <f>IF(Tabela2[[#This Row],[DATA DA RECARGA]]="","",YEAR(Tabela2[[#This Row],[DATA DA RECARGA]]))</f>
        <v/>
      </c>
      <c r="W641" s="54" t="str">
        <f>IF(Tabela2[[#This Row],[DATA DO ÚLTIMO TESTE HIDROSTÁTICO]]="","",VLOOKUP(MONTH(Tabela2[[#This Row],[DATA DO ÚLTIMO TESTE HIDROSTÁTICO]]),editar!$F$2:$G$13,2,0))</f>
        <v/>
      </c>
      <c r="X641" s="54" t="str">
        <f>IF(Tabela2[[#This Row],[DATA DO ÚLTIMO TESTE HIDROSTÁTICO]]="","",YEAR(Tabela2[[#This Row],[DATA DO ÚLTIMO TESTE HIDROSTÁTICO]]))</f>
        <v/>
      </c>
      <c r="Y641" s="101" t="str">
        <f>IFERROR(IF(Tabela2[[#This Row],[DATA DA RECARGA]]="","",Tabela2[[#This Row],[VALIDADE          (em meses)]]*30)+5,"")</f>
        <v/>
      </c>
      <c r="Z641" s="101" t="str">
        <f>IF(Tabela2[[#This Row],[DATA DA RECARGA]]="","","P")</f>
        <v/>
      </c>
      <c r="AA641" s="71"/>
      <c r="AB641" s="97" t="str">
        <f ca="1">IFERROR(G641-editar!$C$1,"")</f>
        <v/>
      </c>
      <c r="AC641" s="97" t="str">
        <f t="shared" ca="1" si="9"/>
        <v/>
      </c>
      <c r="AD641" s="74"/>
      <c r="AE641" s="74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</row>
    <row r="642" spans="1:57" ht="20.100000000000001" customHeight="1" x14ac:dyDescent="0.25">
      <c r="A642" s="29" t="str">
        <f>IF(Tabela2[[#This Row],[LOCAL DO EXTINTOR]]="","",Tabela2[[#This Row],[CONTROL1]])</f>
        <v/>
      </c>
      <c r="B642" s="133"/>
      <c r="C642" s="33"/>
      <c r="D642" s="34"/>
      <c r="E642" s="35"/>
      <c r="F6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2" s="81" t="str">
        <f ca="1">IFERROR(IF(Tabela2[[#This Row],[VALIDADE DA RECARGA]]="SELECIONE VALIDADE","",Tabela2[[#This Row],[DATA VENC REC]]),"")</f>
        <v/>
      </c>
      <c r="H642" s="76"/>
      <c r="I6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2" s="87" t="str">
        <f>IF(Tabela2[[#This Row],[DATA DO ÚLTIMO TESTE HIDROSTÁTICO]]="","",Tabela2[[#This Row],[DATA DO ÚLTIMO TESTE HIDROSTÁTICO]]+editar!$C$15)</f>
        <v/>
      </c>
      <c r="K642" s="105"/>
      <c r="L642" s="140"/>
      <c r="M642" s="48">
        <v>635</v>
      </c>
      <c r="N6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2" s="49" t="str">
        <f>IF(Tabela2[[#This Row],[DATA DA RECARGA]]="","",Tabela2[[#This Row],[DATA DA RECARGA]]+Tabela2[[#This Row],[val]])</f>
        <v/>
      </c>
      <c r="P642" s="48" t="str">
        <f>IF(Tabela2[[#This Row],[DATA VENC REC]]="","",VLOOKUP(MONTH(Tabela2[[#This Row],[DATA VENC REC]]),editar!$F$2:$G$13,2,0))</f>
        <v/>
      </c>
      <c r="Q642" s="48" t="str">
        <f>IF(Tabela2[[#This Row],[DATA VENC REC]]="","",YEAR(Tabela2[[#This Row],[DATA VENC REC]]))</f>
        <v/>
      </c>
      <c r="R6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2" s="54" t="str">
        <f>IF(Tabela2[[#This Row],[DATA DO PRÓXIMO TESTE HIDROSTÁTICO]]="","",VLOOKUP(MONTH(Tabela2[[#This Row],[DATA DO PRÓXIMO TESTE HIDROSTÁTICO]]),editar!$F$2:$G$13,2,0))</f>
        <v/>
      </c>
      <c r="T642" s="54" t="str">
        <f>IF(Tabela2[[#This Row],[DATA DO PRÓXIMO TESTE HIDROSTÁTICO]]="","",YEAR(Tabela2[[#This Row],[DATA DO PRÓXIMO TESTE HIDROSTÁTICO]]))</f>
        <v/>
      </c>
      <c r="U642" s="54" t="str">
        <f>IF(Tabela2[[#This Row],[DATA DA RECARGA]]="","",VLOOKUP(MONTH(Tabela2[[#This Row],[DATA DA RECARGA]]),editar!$F$2:$G$13,2,0))</f>
        <v/>
      </c>
      <c r="V642" s="54" t="str">
        <f>IF(Tabela2[[#This Row],[DATA DA RECARGA]]="","",YEAR(Tabela2[[#This Row],[DATA DA RECARGA]]))</f>
        <v/>
      </c>
      <c r="W642" s="54" t="str">
        <f>IF(Tabela2[[#This Row],[DATA DO ÚLTIMO TESTE HIDROSTÁTICO]]="","",VLOOKUP(MONTH(Tabela2[[#This Row],[DATA DO ÚLTIMO TESTE HIDROSTÁTICO]]),editar!$F$2:$G$13,2,0))</f>
        <v/>
      </c>
      <c r="X642" s="54" t="str">
        <f>IF(Tabela2[[#This Row],[DATA DO ÚLTIMO TESTE HIDROSTÁTICO]]="","",YEAR(Tabela2[[#This Row],[DATA DO ÚLTIMO TESTE HIDROSTÁTICO]]))</f>
        <v/>
      </c>
      <c r="Y642" s="101" t="str">
        <f>IFERROR(IF(Tabela2[[#This Row],[DATA DA RECARGA]]="","",Tabela2[[#This Row],[VALIDADE          (em meses)]]*30)+5,"")</f>
        <v/>
      </c>
      <c r="Z642" s="101" t="str">
        <f>IF(Tabela2[[#This Row],[DATA DA RECARGA]]="","","P")</f>
        <v/>
      </c>
      <c r="AA642" s="71"/>
      <c r="AB642" s="97" t="str">
        <f ca="1">IFERROR(G642-editar!$C$1,"")</f>
        <v/>
      </c>
      <c r="AC642" s="97" t="str">
        <f t="shared" ca="1" si="9"/>
        <v/>
      </c>
      <c r="AD642" s="74"/>
      <c r="AE642" s="74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</row>
    <row r="643" spans="1:57" ht="20.100000000000001" customHeight="1" x14ac:dyDescent="0.25">
      <c r="A643" s="29" t="str">
        <f>IF(Tabela2[[#This Row],[LOCAL DO EXTINTOR]]="","",Tabela2[[#This Row],[CONTROL1]])</f>
        <v/>
      </c>
      <c r="B643" s="133"/>
      <c r="C643" s="33"/>
      <c r="D643" s="34"/>
      <c r="E643" s="35"/>
      <c r="F6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3" s="81" t="str">
        <f ca="1">IFERROR(IF(Tabela2[[#This Row],[VALIDADE DA RECARGA]]="SELECIONE VALIDADE","",Tabela2[[#This Row],[DATA VENC REC]]),"")</f>
        <v/>
      </c>
      <c r="H643" s="76"/>
      <c r="I6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3" s="87" t="str">
        <f>IF(Tabela2[[#This Row],[DATA DO ÚLTIMO TESTE HIDROSTÁTICO]]="","",Tabela2[[#This Row],[DATA DO ÚLTIMO TESTE HIDROSTÁTICO]]+editar!$C$15)</f>
        <v/>
      </c>
      <c r="K643" s="105"/>
      <c r="L643" s="140"/>
      <c r="M643" s="48">
        <v>636</v>
      </c>
      <c r="N6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3" s="49" t="str">
        <f>IF(Tabela2[[#This Row],[DATA DA RECARGA]]="","",Tabela2[[#This Row],[DATA DA RECARGA]]+Tabela2[[#This Row],[val]])</f>
        <v/>
      </c>
      <c r="P643" s="48" t="str">
        <f>IF(Tabela2[[#This Row],[DATA VENC REC]]="","",VLOOKUP(MONTH(Tabela2[[#This Row],[DATA VENC REC]]),editar!$F$2:$G$13,2,0))</f>
        <v/>
      </c>
      <c r="Q643" s="48" t="str">
        <f>IF(Tabela2[[#This Row],[DATA VENC REC]]="","",YEAR(Tabela2[[#This Row],[DATA VENC REC]]))</f>
        <v/>
      </c>
      <c r="R6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3" s="54" t="str">
        <f>IF(Tabela2[[#This Row],[DATA DO PRÓXIMO TESTE HIDROSTÁTICO]]="","",VLOOKUP(MONTH(Tabela2[[#This Row],[DATA DO PRÓXIMO TESTE HIDROSTÁTICO]]),editar!$F$2:$G$13,2,0))</f>
        <v/>
      </c>
      <c r="T643" s="54" t="str">
        <f>IF(Tabela2[[#This Row],[DATA DO PRÓXIMO TESTE HIDROSTÁTICO]]="","",YEAR(Tabela2[[#This Row],[DATA DO PRÓXIMO TESTE HIDROSTÁTICO]]))</f>
        <v/>
      </c>
      <c r="U643" s="54" t="str">
        <f>IF(Tabela2[[#This Row],[DATA DA RECARGA]]="","",VLOOKUP(MONTH(Tabela2[[#This Row],[DATA DA RECARGA]]),editar!$F$2:$G$13,2,0))</f>
        <v/>
      </c>
      <c r="V643" s="54" t="str">
        <f>IF(Tabela2[[#This Row],[DATA DA RECARGA]]="","",YEAR(Tabela2[[#This Row],[DATA DA RECARGA]]))</f>
        <v/>
      </c>
      <c r="W643" s="54" t="str">
        <f>IF(Tabela2[[#This Row],[DATA DO ÚLTIMO TESTE HIDROSTÁTICO]]="","",VLOOKUP(MONTH(Tabela2[[#This Row],[DATA DO ÚLTIMO TESTE HIDROSTÁTICO]]),editar!$F$2:$G$13,2,0))</f>
        <v/>
      </c>
      <c r="X643" s="54" t="str">
        <f>IF(Tabela2[[#This Row],[DATA DO ÚLTIMO TESTE HIDROSTÁTICO]]="","",YEAR(Tabela2[[#This Row],[DATA DO ÚLTIMO TESTE HIDROSTÁTICO]]))</f>
        <v/>
      </c>
      <c r="Y643" s="101" t="str">
        <f>IFERROR(IF(Tabela2[[#This Row],[DATA DA RECARGA]]="","",Tabela2[[#This Row],[VALIDADE          (em meses)]]*30)+5,"")</f>
        <v/>
      </c>
      <c r="Z643" s="101" t="str">
        <f>IF(Tabela2[[#This Row],[DATA DA RECARGA]]="","","P")</f>
        <v/>
      </c>
      <c r="AA643" s="71"/>
      <c r="AB643" s="97" t="str">
        <f ca="1">IFERROR(G643-editar!$C$1,"")</f>
        <v/>
      </c>
      <c r="AC643" s="97" t="str">
        <f t="shared" ca="1" si="9"/>
        <v/>
      </c>
      <c r="AD643" s="74"/>
      <c r="AE643" s="74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</row>
    <row r="644" spans="1:57" ht="20.100000000000001" customHeight="1" x14ac:dyDescent="0.25">
      <c r="A644" s="29" t="str">
        <f>IF(Tabela2[[#This Row],[LOCAL DO EXTINTOR]]="","",Tabela2[[#This Row],[CONTROL1]])</f>
        <v/>
      </c>
      <c r="B644" s="133"/>
      <c r="C644" s="33"/>
      <c r="D644" s="34"/>
      <c r="E644" s="35"/>
      <c r="F6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4" s="81" t="str">
        <f ca="1">IFERROR(IF(Tabela2[[#This Row],[VALIDADE DA RECARGA]]="SELECIONE VALIDADE","",Tabela2[[#This Row],[DATA VENC REC]]),"")</f>
        <v/>
      </c>
      <c r="H644" s="76"/>
      <c r="I6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4" s="87" t="str">
        <f>IF(Tabela2[[#This Row],[DATA DO ÚLTIMO TESTE HIDROSTÁTICO]]="","",Tabela2[[#This Row],[DATA DO ÚLTIMO TESTE HIDROSTÁTICO]]+editar!$C$15)</f>
        <v/>
      </c>
      <c r="K644" s="105"/>
      <c r="L644" s="140"/>
      <c r="M644" s="48">
        <v>637</v>
      </c>
      <c r="N6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4" s="49" t="str">
        <f>IF(Tabela2[[#This Row],[DATA DA RECARGA]]="","",Tabela2[[#This Row],[DATA DA RECARGA]]+Tabela2[[#This Row],[val]])</f>
        <v/>
      </c>
      <c r="P644" s="48" t="str">
        <f>IF(Tabela2[[#This Row],[DATA VENC REC]]="","",VLOOKUP(MONTH(Tabela2[[#This Row],[DATA VENC REC]]),editar!$F$2:$G$13,2,0))</f>
        <v/>
      </c>
      <c r="Q644" s="48" t="str">
        <f>IF(Tabela2[[#This Row],[DATA VENC REC]]="","",YEAR(Tabela2[[#This Row],[DATA VENC REC]]))</f>
        <v/>
      </c>
      <c r="R6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4" s="54" t="str">
        <f>IF(Tabela2[[#This Row],[DATA DO PRÓXIMO TESTE HIDROSTÁTICO]]="","",VLOOKUP(MONTH(Tabela2[[#This Row],[DATA DO PRÓXIMO TESTE HIDROSTÁTICO]]),editar!$F$2:$G$13,2,0))</f>
        <v/>
      </c>
      <c r="T644" s="54" t="str">
        <f>IF(Tabela2[[#This Row],[DATA DO PRÓXIMO TESTE HIDROSTÁTICO]]="","",YEAR(Tabela2[[#This Row],[DATA DO PRÓXIMO TESTE HIDROSTÁTICO]]))</f>
        <v/>
      </c>
      <c r="U644" s="54" t="str">
        <f>IF(Tabela2[[#This Row],[DATA DA RECARGA]]="","",VLOOKUP(MONTH(Tabela2[[#This Row],[DATA DA RECARGA]]),editar!$F$2:$G$13,2,0))</f>
        <v/>
      </c>
      <c r="V644" s="54" t="str">
        <f>IF(Tabela2[[#This Row],[DATA DA RECARGA]]="","",YEAR(Tabela2[[#This Row],[DATA DA RECARGA]]))</f>
        <v/>
      </c>
      <c r="W644" s="54" t="str">
        <f>IF(Tabela2[[#This Row],[DATA DO ÚLTIMO TESTE HIDROSTÁTICO]]="","",VLOOKUP(MONTH(Tabela2[[#This Row],[DATA DO ÚLTIMO TESTE HIDROSTÁTICO]]),editar!$F$2:$G$13,2,0))</f>
        <v/>
      </c>
      <c r="X644" s="54" t="str">
        <f>IF(Tabela2[[#This Row],[DATA DO ÚLTIMO TESTE HIDROSTÁTICO]]="","",YEAR(Tabela2[[#This Row],[DATA DO ÚLTIMO TESTE HIDROSTÁTICO]]))</f>
        <v/>
      </c>
      <c r="Y644" s="101" t="str">
        <f>IFERROR(IF(Tabela2[[#This Row],[DATA DA RECARGA]]="","",Tabela2[[#This Row],[VALIDADE          (em meses)]]*30)+5,"")</f>
        <v/>
      </c>
      <c r="Z644" s="101" t="str">
        <f>IF(Tabela2[[#This Row],[DATA DA RECARGA]]="","","P")</f>
        <v/>
      </c>
      <c r="AA644" s="71"/>
      <c r="AB644" s="97" t="str">
        <f ca="1">IFERROR(G644-editar!$C$1,"")</f>
        <v/>
      </c>
      <c r="AC644" s="97" t="str">
        <f t="shared" ca="1" si="9"/>
        <v/>
      </c>
      <c r="AD644" s="74"/>
      <c r="AE644" s="74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</row>
    <row r="645" spans="1:57" ht="20.100000000000001" customHeight="1" x14ac:dyDescent="0.25">
      <c r="A645" s="29" t="str">
        <f>IF(Tabela2[[#This Row],[LOCAL DO EXTINTOR]]="","",Tabela2[[#This Row],[CONTROL1]])</f>
        <v/>
      </c>
      <c r="B645" s="133"/>
      <c r="C645" s="33"/>
      <c r="D645" s="34"/>
      <c r="E645" s="35"/>
      <c r="F6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5" s="81" t="str">
        <f ca="1">IFERROR(IF(Tabela2[[#This Row],[VALIDADE DA RECARGA]]="SELECIONE VALIDADE","",Tabela2[[#This Row],[DATA VENC REC]]),"")</f>
        <v/>
      </c>
      <c r="H645" s="76"/>
      <c r="I6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5" s="87" t="str">
        <f>IF(Tabela2[[#This Row],[DATA DO ÚLTIMO TESTE HIDROSTÁTICO]]="","",Tabela2[[#This Row],[DATA DO ÚLTIMO TESTE HIDROSTÁTICO]]+editar!$C$15)</f>
        <v/>
      </c>
      <c r="K645" s="105"/>
      <c r="L645" s="140"/>
      <c r="M645" s="48">
        <v>638</v>
      </c>
      <c r="N6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5" s="49" t="str">
        <f>IF(Tabela2[[#This Row],[DATA DA RECARGA]]="","",Tabela2[[#This Row],[DATA DA RECARGA]]+Tabela2[[#This Row],[val]])</f>
        <v/>
      </c>
      <c r="P645" s="48" t="str">
        <f>IF(Tabela2[[#This Row],[DATA VENC REC]]="","",VLOOKUP(MONTH(Tabela2[[#This Row],[DATA VENC REC]]),editar!$F$2:$G$13,2,0))</f>
        <v/>
      </c>
      <c r="Q645" s="48" t="str">
        <f>IF(Tabela2[[#This Row],[DATA VENC REC]]="","",YEAR(Tabela2[[#This Row],[DATA VENC REC]]))</f>
        <v/>
      </c>
      <c r="R6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5" s="54" t="str">
        <f>IF(Tabela2[[#This Row],[DATA DO PRÓXIMO TESTE HIDROSTÁTICO]]="","",VLOOKUP(MONTH(Tabela2[[#This Row],[DATA DO PRÓXIMO TESTE HIDROSTÁTICO]]),editar!$F$2:$G$13,2,0))</f>
        <v/>
      </c>
      <c r="T645" s="54" t="str">
        <f>IF(Tabela2[[#This Row],[DATA DO PRÓXIMO TESTE HIDROSTÁTICO]]="","",YEAR(Tabela2[[#This Row],[DATA DO PRÓXIMO TESTE HIDROSTÁTICO]]))</f>
        <v/>
      </c>
      <c r="U645" s="54" t="str">
        <f>IF(Tabela2[[#This Row],[DATA DA RECARGA]]="","",VLOOKUP(MONTH(Tabela2[[#This Row],[DATA DA RECARGA]]),editar!$F$2:$G$13,2,0))</f>
        <v/>
      </c>
      <c r="V645" s="54" t="str">
        <f>IF(Tabela2[[#This Row],[DATA DA RECARGA]]="","",YEAR(Tabela2[[#This Row],[DATA DA RECARGA]]))</f>
        <v/>
      </c>
      <c r="W645" s="54" t="str">
        <f>IF(Tabela2[[#This Row],[DATA DO ÚLTIMO TESTE HIDROSTÁTICO]]="","",VLOOKUP(MONTH(Tabela2[[#This Row],[DATA DO ÚLTIMO TESTE HIDROSTÁTICO]]),editar!$F$2:$G$13,2,0))</f>
        <v/>
      </c>
      <c r="X645" s="54" t="str">
        <f>IF(Tabela2[[#This Row],[DATA DO ÚLTIMO TESTE HIDROSTÁTICO]]="","",YEAR(Tabela2[[#This Row],[DATA DO ÚLTIMO TESTE HIDROSTÁTICO]]))</f>
        <v/>
      </c>
      <c r="Y645" s="101" t="str">
        <f>IFERROR(IF(Tabela2[[#This Row],[DATA DA RECARGA]]="","",Tabela2[[#This Row],[VALIDADE          (em meses)]]*30)+5,"")</f>
        <v/>
      </c>
      <c r="Z645" s="101" t="str">
        <f>IF(Tabela2[[#This Row],[DATA DA RECARGA]]="","","P")</f>
        <v/>
      </c>
      <c r="AA645" s="71"/>
      <c r="AB645" s="97" t="str">
        <f ca="1">IFERROR(G645-editar!$C$1,"")</f>
        <v/>
      </c>
      <c r="AC645" s="97" t="str">
        <f t="shared" ca="1" si="9"/>
        <v/>
      </c>
      <c r="AD645" s="74"/>
      <c r="AE645" s="74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</row>
    <row r="646" spans="1:57" ht="20.100000000000001" customHeight="1" x14ac:dyDescent="0.25">
      <c r="A646" s="29" t="str">
        <f>IF(Tabela2[[#This Row],[LOCAL DO EXTINTOR]]="","",Tabela2[[#This Row],[CONTROL1]])</f>
        <v/>
      </c>
      <c r="B646" s="133"/>
      <c r="C646" s="33"/>
      <c r="D646" s="34"/>
      <c r="E646" s="35"/>
      <c r="F6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6" s="81" t="str">
        <f ca="1">IFERROR(IF(Tabela2[[#This Row],[VALIDADE DA RECARGA]]="SELECIONE VALIDADE","",Tabela2[[#This Row],[DATA VENC REC]]),"")</f>
        <v/>
      </c>
      <c r="H646" s="76"/>
      <c r="I6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6" s="87" t="str">
        <f>IF(Tabela2[[#This Row],[DATA DO ÚLTIMO TESTE HIDROSTÁTICO]]="","",Tabela2[[#This Row],[DATA DO ÚLTIMO TESTE HIDROSTÁTICO]]+editar!$C$15)</f>
        <v/>
      </c>
      <c r="K646" s="105"/>
      <c r="L646" s="140"/>
      <c r="M646" s="48">
        <v>639</v>
      </c>
      <c r="N6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6" s="49" t="str">
        <f>IF(Tabela2[[#This Row],[DATA DA RECARGA]]="","",Tabela2[[#This Row],[DATA DA RECARGA]]+Tabela2[[#This Row],[val]])</f>
        <v/>
      </c>
      <c r="P646" s="48" t="str">
        <f>IF(Tabela2[[#This Row],[DATA VENC REC]]="","",VLOOKUP(MONTH(Tabela2[[#This Row],[DATA VENC REC]]),editar!$F$2:$G$13,2,0))</f>
        <v/>
      </c>
      <c r="Q646" s="48" t="str">
        <f>IF(Tabela2[[#This Row],[DATA VENC REC]]="","",YEAR(Tabela2[[#This Row],[DATA VENC REC]]))</f>
        <v/>
      </c>
      <c r="R6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6" s="54" t="str">
        <f>IF(Tabela2[[#This Row],[DATA DO PRÓXIMO TESTE HIDROSTÁTICO]]="","",VLOOKUP(MONTH(Tabela2[[#This Row],[DATA DO PRÓXIMO TESTE HIDROSTÁTICO]]),editar!$F$2:$G$13,2,0))</f>
        <v/>
      </c>
      <c r="T646" s="54" t="str">
        <f>IF(Tabela2[[#This Row],[DATA DO PRÓXIMO TESTE HIDROSTÁTICO]]="","",YEAR(Tabela2[[#This Row],[DATA DO PRÓXIMO TESTE HIDROSTÁTICO]]))</f>
        <v/>
      </c>
      <c r="U646" s="54" t="str">
        <f>IF(Tabela2[[#This Row],[DATA DA RECARGA]]="","",VLOOKUP(MONTH(Tabela2[[#This Row],[DATA DA RECARGA]]),editar!$F$2:$G$13,2,0))</f>
        <v/>
      </c>
      <c r="V646" s="54" t="str">
        <f>IF(Tabela2[[#This Row],[DATA DA RECARGA]]="","",YEAR(Tabela2[[#This Row],[DATA DA RECARGA]]))</f>
        <v/>
      </c>
      <c r="W646" s="54" t="str">
        <f>IF(Tabela2[[#This Row],[DATA DO ÚLTIMO TESTE HIDROSTÁTICO]]="","",VLOOKUP(MONTH(Tabela2[[#This Row],[DATA DO ÚLTIMO TESTE HIDROSTÁTICO]]),editar!$F$2:$G$13,2,0))</f>
        <v/>
      </c>
      <c r="X646" s="54" t="str">
        <f>IF(Tabela2[[#This Row],[DATA DO ÚLTIMO TESTE HIDROSTÁTICO]]="","",YEAR(Tabela2[[#This Row],[DATA DO ÚLTIMO TESTE HIDROSTÁTICO]]))</f>
        <v/>
      </c>
      <c r="Y646" s="101" t="str">
        <f>IFERROR(IF(Tabela2[[#This Row],[DATA DA RECARGA]]="","",Tabela2[[#This Row],[VALIDADE          (em meses)]]*30)+5,"")</f>
        <v/>
      </c>
      <c r="Z646" s="101" t="str">
        <f>IF(Tabela2[[#This Row],[DATA DA RECARGA]]="","","P")</f>
        <v/>
      </c>
      <c r="AA646" s="71"/>
      <c r="AB646" s="97" t="str">
        <f ca="1">IFERROR(G646-editar!$C$1,"")</f>
        <v/>
      </c>
      <c r="AC646" s="97" t="str">
        <f t="shared" ca="1" si="9"/>
        <v/>
      </c>
      <c r="AD646" s="74"/>
      <c r="AE646" s="74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</row>
    <row r="647" spans="1:57" ht="20.100000000000001" customHeight="1" x14ac:dyDescent="0.25">
      <c r="A647" s="29" t="str">
        <f>IF(Tabela2[[#This Row],[LOCAL DO EXTINTOR]]="","",Tabela2[[#This Row],[CONTROL1]])</f>
        <v/>
      </c>
      <c r="B647" s="133"/>
      <c r="C647" s="33"/>
      <c r="D647" s="34"/>
      <c r="E647" s="35"/>
      <c r="F6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7" s="81" t="str">
        <f ca="1">IFERROR(IF(Tabela2[[#This Row],[VALIDADE DA RECARGA]]="SELECIONE VALIDADE","",Tabela2[[#This Row],[DATA VENC REC]]),"")</f>
        <v/>
      </c>
      <c r="H647" s="76"/>
      <c r="I6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7" s="87" t="str">
        <f>IF(Tabela2[[#This Row],[DATA DO ÚLTIMO TESTE HIDROSTÁTICO]]="","",Tabela2[[#This Row],[DATA DO ÚLTIMO TESTE HIDROSTÁTICO]]+editar!$C$15)</f>
        <v/>
      </c>
      <c r="K647" s="105"/>
      <c r="L647" s="140"/>
      <c r="M647" s="48">
        <v>640</v>
      </c>
      <c r="N6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7" s="49" t="str">
        <f>IF(Tabela2[[#This Row],[DATA DA RECARGA]]="","",Tabela2[[#This Row],[DATA DA RECARGA]]+Tabela2[[#This Row],[val]])</f>
        <v/>
      </c>
      <c r="P647" s="48" t="str">
        <f>IF(Tabela2[[#This Row],[DATA VENC REC]]="","",VLOOKUP(MONTH(Tabela2[[#This Row],[DATA VENC REC]]),editar!$F$2:$G$13,2,0))</f>
        <v/>
      </c>
      <c r="Q647" s="48" t="str">
        <f>IF(Tabela2[[#This Row],[DATA VENC REC]]="","",YEAR(Tabela2[[#This Row],[DATA VENC REC]]))</f>
        <v/>
      </c>
      <c r="R6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7" s="54" t="str">
        <f>IF(Tabela2[[#This Row],[DATA DO PRÓXIMO TESTE HIDROSTÁTICO]]="","",VLOOKUP(MONTH(Tabela2[[#This Row],[DATA DO PRÓXIMO TESTE HIDROSTÁTICO]]),editar!$F$2:$G$13,2,0))</f>
        <v/>
      </c>
      <c r="T647" s="54" t="str">
        <f>IF(Tabela2[[#This Row],[DATA DO PRÓXIMO TESTE HIDROSTÁTICO]]="","",YEAR(Tabela2[[#This Row],[DATA DO PRÓXIMO TESTE HIDROSTÁTICO]]))</f>
        <v/>
      </c>
      <c r="U647" s="54" t="str">
        <f>IF(Tabela2[[#This Row],[DATA DA RECARGA]]="","",VLOOKUP(MONTH(Tabela2[[#This Row],[DATA DA RECARGA]]),editar!$F$2:$G$13,2,0))</f>
        <v/>
      </c>
      <c r="V647" s="54" t="str">
        <f>IF(Tabela2[[#This Row],[DATA DA RECARGA]]="","",YEAR(Tabela2[[#This Row],[DATA DA RECARGA]]))</f>
        <v/>
      </c>
      <c r="W647" s="54" t="str">
        <f>IF(Tabela2[[#This Row],[DATA DO ÚLTIMO TESTE HIDROSTÁTICO]]="","",VLOOKUP(MONTH(Tabela2[[#This Row],[DATA DO ÚLTIMO TESTE HIDROSTÁTICO]]),editar!$F$2:$G$13,2,0))</f>
        <v/>
      </c>
      <c r="X647" s="54" t="str">
        <f>IF(Tabela2[[#This Row],[DATA DO ÚLTIMO TESTE HIDROSTÁTICO]]="","",YEAR(Tabela2[[#This Row],[DATA DO ÚLTIMO TESTE HIDROSTÁTICO]]))</f>
        <v/>
      </c>
      <c r="Y647" s="101" t="str">
        <f>IFERROR(IF(Tabela2[[#This Row],[DATA DA RECARGA]]="","",Tabela2[[#This Row],[VALIDADE          (em meses)]]*30)+5,"")</f>
        <v/>
      </c>
      <c r="Z647" s="101" t="str">
        <f>IF(Tabela2[[#This Row],[DATA DA RECARGA]]="","","P")</f>
        <v/>
      </c>
      <c r="AA647" s="71"/>
      <c r="AB647" s="97" t="str">
        <f ca="1">IFERROR(G647-editar!$C$1,"")</f>
        <v/>
      </c>
      <c r="AC647" s="97" t="str">
        <f t="shared" ca="1" si="9"/>
        <v/>
      </c>
      <c r="AD647" s="74"/>
      <c r="AE647" s="74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</row>
    <row r="648" spans="1:57" ht="20.100000000000001" customHeight="1" x14ac:dyDescent="0.25">
      <c r="A648" s="29" t="str">
        <f>IF(Tabela2[[#This Row],[LOCAL DO EXTINTOR]]="","",Tabela2[[#This Row],[CONTROL1]])</f>
        <v/>
      </c>
      <c r="B648" s="133"/>
      <c r="C648" s="33"/>
      <c r="D648" s="34"/>
      <c r="E648" s="35"/>
      <c r="F6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8" s="81" t="str">
        <f ca="1">IFERROR(IF(Tabela2[[#This Row],[VALIDADE DA RECARGA]]="SELECIONE VALIDADE","",Tabela2[[#This Row],[DATA VENC REC]]),"")</f>
        <v/>
      </c>
      <c r="H648" s="76"/>
      <c r="I6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8" s="87" t="str">
        <f>IF(Tabela2[[#This Row],[DATA DO ÚLTIMO TESTE HIDROSTÁTICO]]="","",Tabela2[[#This Row],[DATA DO ÚLTIMO TESTE HIDROSTÁTICO]]+editar!$C$15)</f>
        <v/>
      </c>
      <c r="K648" s="105"/>
      <c r="L648" s="140"/>
      <c r="M648" s="48">
        <v>641</v>
      </c>
      <c r="N6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8" s="49" t="str">
        <f>IF(Tabela2[[#This Row],[DATA DA RECARGA]]="","",Tabela2[[#This Row],[DATA DA RECARGA]]+Tabela2[[#This Row],[val]])</f>
        <v/>
      </c>
      <c r="P648" s="48" t="str">
        <f>IF(Tabela2[[#This Row],[DATA VENC REC]]="","",VLOOKUP(MONTH(Tabela2[[#This Row],[DATA VENC REC]]),editar!$F$2:$G$13,2,0))</f>
        <v/>
      </c>
      <c r="Q648" s="48" t="str">
        <f>IF(Tabela2[[#This Row],[DATA VENC REC]]="","",YEAR(Tabela2[[#This Row],[DATA VENC REC]]))</f>
        <v/>
      </c>
      <c r="R6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8" s="54" t="str">
        <f>IF(Tabela2[[#This Row],[DATA DO PRÓXIMO TESTE HIDROSTÁTICO]]="","",VLOOKUP(MONTH(Tabela2[[#This Row],[DATA DO PRÓXIMO TESTE HIDROSTÁTICO]]),editar!$F$2:$G$13,2,0))</f>
        <v/>
      </c>
      <c r="T648" s="54" t="str">
        <f>IF(Tabela2[[#This Row],[DATA DO PRÓXIMO TESTE HIDROSTÁTICO]]="","",YEAR(Tabela2[[#This Row],[DATA DO PRÓXIMO TESTE HIDROSTÁTICO]]))</f>
        <v/>
      </c>
      <c r="U648" s="54" t="str">
        <f>IF(Tabela2[[#This Row],[DATA DA RECARGA]]="","",VLOOKUP(MONTH(Tabela2[[#This Row],[DATA DA RECARGA]]),editar!$F$2:$G$13,2,0))</f>
        <v/>
      </c>
      <c r="V648" s="54" t="str">
        <f>IF(Tabela2[[#This Row],[DATA DA RECARGA]]="","",YEAR(Tabela2[[#This Row],[DATA DA RECARGA]]))</f>
        <v/>
      </c>
      <c r="W648" s="54" t="str">
        <f>IF(Tabela2[[#This Row],[DATA DO ÚLTIMO TESTE HIDROSTÁTICO]]="","",VLOOKUP(MONTH(Tabela2[[#This Row],[DATA DO ÚLTIMO TESTE HIDROSTÁTICO]]),editar!$F$2:$G$13,2,0))</f>
        <v/>
      </c>
      <c r="X648" s="54" t="str">
        <f>IF(Tabela2[[#This Row],[DATA DO ÚLTIMO TESTE HIDROSTÁTICO]]="","",YEAR(Tabela2[[#This Row],[DATA DO ÚLTIMO TESTE HIDROSTÁTICO]]))</f>
        <v/>
      </c>
      <c r="Y648" s="101" t="str">
        <f>IFERROR(IF(Tabela2[[#This Row],[DATA DA RECARGA]]="","",Tabela2[[#This Row],[VALIDADE          (em meses)]]*30)+5,"")</f>
        <v/>
      </c>
      <c r="Z648" s="101" t="str">
        <f>IF(Tabela2[[#This Row],[DATA DA RECARGA]]="","","P")</f>
        <v/>
      </c>
      <c r="AA648" s="71"/>
      <c r="AB648" s="97" t="str">
        <f ca="1">IFERROR(G648-editar!$C$1,"")</f>
        <v/>
      </c>
      <c r="AC648" s="97" t="str">
        <f t="shared" ca="1" si="9"/>
        <v/>
      </c>
      <c r="AD648" s="74"/>
      <c r="AE648" s="74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</row>
    <row r="649" spans="1:57" ht="20.100000000000001" customHeight="1" x14ac:dyDescent="0.25">
      <c r="A649" s="29" t="str">
        <f>IF(Tabela2[[#This Row],[LOCAL DO EXTINTOR]]="","",Tabela2[[#This Row],[CONTROL1]])</f>
        <v/>
      </c>
      <c r="B649" s="133"/>
      <c r="C649" s="33"/>
      <c r="D649" s="34"/>
      <c r="E649" s="35"/>
      <c r="F6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49" s="81" t="str">
        <f ca="1">IFERROR(IF(Tabela2[[#This Row],[VALIDADE DA RECARGA]]="SELECIONE VALIDADE","",Tabela2[[#This Row],[DATA VENC REC]]),"")</f>
        <v/>
      </c>
      <c r="H649" s="76"/>
      <c r="I6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49" s="87" t="str">
        <f>IF(Tabela2[[#This Row],[DATA DO ÚLTIMO TESTE HIDROSTÁTICO]]="","",Tabela2[[#This Row],[DATA DO ÚLTIMO TESTE HIDROSTÁTICO]]+editar!$C$15)</f>
        <v/>
      </c>
      <c r="K649" s="105"/>
      <c r="L649" s="140"/>
      <c r="M649" s="48">
        <v>642</v>
      </c>
      <c r="N6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49" s="49" t="str">
        <f>IF(Tabela2[[#This Row],[DATA DA RECARGA]]="","",Tabela2[[#This Row],[DATA DA RECARGA]]+Tabela2[[#This Row],[val]])</f>
        <v/>
      </c>
      <c r="P649" s="48" t="str">
        <f>IF(Tabela2[[#This Row],[DATA VENC REC]]="","",VLOOKUP(MONTH(Tabela2[[#This Row],[DATA VENC REC]]),editar!$F$2:$G$13,2,0))</f>
        <v/>
      </c>
      <c r="Q649" s="48" t="str">
        <f>IF(Tabela2[[#This Row],[DATA VENC REC]]="","",YEAR(Tabela2[[#This Row],[DATA VENC REC]]))</f>
        <v/>
      </c>
      <c r="R6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49" s="54" t="str">
        <f>IF(Tabela2[[#This Row],[DATA DO PRÓXIMO TESTE HIDROSTÁTICO]]="","",VLOOKUP(MONTH(Tabela2[[#This Row],[DATA DO PRÓXIMO TESTE HIDROSTÁTICO]]),editar!$F$2:$G$13,2,0))</f>
        <v/>
      </c>
      <c r="T649" s="54" t="str">
        <f>IF(Tabela2[[#This Row],[DATA DO PRÓXIMO TESTE HIDROSTÁTICO]]="","",YEAR(Tabela2[[#This Row],[DATA DO PRÓXIMO TESTE HIDROSTÁTICO]]))</f>
        <v/>
      </c>
      <c r="U649" s="54" t="str">
        <f>IF(Tabela2[[#This Row],[DATA DA RECARGA]]="","",VLOOKUP(MONTH(Tabela2[[#This Row],[DATA DA RECARGA]]),editar!$F$2:$G$13,2,0))</f>
        <v/>
      </c>
      <c r="V649" s="54" t="str">
        <f>IF(Tabela2[[#This Row],[DATA DA RECARGA]]="","",YEAR(Tabela2[[#This Row],[DATA DA RECARGA]]))</f>
        <v/>
      </c>
      <c r="W649" s="54" t="str">
        <f>IF(Tabela2[[#This Row],[DATA DO ÚLTIMO TESTE HIDROSTÁTICO]]="","",VLOOKUP(MONTH(Tabela2[[#This Row],[DATA DO ÚLTIMO TESTE HIDROSTÁTICO]]),editar!$F$2:$G$13,2,0))</f>
        <v/>
      </c>
      <c r="X649" s="54" t="str">
        <f>IF(Tabela2[[#This Row],[DATA DO ÚLTIMO TESTE HIDROSTÁTICO]]="","",YEAR(Tabela2[[#This Row],[DATA DO ÚLTIMO TESTE HIDROSTÁTICO]]))</f>
        <v/>
      </c>
      <c r="Y649" s="101" t="str">
        <f>IFERROR(IF(Tabela2[[#This Row],[DATA DA RECARGA]]="","",Tabela2[[#This Row],[VALIDADE          (em meses)]]*30)+5,"")</f>
        <v/>
      </c>
      <c r="Z649" s="101" t="str">
        <f>IF(Tabela2[[#This Row],[DATA DA RECARGA]]="","","P")</f>
        <v/>
      </c>
      <c r="AA649" s="71"/>
      <c r="AB649" s="97" t="str">
        <f ca="1">IFERROR(G649-editar!$C$1,"")</f>
        <v/>
      </c>
      <c r="AC649" s="97" t="str">
        <f t="shared" ref="AC649:AC712" ca="1" si="10">IF(AB649="","",IF(AB649&lt;0,AB649+10000000000,AB649*1))</f>
        <v/>
      </c>
      <c r="AD649" s="74"/>
      <c r="AE649" s="74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</row>
    <row r="650" spans="1:57" ht="20.100000000000001" customHeight="1" x14ac:dyDescent="0.25">
      <c r="A650" s="29" t="str">
        <f>IF(Tabela2[[#This Row],[LOCAL DO EXTINTOR]]="","",Tabela2[[#This Row],[CONTROL1]])</f>
        <v/>
      </c>
      <c r="B650" s="133"/>
      <c r="C650" s="33"/>
      <c r="D650" s="34"/>
      <c r="E650" s="35"/>
      <c r="F6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0" s="81" t="str">
        <f ca="1">IFERROR(IF(Tabela2[[#This Row],[VALIDADE DA RECARGA]]="SELECIONE VALIDADE","",Tabela2[[#This Row],[DATA VENC REC]]),"")</f>
        <v/>
      </c>
      <c r="H650" s="76"/>
      <c r="I6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0" s="87" t="str">
        <f>IF(Tabela2[[#This Row],[DATA DO ÚLTIMO TESTE HIDROSTÁTICO]]="","",Tabela2[[#This Row],[DATA DO ÚLTIMO TESTE HIDROSTÁTICO]]+editar!$C$15)</f>
        <v/>
      </c>
      <c r="K650" s="105"/>
      <c r="L650" s="140"/>
      <c r="M650" s="48">
        <v>643</v>
      </c>
      <c r="N6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0" s="49" t="str">
        <f>IF(Tabela2[[#This Row],[DATA DA RECARGA]]="","",Tabela2[[#This Row],[DATA DA RECARGA]]+Tabela2[[#This Row],[val]])</f>
        <v/>
      </c>
      <c r="P650" s="48" t="str">
        <f>IF(Tabela2[[#This Row],[DATA VENC REC]]="","",VLOOKUP(MONTH(Tabela2[[#This Row],[DATA VENC REC]]),editar!$F$2:$G$13,2,0))</f>
        <v/>
      </c>
      <c r="Q650" s="48" t="str">
        <f>IF(Tabela2[[#This Row],[DATA VENC REC]]="","",YEAR(Tabela2[[#This Row],[DATA VENC REC]]))</f>
        <v/>
      </c>
      <c r="R6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0" s="54" t="str">
        <f>IF(Tabela2[[#This Row],[DATA DO PRÓXIMO TESTE HIDROSTÁTICO]]="","",VLOOKUP(MONTH(Tabela2[[#This Row],[DATA DO PRÓXIMO TESTE HIDROSTÁTICO]]),editar!$F$2:$G$13,2,0))</f>
        <v/>
      </c>
      <c r="T650" s="54" t="str">
        <f>IF(Tabela2[[#This Row],[DATA DO PRÓXIMO TESTE HIDROSTÁTICO]]="","",YEAR(Tabela2[[#This Row],[DATA DO PRÓXIMO TESTE HIDROSTÁTICO]]))</f>
        <v/>
      </c>
      <c r="U650" s="54" t="str">
        <f>IF(Tabela2[[#This Row],[DATA DA RECARGA]]="","",VLOOKUP(MONTH(Tabela2[[#This Row],[DATA DA RECARGA]]),editar!$F$2:$G$13,2,0))</f>
        <v/>
      </c>
      <c r="V650" s="54" t="str">
        <f>IF(Tabela2[[#This Row],[DATA DA RECARGA]]="","",YEAR(Tabela2[[#This Row],[DATA DA RECARGA]]))</f>
        <v/>
      </c>
      <c r="W650" s="54" t="str">
        <f>IF(Tabela2[[#This Row],[DATA DO ÚLTIMO TESTE HIDROSTÁTICO]]="","",VLOOKUP(MONTH(Tabela2[[#This Row],[DATA DO ÚLTIMO TESTE HIDROSTÁTICO]]),editar!$F$2:$G$13,2,0))</f>
        <v/>
      </c>
      <c r="X650" s="54" t="str">
        <f>IF(Tabela2[[#This Row],[DATA DO ÚLTIMO TESTE HIDROSTÁTICO]]="","",YEAR(Tabela2[[#This Row],[DATA DO ÚLTIMO TESTE HIDROSTÁTICO]]))</f>
        <v/>
      </c>
      <c r="Y650" s="101" t="str">
        <f>IFERROR(IF(Tabela2[[#This Row],[DATA DA RECARGA]]="","",Tabela2[[#This Row],[VALIDADE          (em meses)]]*30)+5,"")</f>
        <v/>
      </c>
      <c r="Z650" s="101" t="str">
        <f>IF(Tabela2[[#This Row],[DATA DA RECARGA]]="","","P")</f>
        <v/>
      </c>
      <c r="AA650" s="71"/>
      <c r="AB650" s="97" t="str">
        <f ca="1">IFERROR(G650-editar!$C$1,"")</f>
        <v/>
      </c>
      <c r="AC650" s="97" t="str">
        <f t="shared" ca="1" si="10"/>
        <v/>
      </c>
      <c r="AD650" s="74"/>
      <c r="AE650" s="74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</row>
    <row r="651" spans="1:57" ht="20.100000000000001" customHeight="1" x14ac:dyDescent="0.25">
      <c r="A651" s="29" t="str">
        <f>IF(Tabela2[[#This Row],[LOCAL DO EXTINTOR]]="","",Tabela2[[#This Row],[CONTROL1]])</f>
        <v/>
      </c>
      <c r="B651" s="133"/>
      <c r="C651" s="33"/>
      <c r="D651" s="34"/>
      <c r="E651" s="35"/>
      <c r="F6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1" s="81" t="str">
        <f ca="1">IFERROR(IF(Tabela2[[#This Row],[VALIDADE DA RECARGA]]="SELECIONE VALIDADE","",Tabela2[[#This Row],[DATA VENC REC]]),"")</f>
        <v/>
      </c>
      <c r="H651" s="76"/>
      <c r="I6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1" s="87" t="str">
        <f>IF(Tabela2[[#This Row],[DATA DO ÚLTIMO TESTE HIDROSTÁTICO]]="","",Tabela2[[#This Row],[DATA DO ÚLTIMO TESTE HIDROSTÁTICO]]+editar!$C$15)</f>
        <v/>
      </c>
      <c r="K651" s="105"/>
      <c r="L651" s="140"/>
      <c r="M651" s="48">
        <v>644</v>
      </c>
      <c r="N6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1" s="49" t="str">
        <f>IF(Tabela2[[#This Row],[DATA DA RECARGA]]="","",Tabela2[[#This Row],[DATA DA RECARGA]]+Tabela2[[#This Row],[val]])</f>
        <v/>
      </c>
      <c r="P651" s="48" t="str">
        <f>IF(Tabela2[[#This Row],[DATA VENC REC]]="","",VLOOKUP(MONTH(Tabela2[[#This Row],[DATA VENC REC]]),editar!$F$2:$G$13,2,0))</f>
        <v/>
      </c>
      <c r="Q651" s="48" t="str">
        <f>IF(Tabela2[[#This Row],[DATA VENC REC]]="","",YEAR(Tabela2[[#This Row],[DATA VENC REC]]))</f>
        <v/>
      </c>
      <c r="R6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1" s="54" t="str">
        <f>IF(Tabela2[[#This Row],[DATA DO PRÓXIMO TESTE HIDROSTÁTICO]]="","",VLOOKUP(MONTH(Tabela2[[#This Row],[DATA DO PRÓXIMO TESTE HIDROSTÁTICO]]),editar!$F$2:$G$13,2,0))</f>
        <v/>
      </c>
      <c r="T651" s="54" t="str">
        <f>IF(Tabela2[[#This Row],[DATA DO PRÓXIMO TESTE HIDROSTÁTICO]]="","",YEAR(Tabela2[[#This Row],[DATA DO PRÓXIMO TESTE HIDROSTÁTICO]]))</f>
        <v/>
      </c>
      <c r="U651" s="54" t="str">
        <f>IF(Tabela2[[#This Row],[DATA DA RECARGA]]="","",VLOOKUP(MONTH(Tabela2[[#This Row],[DATA DA RECARGA]]),editar!$F$2:$G$13,2,0))</f>
        <v/>
      </c>
      <c r="V651" s="54" t="str">
        <f>IF(Tabela2[[#This Row],[DATA DA RECARGA]]="","",YEAR(Tabela2[[#This Row],[DATA DA RECARGA]]))</f>
        <v/>
      </c>
      <c r="W651" s="54" t="str">
        <f>IF(Tabela2[[#This Row],[DATA DO ÚLTIMO TESTE HIDROSTÁTICO]]="","",VLOOKUP(MONTH(Tabela2[[#This Row],[DATA DO ÚLTIMO TESTE HIDROSTÁTICO]]),editar!$F$2:$G$13,2,0))</f>
        <v/>
      </c>
      <c r="X651" s="54" t="str">
        <f>IF(Tabela2[[#This Row],[DATA DO ÚLTIMO TESTE HIDROSTÁTICO]]="","",YEAR(Tabela2[[#This Row],[DATA DO ÚLTIMO TESTE HIDROSTÁTICO]]))</f>
        <v/>
      </c>
      <c r="Y651" s="101" t="str">
        <f>IFERROR(IF(Tabela2[[#This Row],[DATA DA RECARGA]]="","",Tabela2[[#This Row],[VALIDADE          (em meses)]]*30)+5,"")</f>
        <v/>
      </c>
      <c r="Z651" s="101" t="str">
        <f>IF(Tabela2[[#This Row],[DATA DA RECARGA]]="","","P")</f>
        <v/>
      </c>
      <c r="AA651" s="71"/>
      <c r="AB651" s="97" t="str">
        <f ca="1">IFERROR(G651-editar!$C$1,"")</f>
        <v/>
      </c>
      <c r="AC651" s="97" t="str">
        <f t="shared" ca="1" si="10"/>
        <v/>
      </c>
      <c r="AD651" s="74"/>
      <c r="AE651" s="74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</row>
    <row r="652" spans="1:57" ht="20.100000000000001" customHeight="1" x14ac:dyDescent="0.25">
      <c r="A652" s="29" t="str">
        <f>IF(Tabela2[[#This Row],[LOCAL DO EXTINTOR]]="","",Tabela2[[#This Row],[CONTROL1]])</f>
        <v/>
      </c>
      <c r="B652" s="133"/>
      <c r="C652" s="33"/>
      <c r="D652" s="34"/>
      <c r="E652" s="35"/>
      <c r="F6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2" s="81" t="str">
        <f ca="1">IFERROR(IF(Tabela2[[#This Row],[VALIDADE DA RECARGA]]="SELECIONE VALIDADE","",Tabela2[[#This Row],[DATA VENC REC]]),"")</f>
        <v/>
      </c>
      <c r="H652" s="76"/>
      <c r="I6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2" s="87" t="str">
        <f>IF(Tabela2[[#This Row],[DATA DO ÚLTIMO TESTE HIDROSTÁTICO]]="","",Tabela2[[#This Row],[DATA DO ÚLTIMO TESTE HIDROSTÁTICO]]+editar!$C$15)</f>
        <v/>
      </c>
      <c r="K652" s="105"/>
      <c r="L652" s="140"/>
      <c r="M652" s="48">
        <v>645</v>
      </c>
      <c r="N6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2" s="49" t="str">
        <f>IF(Tabela2[[#This Row],[DATA DA RECARGA]]="","",Tabela2[[#This Row],[DATA DA RECARGA]]+Tabela2[[#This Row],[val]])</f>
        <v/>
      </c>
      <c r="P652" s="48" t="str">
        <f>IF(Tabela2[[#This Row],[DATA VENC REC]]="","",VLOOKUP(MONTH(Tabela2[[#This Row],[DATA VENC REC]]),editar!$F$2:$G$13,2,0))</f>
        <v/>
      </c>
      <c r="Q652" s="48" t="str">
        <f>IF(Tabela2[[#This Row],[DATA VENC REC]]="","",YEAR(Tabela2[[#This Row],[DATA VENC REC]]))</f>
        <v/>
      </c>
      <c r="R6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2" s="54" t="str">
        <f>IF(Tabela2[[#This Row],[DATA DO PRÓXIMO TESTE HIDROSTÁTICO]]="","",VLOOKUP(MONTH(Tabela2[[#This Row],[DATA DO PRÓXIMO TESTE HIDROSTÁTICO]]),editar!$F$2:$G$13,2,0))</f>
        <v/>
      </c>
      <c r="T652" s="54" t="str">
        <f>IF(Tabela2[[#This Row],[DATA DO PRÓXIMO TESTE HIDROSTÁTICO]]="","",YEAR(Tabela2[[#This Row],[DATA DO PRÓXIMO TESTE HIDROSTÁTICO]]))</f>
        <v/>
      </c>
      <c r="U652" s="54" t="str">
        <f>IF(Tabela2[[#This Row],[DATA DA RECARGA]]="","",VLOOKUP(MONTH(Tabela2[[#This Row],[DATA DA RECARGA]]),editar!$F$2:$G$13,2,0))</f>
        <v/>
      </c>
      <c r="V652" s="54" t="str">
        <f>IF(Tabela2[[#This Row],[DATA DA RECARGA]]="","",YEAR(Tabela2[[#This Row],[DATA DA RECARGA]]))</f>
        <v/>
      </c>
      <c r="W652" s="54" t="str">
        <f>IF(Tabela2[[#This Row],[DATA DO ÚLTIMO TESTE HIDROSTÁTICO]]="","",VLOOKUP(MONTH(Tabela2[[#This Row],[DATA DO ÚLTIMO TESTE HIDROSTÁTICO]]),editar!$F$2:$G$13,2,0))</f>
        <v/>
      </c>
      <c r="X652" s="54" t="str">
        <f>IF(Tabela2[[#This Row],[DATA DO ÚLTIMO TESTE HIDROSTÁTICO]]="","",YEAR(Tabela2[[#This Row],[DATA DO ÚLTIMO TESTE HIDROSTÁTICO]]))</f>
        <v/>
      </c>
      <c r="Y652" s="101" t="str">
        <f>IFERROR(IF(Tabela2[[#This Row],[DATA DA RECARGA]]="","",Tabela2[[#This Row],[VALIDADE          (em meses)]]*30)+5,"")</f>
        <v/>
      </c>
      <c r="Z652" s="101" t="str">
        <f>IF(Tabela2[[#This Row],[DATA DA RECARGA]]="","","P")</f>
        <v/>
      </c>
      <c r="AA652" s="71"/>
      <c r="AB652" s="97" t="str">
        <f ca="1">IFERROR(G652-editar!$C$1,"")</f>
        <v/>
      </c>
      <c r="AC652" s="97" t="str">
        <f t="shared" ca="1" si="10"/>
        <v/>
      </c>
      <c r="AD652" s="74"/>
      <c r="AE652" s="74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</row>
    <row r="653" spans="1:57" ht="20.100000000000001" customHeight="1" x14ac:dyDescent="0.25">
      <c r="A653" s="29" t="str">
        <f>IF(Tabela2[[#This Row],[LOCAL DO EXTINTOR]]="","",Tabela2[[#This Row],[CONTROL1]])</f>
        <v/>
      </c>
      <c r="B653" s="133"/>
      <c r="C653" s="33"/>
      <c r="D653" s="34"/>
      <c r="E653" s="35"/>
      <c r="F6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3" s="81" t="str">
        <f ca="1">IFERROR(IF(Tabela2[[#This Row],[VALIDADE DA RECARGA]]="SELECIONE VALIDADE","",Tabela2[[#This Row],[DATA VENC REC]]),"")</f>
        <v/>
      </c>
      <c r="H653" s="76"/>
      <c r="I6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3" s="87" t="str">
        <f>IF(Tabela2[[#This Row],[DATA DO ÚLTIMO TESTE HIDROSTÁTICO]]="","",Tabela2[[#This Row],[DATA DO ÚLTIMO TESTE HIDROSTÁTICO]]+editar!$C$15)</f>
        <v/>
      </c>
      <c r="K653" s="105"/>
      <c r="L653" s="140"/>
      <c r="M653" s="48">
        <v>646</v>
      </c>
      <c r="N6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3" s="49" t="str">
        <f>IF(Tabela2[[#This Row],[DATA DA RECARGA]]="","",Tabela2[[#This Row],[DATA DA RECARGA]]+Tabela2[[#This Row],[val]])</f>
        <v/>
      </c>
      <c r="P653" s="48" t="str">
        <f>IF(Tabela2[[#This Row],[DATA VENC REC]]="","",VLOOKUP(MONTH(Tabela2[[#This Row],[DATA VENC REC]]),editar!$F$2:$G$13,2,0))</f>
        <v/>
      </c>
      <c r="Q653" s="48" t="str">
        <f>IF(Tabela2[[#This Row],[DATA VENC REC]]="","",YEAR(Tabela2[[#This Row],[DATA VENC REC]]))</f>
        <v/>
      </c>
      <c r="R6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3" s="54" t="str">
        <f>IF(Tabela2[[#This Row],[DATA DO PRÓXIMO TESTE HIDROSTÁTICO]]="","",VLOOKUP(MONTH(Tabela2[[#This Row],[DATA DO PRÓXIMO TESTE HIDROSTÁTICO]]),editar!$F$2:$G$13,2,0))</f>
        <v/>
      </c>
      <c r="T653" s="54" t="str">
        <f>IF(Tabela2[[#This Row],[DATA DO PRÓXIMO TESTE HIDROSTÁTICO]]="","",YEAR(Tabela2[[#This Row],[DATA DO PRÓXIMO TESTE HIDROSTÁTICO]]))</f>
        <v/>
      </c>
      <c r="U653" s="54" t="str">
        <f>IF(Tabela2[[#This Row],[DATA DA RECARGA]]="","",VLOOKUP(MONTH(Tabela2[[#This Row],[DATA DA RECARGA]]),editar!$F$2:$G$13,2,0))</f>
        <v/>
      </c>
      <c r="V653" s="54" t="str">
        <f>IF(Tabela2[[#This Row],[DATA DA RECARGA]]="","",YEAR(Tabela2[[#This Row],[DATA DA RECARGA]]))</f>
        <v/>
      </c>
      <c r="W653" s="54" t="str">
        <f>IF(Tabela2[[#This Row],[DATA DO ÚLTIMO TESTE HIDROSTÁTICO]]="","",VLOOKUP(MONTH(Tabela2[[#This Row],[DATA DO ÚLTIMO TESTE HIDROSTÁTICO]]),editar!$F$2:$G$13,2,0))</f>
        <v/>
      </c>
      <c r="X653" s="54" t="str">
        <f>IF(Tabela2[[#This Row],[DATA DO ÚLTIMO TESTE HIDROSTÁTICO]]="","",YEAR(Tabela2[[#This Row],[DATA DO ÚLTIMO TESTE HIDROSTÁTICO]]))</f>
        <v/>
      </c>
      <c r="Y653" s="101" t="str">
        <f>IFERROR(IF(Tabela2[[#This Row],[DATA DA RECARGA]]="","",Tabela2[[#This Row],[VALIDADE          (em meses)]]*30)+5,"")</f>
        <v/>
      </c>
      <c r="Z653" s="101" t="str">
        <f>IF(Tabela2[[#This Row],[DATA DA RECARGA]]="","","P")</f>
        <v/>
      </c>
      <c r="AA653" s="71"/>
      <c r="AB653" s="97" t="str">
        <f ca="1">IFERROR(G653-editar!$C$1,"")</f>
        <v/>
      </c>
      <c r="AC653" s="97" t="str">
        <f t="shared" ca="1" si="10"/>
        <v/>
      </c>
      <c r="AD653" s="74"/>
      <c r="AE653" s="74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</row>
    <row r="654" spans="1:57" ht="20.100000000000001" customHeight="1" x14ac:dyDescent="0.25">
      <c r="A654" s="29" t="str">
        <f>IF(Tabela2[[#This Row],[LOCAL DO EXTINTOR]]="","",Tabela2[[#This Row],[CONTROL1]])</f>
        <v/>
      </c>
      <c r="B654" s="133"/>
      <c r="C654" s="33"/>
      <c r="D654" s="34"/>
      <c r="E654" s="35"/>
      <c r="F6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4" s="81" t="str">
        <f ca="1">IFERROR(IF(Tabela2[[#This Row],[VALIDADE DA RECARGA]]="SELECIONE VALIDADE","",Tabela2[[#This Row],[DATA VENC REC]]),"")</f>
        <v/>
      </c>
      <c r="H654" s="76"/>
      <c r="I6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4" s="87" t="str">
        <f>IF(Tabela2[[#This Row],[DATA DO ÚLTIMO TESTE HIDROSTÁTICO]]="","",Tabela2[[#This Row],[DATA DO ÚLTIMO TESTE HIDROSTÁTICO]]+editar!$C$15)</f>
        <v/>
      </c>
      <c r="K654" s="105"/>
      <c r="L654" s="140"/>
      <c r="M654" s="48">
        <v>647</v>
      </c>
      <c r="N6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4" s="49" t="str">
        <f>IF(Tabela2[[#This Row],[DATA DA RECARGA]]="","",Tabela2[[#This Row],[DATA DA RECARGA]]+Tabela2[[#This Row],[val]])</f>
        <v/>
      </c>
      <c r="P654" s="48" t="str">
        <f>IF(Tabela2[[#This Row],[DATA VENC REC]]="","",VLOOKUP(MONTH(Tabela2[[#This Row],[DATA VENC REC]]),editar!$F$2:$G$13,2,0))</f>
        <v/>
      </c>
      <c r="Q654" s="48" t="str">
        <f>IF(Tabela2[[#This Row],[DATA VENC REC]]="","",YEAR(Tabela2[[#This Row],[DATA VENC REC]]))</f>
        <v/>
      </c>
      <c r="R6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4" s="54" t="str">
        <f>IF(Tabela2[[#This Row],[DATA DO PRÓXIMO TESTE HIDROSTÁTICO]]="","",VLOOKUP(MONTH(Tabela2[[#This Row],[DATA DO PRÓXIMO TESTE HIDROSTÁTICO]]),editar!$F$2:$G$13,2,0))</f>
        <v/>
      </c>
      <c r="T654" s="54" t="str">
        <f>IF(Tabela2[[#This Row],[DATA DO PRÓXIMO TESTE HIDROSTÁTICO]]="","",YEAR(Tabela2[[#This Row],[DATA DO PRÓXIMO TESTE HIDROSTÁTICO]]))</f>
        <v/>
      </c>
      <c r="U654" s="54" t="str">
        <f>IF(Tabela2[[#This Row],[DATA DA RECARGA]]="","",VLOOKUP(MONTH(Tabela2[[#This Row],[DATA DA RECARGA]]),editar!$F$2:$G$13,2,0))</f>
        <v/>
      </c>
      <c r="V654" s="54" t="str">
        <f>IF(Tabela2[[#This Row],[DATA DA RECARGA]]="","",YEAR(Tabela2[[#This Row],[DATA DA RECARGA]]))</f>
        <v/>
      </c>
      <c r="W654" s="54" t="str">
        <f>IF(Tabela2[[#This Row],[DATA DO ÚLTIMO TESTE HIDROSTÁTICO]]="","",VLOOKUP(MONTH(Tabela2[[#This Row],[DATA DO ÚLTIMO TESTE HIDROSTÁTICO]]),editar!$F$2:$G$13,2,0))</f>
        <v/>
      </c>
      <c r="X654" s="54" t="str">
        <f>IF(Tabela2[[#This Row],[DATA DO ÚLTIMO TESTE HIDROSTÁTICO]]="","",YEAR(Tabela2[[#This Row],[DATA DO ÚLTIMO TESTE HIDROSTÁTICO]]))</f>
        <v/>
      </c>
      <c r="Y654" s="101" t="str">
        <f>IFERROR(IF(Tabela2[[#This Row],[DATA DA RECARGA]]="","",Tabela2[[#This Row],[VALIDADE          (em meses)]]*30)+5,"")</f>
        <v/>
      </c>
      <c r="Z654" s="101" t="str">
        <f>IF(Tabela2[[#This Row],[DATA DA RECARGA]]="","","P")</f>
        <v/>
      </c>
      <c r="AA654" s="71"/>
      <c r="AB654" s="97" t="str">
        <f ca="1">IFERROR(G654-editar!$C$1,"")</f>
        <v/>
      </c>
      <c r="AC654" s="97" t="str">
        <f t="shared" ca="1" si="10"/>
        <v/>
      </c>
      <c r="AD654" s="74"/>
      <c r="AE654" s="74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</row>
    <row r="655" spans="1:57" ht="20.100000000000001" customHeight="1" x14ac:dyDescent="0.25">
      <c r="A655" s="29" t="str">
        <f>IF(Tabela2[[#This Row],[LOCAL DO EXTINTOR]]="","",Tabela2[[#This Row],[CONTROL1]])</f>
        <v/>
      </c>
      <c r="B655" s="133"/>
      <c r="C655" s="33"/>
      <c r="D655" s="34"/>
      <c r="E655" s="35"/>
      <c r="F6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5" s="81" t="str">
        <f ca="1">IFERROR(IF(Tabela2[[#This Row],[VALIDADE DA RECARGA]]="SELECIONE VALIDADE","",Tabela2[[#This Row],[DATA VENC REC]]),"")</f>
        <v/>
      </c>
      <c r="H655" s="76"/>
      <c r="I6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5" s="87" t="str">
        <f>IF(Tabela2[[#This Row],[DATA DO ÚLTIMO TESTE HIDROSTÁTICO]]="","",Tabela2[[#This Row],[DATA DO ÚLTIMO TESTE HIDROSTÁTICO]]+editar!$C$15)</f>
        <v/>
      </c>
      <c r="K655" s="105"/>
      <c r="L655" s="140"/>
      <c r="M655" s="48">
        <v>648</v>
      </c>
      <c r="N6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5" s="49" t="str">
        <f>IF(Tabela2[[#This Row],[DATA DA RECARGA]]="","",Tabela2[[#This Row],[DATA DA RECARGA]]+Tabela2[[#This Row],[val]])</f>
        <v/>
      </c>
      <c r="P655" s="48" t="str">
        <f>IF(Tabela2[[#This Row],[DATA VENC REC]]="","",VLOOKUP(MONTH(Tabela2[[#This Row],[DATA VENC REC]]),editar!$F$2:$G$13,2,0))</f>
        <v/>
      </c>
      <c r="Q655" s="48" t="str">
        <f>IF(Tabela2[[#This Row],[DATA VENC REC]]="","",YEAR(Tabela2[[#This Row],[DATA VENC REC]]))</f>
        <v/>
      </c>
      <c r="R6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5" s="54" t="str">
        <f>IF(Tabela2[[#This Row],[DATA DO PRÓXIMO TESTE HIDROSTÁTICO]]="","",VLOOKUP(MONTH(Tabela2[[#This Row],[DATA DO PRÓXIMO TESTE HIDROSTÁTICO]]),editar!$F$2:$G$13,2,0))</f>
        <v/>
      </c>
      <c r="T655" s="54" t="str">
        <f>IF(Tabela2[[#This Row],[DATA DO PRÓXIMO TESTE HIDROSTÁTICO]]="","",YEAR(Tabela2[[#This Row],[DATA DO PRÓXIMO TESTE HIDROSTÁTICO]]))</f>
        <v/>
      </c>
      <c r="U655" s="54" t="str">
        <f>IF(Tabela2[[#This Row],[DATA DA RECARGA]]="","",VLOOKUP(MONTH(Tabela2[[#This Row],[DATA DA RECARGA]]),editar!$F$2:$G$13,2,0))</f>
        <v/>
      </c>
      <c r="V655" s="54" t="str">
        <f>IF(Tabela2[[#This Row],[DATA DA RECARGA]]="","",YEAR(Tabela2[[#This Row],[DATA DA RECARGA]]))</f>
        <v/>
      </c>
      <c r="W655" s="54" t="str">
        <f>IF(Tabela2[[#This Row],[DATA DO ÚLTIMO TESTE HIDROSTÁTICO]]="","",VLOOKUP(MONTH(Tabela2[[#This Row],[DATA DO ÚLTIMO TESTE HIDROSTÁTICO]]),editar!$F$2:$G$13,2,0))</f>
        <v/>
      </c>
      <c r="X655" s="54" t="str">
        <f>IF(Tabela2[[#This Row],[DATA DO ÚLTIMO TESTE HIDROSTÁTICO]]="","",YEAR(Tabela2[[#This Row],[DATA DO ÚLTIMO TESTE HIDROSTÁTICO]]))</f>
        <v/>
      </c>
      <c r="Y655" s="101" t="str">
        <f>IFERROR(IF(Tabela2[[#This Row],[DATA DA RECARGA]]="","",Tabela2[[#This Row],[VALIDADE          (em meses)]]*30)+5,"")</f>
        <v/>
      </c>
      <c r="Z655" s="101" t="str">
        <f>IF(Tabela2[[#This Row],[DATA DA RECARGA]]="","","P")</f>
        <v/>
      </c>
      <c r="AA655" s="71"/>
      <c r="AB655" s="97" t="str">
        <f ca="1">IFERROR(G655-editar!$C$1,"")</f>
        <v/>
      </c>
      <c r="AC655" s="97" t="str">
        <f t="shared" ca="1" si="10"/>
        <v/>
      </c>
      <c r="AD655" s="74"/>
      <c r="AE655" s="74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</row>
    <row r="656" spans="1:57" ht="20.100000000000001" customHeight="1" x14ac:dyDescent="0.25">
      <c r="A656" s="29" t="str">
        <f>IF(Tabela2[[#This Row],[LOCAL DO EXTINTOR]]="","",Tabela2[[#This Row],[CONTROL1]])</f>
        <v/>
      </c>
      <c r="B656" s="133"/>
      <c r="C656" s="33"/>
      <c r="D656" s="34"/>
      <c r="E656" s="35"/>
      <c r="F6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6" s="81" t="str">
        <f ca="1">IFERROR(IF(Tabela2[[#This Row],[VALIDADE DA RECARGA]]="SELECIONE VALIDADE","",Tabela2[[#This Row],[DATA VENC REC]]),"")</f>
        <v/>
      </c>
      <c r="H656" s="76"/>
      <c r="I6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6" s="87" t="str">
        <f>IF(Tabela2[[#This Row],[DATA DO ÚLTIMO TESTE HIDROSTÁTICO]]="","",Tabela2[[#This Row],[DATA DO ÚLTIMO TESTE HIDROSTÁTICO]]+editar!$C$15)</f>
        <v/>
      </c>
      <c r="K656" s="105"/>
      <c r="L656" s="140"/>
      <c r="M656" s="48">
        <v>649</v>
      </c>
      <c r="N6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6" s="49" t="str">
        <f>IF(Tabela2[[#This Row],[DATA DA RECARGA]]="","",Tabela2[[#This Row],[DATA DA RECARGA]]+Tabela2[[#This Row],[val]])</f>
        <v/>
      </c>
      <c r="P656" s="48" t="str">
        <f>IF(Tabela2[[#This Row],[DATA VENC REC]]="","",VLOOKUP(MONTH(Tabela2[[#This Row],[DATA VENC REC]]),editar!$F$2:$G$13,2,0))</f>
        <v/>
      </c>
      <c r="Q656" s="48" t="str">
        <f>IF(Tabela2[[#This Row],[DATA VENC REC]]="","",YEAR(Tabela2[[#This Row],[DATA VENC REC]]))</f>
        <v/>
      </c>
      <c r="R6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6" s="54" t="str">
        <f>IF(Tabela2[[#This Row],[DATA DO PRÓXIMO TESTE HIDROSTÁTICO]]="","",VLOOKUP(MONTH(Tabela2[[#This Row],[DATA DO PRÓXIMO TESTE HIDROSTÁTICO]]),editar!$F$2:$G$13,2,0))</f>
        <v/>
      </c>
      <c r="T656" s="54" t="str">
        <f>IF(Tabela2[[#This Row],[DATA DO PRÓXIMO TESTE HIDROSTÁTICO]]="","",YEAR(Tabela2[[#This Row],[DATA DO PRÓXIMO TESTE HIDROSTÁTICO]]))</f>
        <v/>
      </c>
      <c r="U656" s="54" t="str">
        <f>IF(Tabela2[[#This Row],[DATA DA RECARGA]]="","",VLOOKUP(MONTH(Tabela2[[#This Row],[DATA DA RECARGA]]),editar!$F$2:$G$13,2,0))</f>
        <v/>
      </c>
      <c r="V656" s="54" t="str">
        <f>IF(Tabela2[[#This Row],[DATA DA RECARGA]]="","",YEAR(Tabela2[[#This Row],[DATA DA RECARGA]]))</f>
        <v/>
      </c>
      <c r="W656" s="54" t="str">
        <f>IF(Tabela2[[#This Row],[DATA DO ÚLTIMO TESTE HIDROSTÁTICO]]="","",VLOOKUP(MONTH(Tabela2[[#This Row],[DATA DO ÚLTIMO TESTE HIDROSTÁTICO]]),editar!$F$2:$G$13,2,0))</f>
        <v/>
      </c>
      <c r="X656" s="54" t="str">
        <f>IF(Tabela2[[#This Row],[DATA DO ÚLTIMO TESTE HIDROSTÁTICO]]="","",YEAR(Tabela2[[#This Row],[DATA DO ÚLTIMO TESTE HIDROSTÁTICO]]))</f>
        <v/>
      </c>
      <c r="Y656" s="101" t="str">
        <f>IFERROR(IF(Tabela2[[#This Row],[DATA DA RECARGA]]="","",Tabela2[[#This Row],[VALIDADE          (em meses)]]*30)+5,"")</f>
        <v/>
      </c>
      <c r="Z656" s="101" t="str">
        <f>IF(Tabela2[[#This Row],[DATA DA RECARGA]]="","","P")</f>
        <v/>
      </c>
      <c r="AA656" s="71"/>
      <c r="AB656" s="97" t="str">
        <f ca="1">IFERROR(G656-editar!$C$1,"")</f>
        <v/>
      </c>
      <c r="AC656" s="97" t="str">
        <f t="shared" ca="1" si="10"/>
        <v/>
      </c>
      <c r="AD656" s="74"/>
      <c r="AE656" s="74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</row>
    <row r="657" spans="1:57" ht="20.100000000000001" customHeight="1" x14ac:dyDescent="0.25">
      <c r="A657" s="29" t="str">
        <f>IF(Tabela2[[#This Row],[LOCAL DO EXTINTOR]]="","",Tabela2[[#This Row],[CONTROL1]])</f>
        <v/>
      </c>
      <c r="B657" s="133"/>
      <c r="C657" s="33"/>
      <c r="D657" s="34"/>
      <c r="E657" s="35"/>
      <c r="F6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7" s="81" t="str">
        <f ca="1">IFERROR(IF(Tabela2[[#This Row],[VALIDADE DA RECARGA]]="SELECIONE VALIDADE","",Tabela2[[#This Row],[DATA VENC REC]]),"")</f>
        <v/>
      </c>
      <c r="H657" s="76"/>
      <c r="I6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7" s="87" t="str">
        <f>IF(Tabela2[[#This Row],[DATA DO ÚLTIMO TESTE HIDROSTÁTICO]]="","",Tabela2[[#This Row],[DATA DO ÚLTIMO TESTE HIDROSTÁTICO]]+editar!$C$15)</f>
        <v/>
      </c>
      <c r="K657" s="105"/>
      <c r="L657" s="140"/>
      <c r="M657" s="48">
        <v>650</v>
      </c>
      <c r="N6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7" s="49" t="str">
        <f>IF(Tabela2[[#This Row],[DATA DA RECARGA]]="","",Tabela2[[#This Row],[DATA DA RECARGA]]+Tabela2[[#This Row],[val]])</f>
        <v/>
      </c>
      <c r="P657" s="48" t="str">
        <f>IF(Tabela2[[#This Row],[DATA VENC REC]]="","",VLOOKUP(MONTH(Tabela2[[#This Row],[DATA VENC REC]]),editar!$F$2:$G$13,2,0))</f>
        <v/>
      </c>
      <c r="Q657" s="48" t="str">
        <f>IF(Tabela2[[#This Row],[DATA VENC REC]]="","",YEAR(Tabela2[[#This Row],[DATA VENC REC]]))</f>
        <v/>
      </c>
      <c r="R6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7" s="54" t="str">
        <f>IF(Tabela2[[#This Row],[DATA DO PRÓXIMO TESTE HIDROSTÁTICO]]="","",VLOOKUP(MONTH(Tabela2[[#This Row],[DATA DO PRÓXIMO TESTE HIDROSTÁTICO]]),editar!$F$2:$G$13,2,0))</f>
        <v/>
      </c>
      <c r="T657" s="54" t="str">
        <f>IF(Tabela2[[#This Row],[DATA DO PRÓXIMO TESTE HIDROSTÁTICO]]="","",YEAR(Tabela2[[#This Row],[DATA DO PRÓXIMO TESTE HIDROSTÁTICO]]))</f>
        <v/>
      </c>
      <c r="U657" s="54" t="str">
        <f>IF(Tabela2[[#This Row],[DATA DA RECARGA]]="","",VLOOKUP(MONTH(Tabela2[[#This Row],[DATA DA RECARGA]]),editar!$F$2:$G$13,2,0))</f>
        <v/>
      </c>
      <c r="V657" s="54" t="str">
        <f>IF(Tabela2[[#This Row],[DATA DA RECARGA]]="","",YEAR(Tabela2[[#This Row],[DATA DA RECARGA]]))</f>
        <v/>
      </c>
      <c r="W657" s="54" t="str">
        <f>IF(Tabela2[[#This Row],[DATA DO ÚLTIMO TESTE HIDROSTÁTICO]]="","",VLOOKUP(MONTH(Tabela2[[#This Row],[DATA DO ÚLTIMO TESTE HIDROSTÁTICO]]),editar!$F$2:$G$13,2,0))</f>
        <v/>
      </c>
      <c r="X657" s="54" t="str">
        <f>IF(Tabela2[[#This Row],[DATA DO ÚLTIMO TESTE HIDROSTÁTICO]]="","",YEAR(Tabela2[[#This Row],[DATA DO ÚLTIMO TESTE HIDROSTÁTICO]]))</f>
        <v/>
      </c>
      <c r="Y657" s="101" t="str">
        <f>IFERROR(IF(Tabela2[[#This Row],[DATA DA RECARGA]]="","",Tabela2[[#This Row],[VALIDADE          (em meses)]]*30)+5,"")</f>
        <v/>
      </c>
      <c r="Z657" s="101" t="str">
        <f>IF(Tabela2[[#This Row],[DATA DA RECARGA]]="","","P")</f>
        <v/>
      </c>
      <c r="AA657" s="71"/>
      <c r="AB657" s="97" t="str">
        <f ca="1">IFERROR(G657-editar!$C$1,"")</f>
        <v/>
      </c>
      <c r="AC657" s="97" t="str">
        <f t="shared" ca="1" si="10"/>
        <v/>
      </c>
      <c r="AD657" s="74"/>
      <c r="AE657" s="74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</row>
    <row r="658" spans="1:57" ht="20.100000000000001" customHeight="1" x14ac:dyDescent="0.25">
      <c r="A658" s="29" t="str">
        <f>IF(Tabela2[[#This Row],[LOCAL DO EXTINTOR]]="","",Tabela2[[#This Row],[CONTROL1]])</f>
        <v/>
      </c>
      <c r="B658" s="133"/>
      <c r="C658" s="33"/>
      <c r="D658" s="34"/>
      <c r="E658" s="35"/>
      <c r="F6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8" s="81" t="str">
        <f ca="1">IFERROR(IF(Tabela2[[#This Row],[VALIDADE DA RECARGA]]="SELECIONE VALIDADE","",Tabela2[[#This Row],[DATA VENC REC]]),"")</f>
        <v/>
      </c>
      <c r="H658" s="76"/>
      <c r="I6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8" s="87" t="str">
        <f>IF(Tabela2[[#This Row],[DATA DO ÚLTIMO TESTE HIDROSTÁTICO]]="","",Tabela2[[#This Row],[DATA DO ÚLTIMO TESTE HIDROSTÁTICO]]+editar!$C$15)</f>
        <v/>
      </c>
      <c r="K658" s="105"/>
      <c r="L658" s="140"/>
      <c r="M658" s="48">
        <v>651</v>
      </c>
      <c r="N6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8" s="49" t="str">
        <f>IF(Tabela2[[#This Row],[DATA DA RECARGA]]="","",Tabela2[[#This Row],[DATA DA RECARGA]]+Tabela2[[#This Row],[val]])</f>
        <v/>
      </c>
      <c r="P658" s="48" t="str">
        <f>IF(Tabela2[[#This Row],[DATA VENC REC]]="","",VLOOKUP(MONTH(Tabela2[[#This Row],[DATA VENC REC]]),editar!$F$2:$G$13,2,0))</f>
        <v/>
      </c>
      <c r="Q658" s="48" t="str">
        <f>IF(Tabela2[[#This Row],[DATA VENC REC]]="","",YEAR(Tabela2[[#This Row],[DATA VENC REC]]))</f>
        <v/>
      </c>
      <c r="R6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8" s="54" t="str">
        <f>IF(Tabela2[[#This Row],[DATA DO PRÓXIMO TESTE HIDROSTÁTICO]]="","",VLOOKUP(MONTH(Tabela2[[#This Row],[DATA DO PRÓXIMO TESTE HIDROSTÁTICO]]),editar!$F$2:$G$13,2,0))</f>
        <v/>
      </c>
      <c r="T658" s="54" t="str">
        <f>IF(Tabela2[[#This Row],[DATA DO PRÓXIMO TESTE HIDROSTÁTICO]]="","",YEAR(Tabela2[[#This Row],[DATA DO PRÓXIMO TESTE HIDROSTÁTICO]]))</f>
        <v/>
      </c>
      <c r="U658" s="54" t="str">
        <f>IF(Tabela2[[#This Row],[DATA DA RECARGA]]="","",VLOOKUP(MONTH(Tabela2[[#This Row],[DATA DA RECARGA]]),editar!$F$2:$G$13,2,0))</f>
        <v/>
      </c>
      <c r="V658" s="54" t="str">
        <f>IF(Tabela2[[#This Row],[DATA DA RECARGA]]="","",YEAR(Tabela2[[#This Row],[DATA DA RECARGA]]))</f>
        <v/>
      </c>
      <c r="W658" s="54" t="str">
        <f>IF(Tabela2[[#This Row],[DATA DO ÚLTIMO TESTE HIDROSTÁTICO]]="","",VLOOKUP(MONTH(Tabela2[[#This Row],[DATA DO ÚLTIMO TESTE HIDROSTÁTICO]]),editar!$F$2:$G$13,2,0))</f>
        <v/>
      </c>
      <c r="X658" s="54" t="str">
        <f>IF(Tabela2[[#This Row],[DATA DO ÚLTIMO TESTE HIDROSTÁTICO]]="","",YEAR(Tabela2[[#This Row],[DATA DO ÚLTIMO TESTE HIDROSTÁTICO]]))</f>
        <v/>
      </c>
      <c r="Y658" s="101" t="str">
        <f>IFERROR(IF(Tabela2[[#This Row],[DATA DA RECARGA]]="","",Tabela2[[#This Row],[VALIDADE          (em meses)]]*30)+5,"")</f>
        <v/>
      </c>
      <c r="Z658" s="101" t="str">
        <f>IF(Tabela2[[#This Row],[DATA DA RECARGA]]="","","P")</f>
        <v/>
      </c>
      <c r="AA658" s="71"/>
      <c r="AB658" s="97" t="str">
        <f ca="1">IFERROR(G658-editar!$C$1,"")</f>
        <v/>
      </c>
      <c r="AC658" s="97" t="str">
        <f t="shared" ca="1" si="10"/>
        <v/>
      </c>
      <c r="AD658" s="74"/>
      <c r="AE658" s="74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</row>
    <row r="659" spans="1:57" ht="20.100000000000001" customHeight="1" x14ac:dyDescent="0.25">
      <c r="A659" s="29" t="str">
        <f>IF(Tabela2[[#This Row],[LOCAL DO EXTINTOR]]="","",Tabela2[[#This Row],[CONTROL1]])</f>
        <v/>
      </c>
      <c r="B659" s="133"/>
      <c r="C659" s="33"/>
      <c r="D659" s="34"/>
      <c r="E659" s="35"/>
      <c r="F6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59" s="81" t="str">
        <f ca="1">IFERROR(IF(Tabela2[[#This Row],[VALIDADE DA RECARGA]]="SELECIONE VALIDADE","",Tabela2[[#This Row],[DATA VENC REC]]),"")</f>
        <v/>
      </c>
      <c r="H659" s="76"/>
      <c r="I6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59" s="87" t="str">
        <f>IF(Tabela2[[#This Row],[DATA DO ÚLTIMO TESTE HIDROSTÁTICO]]="","",Tabela2[[#This Row],[DATA DO ÚLTIMO TESTE HIDROSTÁTICO]]+editar!$C$15)</f>
        <v/>
      </c>
      <c r="K659" s="105"/>
      <c r="L659" s="140"/>
      <c r="M659" s="48">
        <v>652</v>
      </c>
      <c r="N6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59" s="49" t="str">
        <f>IF(Tabela2[[#This Row],[DATA DA RECARGA]]="","",Tabela2[[#This Row],[DATA DA RECARGA]]+Tabela2[[#This Row],[val]])</f>
        <v/>
      </c>
      <c r="P659" s="48" t="str">
        <f>IF(Tabela2[[#This Row],[DATA VENC REC]]="","",VLOOKUP(MONTH(Tabela2[[#This Row],[DATA VENC REC]]),editar!$F$2:$G$13,2,0))</f>
        <v/>
      </c>
      <c r="Q659" s="48" t="str">
        <f>IF(Tabela2[[#This Row],[DATA VENC REC]]="","",YEAR(Tabela2[[#This Row],[DATA VENC REC]]))</f>
        <v/>
      </c>
      <c r="R6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59" s="54" t="str">
        <f>IF(Tabela2[[#This Row],[DATA DO PRÓXIMO TESTE HIDROSTÁTICO]]="","",VLOOKUP(MONTH(Tabela2[[#This Row],[DATA DO PRÓXIMO TESTE HIDROSTÁTICO]]),editar!$F$2:$G$13,2,0))</f>
        <v/>
      </c>
      <c r="T659" s="54" t="str">
        <f>IF(Tabela2[[#This Row],[DATA DO PRÓXIMO TESTE HIDROSTÁTICO]]="","",YEAR(Tabela2[[#This Row],[DATA DO PRÓXIMO TESTE HIDROSTÁTICO]]))</f>
        <v/>
      </c>
      <c r="U659" s="54" t="str">
        <f>IF(Tabela2[[#This Row],[DATA DA RECARGA]]="","",VLOOKUP(MONTH(Tabela2[[#This Row],[DATA DA RECARGA]]),editar!$F$2:$G$13,2,0))</f>
        <v/>
      </c>
      <c r="V659" s="54" t="str">
        <f>IF(Tabela2[[#This Row],[DATA DA RECARGA]]="","",YEAR(Tabela2[[#This Row],[DATA DA RECARGA]]))</f>
        <v/>
      </c>
      <c r="W659" s="54" t="str">
        <f>IF(Tabela2[[#This Row],[DATA DO ÚLTIMO TESTE HIDROSTÁTICO]]="","",VLOOKUP(MONTH(Tabela2[[#This Row],[DATA DO ÚLTIMO TESTE HIDROSTÁTICO]]),editar!$F$2:$G$13,2,0))</f>
        <v/>
      </c>
      <c r="X659" s="54" t="str">
        <f>IF(Tabela2[[#This Row],[DATA DO ÚLTIMO TESTE HIDROSTÁTICO]]="","",YEAR(Tabela2[[#This Row],[DATA DO ÚLTIMO TESTE HIDROSTÁTICO]]))</f>
        <v/>
      </c>
      <c r="Y659" s="101" t="str">
        <f>IFERROR(IF(Tabela2[[#This Row],[DATA DA RECARGA]]="","",Tabela2[[#This Row],[VALIDADE          (em meses)]]*30)+5,"")</f>
        <v/>
      </c>
      <c r="Z659" s="101" t="str">
        <f>IF(Tabela2[[#This Row],[DATA DA RECARGA]]="","","P")</f>
        <v/>
      </c>
      <c r="AA659" s="71"/>
      <c r="AB659" s="97" t="str">
        <f ca="1">IFERROR(G659-editar!$C$1,"")</f>
        <v/>
      </c>
      <c r="AC659" s="97" t="str">
        <f t="shared" ca="1" si="10"/>
        <v/>
      </c>
      <c r="AD659" s="74"/>
      <c r="AE659" s="74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</row>
    <row r="660" spans="1:57" ht="20.100000000000001" customHeight="1" x14ac:dyDescent="0.25">
      <c r="A660" s="29" t="str">
        <f>IF(Tabela2[[#This Row],[LOCAL DO EXTINTOR]]="","",Tabela2[[#This Row],[CONTROL1]])</f>
        <v/>
      </c>
      <c r="B660" s="133"/>
      <c r="C660" s="33"/>
      <c r="D660" s="34"/>
      <c r="E660" s="35"/>
      <c r="F6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0" s="81" t="str">
        <f ca="1">IFERROR(IF(Tabela2[[#This Row],[VALIDADE DA RECARGA]]="SELECIONE VALIDADE","",Tabela2[[#This Row],[DATA VENC REC]]),"")</f>
        <v/>
      </c>
      <c r="H660" s="76"/>
      <c r="I6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0" s="87" t="str">
        <f>IF(Tabela2[[#This Row],[DATA DO ÚLTIMO TESTE HIDROSTÁTICO]]="","",Tabela2[[#This Row],[DATA DO ÚLTIMO TESTE HIDROSTÁTICO]]+editar!$C$15)</f>
        <v/>
      </c>
      <c r="K660" s="105"/>
      <c r="L660" s="140"/>
      <c r="M660" s="48">
        <v>653</v>
      </c>
      <c r="N6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0" s="49" t="str">
        <f>IF(Tabela2[[#This Row],[DATA DA RECARGA]]="","",Tabela2[[#This Row],[DATA DA RECARGA]]+Tabela2[[#This Row],[val]])</f>
        <v/>
      </c>
      <c r="P660" s="48" t="str">
        <f>IF(Tabela2[[#This Row],[DATA VENC REC]]="","",VLOOKUP(MONTH(Tabela2[[#This Row],[DATA VENC REC]]),editar!$F$2:$G$13,2,0))</f>
        <v/>
      </c>
      <c r="Q660" s="48" t="str">
        <f>IF(Tabela2[[#This Row],[DATA VENC REC]]="","",YEAR(Tabela2[[#This Row],[DATA VENC REC]]))</f>
        <v/>
      </c>
      <c r="R6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0" s="54" t="str">
        <f>IF(Tabela2[[#This Row],[DATA DO PRÓXIMO TESTE HIDROSTÁTICO]]="","",VLOOKUP(MONTH(Tabela2[[#This Row],[DATA DO PRÓXIMO TESTE HIDROSTÁTICO]]),editar!$F$2:$G$13,2,0))</f>
        <v/>
      </c>
      <c r="T660" s="54" t="str">
        <f>IF(Tabela2[[#This Row],[DATA DO PRÓXIMO TESTE HIDROSTÁTICO]]="","",YEAR(Tabela2[[#This Row],[DATA DO PRÓXIMO TESTE HIDROSTÁTICO]]))</f>
        <v/>
      </c>
      <c r="U660" s="54" t="str">
        <f>IF(Tabela2[[#This Row],[DATA DA RECARGA]]="","",VLOOKUP(MONTH(Tabela2[[#This Row],[DATA DA RECARGA]]),editar!$F$2:$G$13,2,0))</f>
        <v/>
      </c>
      <c r="V660" s="54" t="str">
        <f>IF(Tabela2[[#This Row],[DATA DA RECARGA]]="","",YEAR(Tabela2[[#This Row],[DATA DA RECARGA]]))</f>
        <v/>
      </c>
      <c r="W660" s="54" t="str">
        <f>IF(Tabela2[[#This Row],[DATA DO ÚLTIMO TESTE HIDROSTÁTICO]]="","",VLOOKUP(MONTH(Tabela2[[#This Row],[DATA DO ÚLTIMO TESTE HIDROSTÁTICO]]),editar!$F$2:$G$13,2,0))</f>
        <v/>
      </c>
      <c r="X660" s="54" t="str">
        <f>IF(Tabela2[[#This Row],[DATA DO ÚLTIMO TESTE HIDROSTÁTICO]]="","",YEAR(Tabela2[[#This Row],[DATA DO ÚLTIMO TESTE HIDROSTÁTICO]]))</f>
        <v/>
      </c>
      <c r="Y660" s="101" t="str">
        <f>IFERROR(IF(Tabela2[[#This Row],[DATA DA RECARGA]]="","",Tabela2[[#This Row],[VALIDADE          (em meses)]]*30)+5,"")</f>
        <v/>
      </c>
      <c r="Z660" s="101" t="str">
        <f>IF(Tabela2[[#This Row],[DATA DA RECARGA]]="","","P")</f>
        <v/>
      </c>
      <c r="AA660" s="71"/>
      <c r="AB660" s="97" t="str">
        <f ca="1">IFERROR(G660-editar!$C$1,"")</f>
        <v/>
      </c>
      <c r="AC660" s="97" t="str">
        <f t="shared" ca="1" si="10"/>
        <v/>
      </c>
      <c r="AD660" s="74"/>
      <c r="AE660" s="74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</row>
    <row r="661" spans="1:57" ht="20.100000000000001" customHeight="1" x14ac:dyDescent="0.25">
      <c r="A661" s="29" t="str">
        <f>IF(Tabela2[[#This Row],[LOCAL DO EXTINTOR]]="","",Tabela2[[#This Row],[CONTROL1]])</f>
        <v/>
      </c>
      <c r="B661" s="133"/>
      <c r="C661" s="33"/>
      <c r="D661" s="34"/>
      <c r="E661" s="35"/>
      <c r="F6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1" s="81" t="str">
        <f ca="1">IFERROR(IF(Tabela2[[#This Row],[VALIDADE DA RECARGA]]="SELECIONE VALIDADE","",Tabela2[[#This Row],[DATA VENC REC]]),"")</f>
        <v/>
      </c>
      <c r="H661" s="76"/>
      <c r="I6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1" s="87" t="str">
        <f>IF(Tabela2[[#This Row],[DATA DO ÚLTIMO TESTE HIDROSTÁTICO]]="","",Tabela2[[#This Row],[DATA DO ÚLTIMO TESTE HIDROSTÁTICO]]+editar!$C$15)</f>
        <v/>
      </c>
      <c r="K661" s="105"/>
      <c r="L661" s="140"/>
      <c r="M661" s="48">
        <v>654</v>
      </c>
      <c r="N6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1" s="49" t="str">
        <f>IF(Tabela2[[#This Row],[DATA DA RECARGA]]="","",Tabela2[[#This Row],[DATA DA RECARGA]]+Tabela2[[#This Row],[val]])</f>
        <v/>
      </c>
      <c r="P661" s="48" t="str">
        <f>IF(Tabela2[[#This Row],[DATA VENC REC]]="","",VLOOKUP(MONTH(Tabela2[[#This Row],[DATA VENC REC]]),editar!$F$2:$G$13,2,0))</f>
        <v/>
      </c>
      <c r="Q661" s="48" t="str">
        <f>IF(Tabela2[[#This Row],[DATA VENC REC]]="","",YEAR(Tabela2[[#This Row],[DATA VENC REC]]))</f>
        <v/>
      </c>
      <c r="R6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1" s="54" t="str">
        <f>IF(Tabela2[[#This Row],[DATA DO PRÓXIMO TESTE HIDROSTÁTICO]]="","",VLOOKUP(MONTH(Tabela2[[#This Row],[DATA DO PRÓXIMO TESTE HIDROSTÁTICO]]),editar!$F$2:$G$13,2,0))</f>
        <v/>
      </c>
      <c r="T661" s="54" t="str">
        <f>IF(Tabela2[[#This Row],[DATA DO PRÓXIMO TESTE HIDROSTÁTICO]]="","",YEAR(Tabela2[[#This Row],[DATA DO PRÓXIMO TESTE HIDROSTÁTICO]]))</f>
        <v/>
      </c>
      <c r="U661" s="54" t="str">
        <f>IF(Tabela2[[#This Row],[DATA DA RECARGA]]="","",VLOOKUP(MONTH(Tabela2[[#This Row],[DATA DA RECARGA]]),editar!$F$2:$G$13,2,0))</f>
        <v/>
      </c>
      <c r="V661" s="54" t="str">
        <f>IF(Tabela2[[#This Row],[DATA DA RECARGA]]="","",YEAR(Tabela2[[#This Row],[DATA DA RECARGA]]))</f>
        <v/>
      </c>
      <c r="W661" s="54" t="str">
        <f>IF(Tabela2[[#This Row],[DATA DO ÚLTIMO TESTE HIDROSTÁTICO]]="","",VLOOKUP(MONTH(Tabela2[[#This Row],[DATA DO ÚLTIMO TESTE HIDROSTÁTICO]]),editar!$F$2:$G$13,2,0))</f>
        <v/>
      </c>
      <c r="X661" s="54" t="str">
        <f>IF(Tabela2[[#This Row],[DATA DO ÚLTIMO TESTE HIDROSTÁTICO]]="","",YEAR(Tabela2[[#This Row],[DATA DO ÚLTIMO TESTE HIDROSTÁTICO]]))</f>
        <v/>
      </c>
      <c r="Y661" s="101" t="str">
        <f>IFERROR(IF(Tabela2[[#This Row],[DATA DA RECARGA]]="","",Tabela2[[#This Row],[VALIDADE          (em meses)]]*30)+5,"")</f>
        <v/>
      </c>
      <c r="Z661" s="101" t="str">
        <f>IF(Tabela2[[#This Row],[DATA DA RECARGA]]="","","P")</f>
        <v/>
      </c>
      <c r="AA661" s="71"/>
      <c r="AB661" s="97" t="str">
        <f ca="1">IFERROR(G661-editar!$C$1,"")</f>
        <v/>
      </c>
      <c r="AC661" s="97" t="str">
        <f t="shared" ca="1" si="10"/>
        <v/>
      </c>
      <c r="AD661" s="74"/>
      <c r="AE661" s="74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</row>
    <row r="662" spans="1:57" ht="20.100000000000001" customHeight="1" x14ac:dyDescent="0.25">
      <c r="A662" s="29" t="str">
        <f>IF(Tabela2[[#This Row],[LOCAL DO EXTINTOR]]="","",Tabela2[[#This Row],[CONTROL1]])</f>
        <v/>
      </c>
      <c r="B662" s="133"/>
      <c r="C662" s="33"/>
      <c r="D662" s="34"/>
      <c r="E662" s="35"/>
      <c r="F6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2" s="81" t="str">
        <f ca="1">IFERROR(IF(Tabela2[[#This Row],[VALIDADE DA RECARGA]]="SELECIONE VALIDADE","",Tabela2[[#This Row],[DATA VENC REC]]),"")</f>
        <v/>
      </c>
      <c r="H662" s="76"/>
      <c r="I6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2" s="87" t="str">
        <f>IF(Tabela2[[#This Row],[DATA DO ÚLTIMO TESTE HIDROSTÁTICO]]="","",Tabela2[[#This Row],[DATA DO ÚLTIMO TESTE HIDROSTÁTICO]]+editar!$C$15)</f>
        <v/>
      </c>
      <c r="K662" s="105"/>
      <c r="L662" s="140"/>
      <c r="M662" s="48">
        <v>655</v>
      </c>
      <c r="N6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2" s="49" t="str">
        <f>IF(Tabela2[[#This Row],[DATA DA RECARGA]]="","",Tabela2[[#This Row],[DATA DA RECARGA]]+Tabela2[[#This Row],[val]])</f>
        <v/>
      </c>
      <c r="P662" s="48" t="str">
        <f>IF(Tabela2[[#This Row],[DATA VENC REC]]="","",VLOOKUP(MONTH(Tabela2[[#This Row],[DATA VENC REC]]),editar!$F$2:$G$13,2,0))</f>
        <v/>
      </c>
      <c r="Q662" s="48" t="str">
        <f>IF(Tabela2[[#This Row],[DATA VENC REC]]="","",YEAR(Tabela2[[#This Row],[DATA VENC REC]]))</f>
        <v/>
      </c>
      <c r="R6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2" s="54" t="str">
        <f>IF(Tabela2[[#This Row],[DATA DO PRÓXIMO TESTE HIDROSTÁTICO]]="","",VLOOKUP(MONTH(Tabela2[[#This Row],[DATA DO PRÓXIMO TESTE HIDROSTÁTICO]]),editar!$F$2:$G$13,2,0))</f>
        <v/>
      </c>
      <c r="T662" s="54" t="str">
        <f>IF(Tabela2[[#This Row],[DATA DO PRÓXIMO TESTE HIDROSTÁTICO]]="","",YEAR(Tabela2[[#This Row],[DATA DO PRÓXIMO TESTE HIDROSTÁTICO]]))</f>
        <v/>
      </c>
      <c r="U662" s="54" t="str">
        <f>IF(Tabela2[[#This Row],[DATA DA RECARGA]]="","",VLOOKUP(MONTH(Tabela2[[#This Row],[DATA DA RECARGA]]),editar!$F$2:$G$13,2,0))</f>
        <v/>
      </c>
      <c r="V662" s="54" t="str">
        <f>IF(Tabela2[[#This Row],[DATA DA RECARGA]]="","",YEAR(Tabela2[[#This Row],[DATA DA RECARGA]]))</f>
        <v/>
      </c>
      <c r="W662" s="54" t="str">
        <f>IF(Tabela2[[#This Row],[DATA DO ÚLTIMO TESTE HIDROSTÁTICO]]="","",VLOOKUP(MONTH(Tabela2[[#This Row],[DATA DO ÚLTIMO TESTE HIDROSTÁTICO]]),editar!$F$2:$G$13,2,0))</f>
        <v/>
      </c>
      <c r="X662" s="54" t="str">
        <f>IF(Tabela2[[#This Row],[DATA DO ÚLTIMO TESTE HIDROSTÁTICO]]="","",YEAR(Tabela2[[#This Row],[DATA DO ÚLTIMO TESTE HIDROSTÁTICO]]))</f>
        <v/>
      </c>
      <c r="Y662" s="101" t="str">
        <f>IFERROR(IF(Tabela2[[#This Row],[DATA DA RECARGA]]="","",Tabela2[[#This Row],[VALIDADE          (em meses)]]*30)+5,"")</f>
        <v/>
      </c>
      <c r="Z662" s="101" t="str">
        <f>IF(Tabela2[[#This Row],[DATA DA RECARGA]]="","","P")</f>
        <v/>
      </c>
      <c r="AA662" s="71"/>
      <c r="AB662" s="97" t="str">
        <f ca="1">IFERROR(G662-editar!$C$1,"")</f>
        <v/>
      </c>
      <c r="AC662" s="97" t="str">
        <f t="shared" ca="1" si="10"/>
        <v/>
      </c>
      <c r="AD662" s="74"/>
      <c r="AE662" s="74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</row>
    <row r="663" spans="1:57" ht="20.100000000000001" customHeight="1" x14ac:dyDescent="0.25">
      <c r="A663" s="29" t="str">
        <f>IF(Tabela2[[#This Row],[LOCAL DO EXTINTOR]]="","",Tabela2[[#This Row],[CONTROL1]])</f>
        <v/>
      </c>
      <c r="B663" s="133"/>
      <c r="C663" s="33"/>
      <c r="D663" s="34"/>
      <c r="E663" s="35"/>
      <c r="F6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3" s="81" t="str">
        <f ca="1">IFERROR(IF(Tabela2[[#This Row],[VALIDADE DA RECARGA]]="SELECIONE VALIDADE","",Tabela2[[#This Row],[DATA VENC REC]]),"")</f>
        <v/>
      </c>
      <c r="H663" s="76"/>
      <c r="I6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3" s="87" t="str">
        <f>IF(Tabela2[[#This Row],[DATA DO ÚLTIMO TESTE HIDROSTÁTICO]]="","",Tabela2[[#This Row],[DATA DO ÚLTIMO TESTE HIDROSTÁTICO]]+editar!$C$15)</f>
        <v/>
      </c>
      <c r="K663" s="105"/>
      <c r="L663" s="140"/>
      <c r="M663" s="48">
        <v>656</v>
      </c>
      <c r="N6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3" s="49" t="str">
        <f>IF(Tabela2[[#This Row],[DATA DA RECARGA]]="","",Tabela2[[#This Row],[DATA DA RECARGA]]+Tabela2[[#This Row],[val]])</f>
        <v/>
      </c>
      <c r="P663" s="48" t="str">
        <f>IF(Tabela2[[#This Row],[DATA VENC REC]]="","",VLOOKUP(MONTH(Tabela2[[#This Row],[DATA VENC REC]]),editar!$F$2:$G$13,2,0))</f>
        <v/>
      </c>
      <c r="Q663" s="48" t="str">
        <f>IF(Tabela2[[#This Row],[DATA VENC REC]]="","",YEAR(Tabela2[[#This Row],[DATA VENC REC]]))</f>
        <v/>
      </c>
      <c r="R6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3" s="54" t="str">
        <f>IF(Tabela2[[#This Row],[DATA DO PRÓXIMO TESTE HIDROSTÁTICO]]="","",VLOOKUP(MONTH(Tabela2[[#This Row],[DATA DO PRÓXIMO TESTE HIDROSTÁTICO]]),editar!$F$2:$G$13,2,0))</f>
        <v/>
      </c>
      <c r="T663" s="54" t="str">
        <f>IF(Tabela2[[#This Row],[DATA DO PRÓXIMO TESTE HIDROSTÁTICO]]="","",YEAR(Tabela2[[#This Row],[DATA DO PRÓXIMO TESTE HIDROSTÁTICO]]))</f>
        <v/>
      </c>
      <c r="U663" s="54" t="str">
        <f>IF(Tabela2[[#This Row],[DATA DA RECARGA]]="","",VLOOKUP(MONTH(Tabela2[[#This Row],[DATA DA RECARGA]]),editar!$F$2:$G$13,2,0))</f>
        <v/>
      </c>
      <c r="V663" s="54" t="str">
        <f>IF(Tabela2[[#This Row],[DATA DA RECARGA]]="","",YEAR(Tabela2[[#This Row],[DATA DA RECARGA]]))</f>
        <v/>
      </c>
      <c r="W663" s="54" t="str">
        <f>IF(Tabela2[[#This Row],[DATA DO ÚLTIMO TESTE HIDROSTÁTICO]]="","",VLOOKUP(MONTH(Tabela2[[#This Row],[DATA DO ÚLTIMO TESTE HIDROSTÁTICO]]),editar!$F$2:$G$13,2,0))</f>
        <v/>
      </c>
      <c r="X663" s="54" t="str">
        <f>IF(Tabela2[[#This Row],[DATA DO ÚLTIMO TESTE HIDROSTÁTICO]]="","",YEAR(Tabela2[[#This Row],[DATA DO ÚLTIMO TESTE HIDROSTÁTICO]]))</f>
        <v/>
      </c>
      <c r="Y663" s="101" t="str">
        <f>IFERROR(IF(Tabela2[[#This Row],[DATA DA RECARGA]]="","",Tabela2[[#This Row],[VALIDADE          (em meses)]]*30)+5,"")</f>
        <v/>
      </c>
      <c r="Z663" s="101" t="str">
        <f>IF(Tabela2[[#This Row],[DATA DA RECARGA]]="","","P")</f>
        <v/>
      </c>
      <c r="AA663" s="71"/>
      <c r="AB663" s="97" t="str">
        <f ca="1">IFERROR(G663-editar!$C$1,"")</f>
        <v/>
      </c>
      <c r="AC663" s="97" t="str">
        <f t="shared" ca="1" si="10"/>
        <v/>
      </c>
      <c r="AD663" s="74"/>
      <c r="AE663" s="74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</row>
    <row r="664" spans="1:57" ht="20.100000000000001" customHeight="1" x14ac:dyDescent="0.25">
      <c r="A664" s="29" t="str">
        <f>IF(Tabela2[[#This Row],[LOCAL DO EXTINTOR]]="","",Tabela2[[#This Row],[CONTROL1]])</f>
        <v/>
      </c>
      <c r="B664" s="133"/>
      <c r="C664" s="33"/>
      <c r="D664" s="34"/>
      <c r="E664" s="35"/>
      <c r="F6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4" s="81" t="str">
        <f ca="1">IFERROR(IF(Tabela2[[#This Row],[VALIDADE DA RECARGA]]="SELECIONE VALIDADE","",Tabela2[[#This Row],[DATA VENC REC]]),"")</f>
        <v/>
      </c>
      <c r="H664" s="76"/>
      <c r="I6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4" s="87" t="str">
        <f>IF(Tabela2[[#This Row],[DATA DO ÚLTIMO TESTE HIDROSTÁTICO]]="","",Tabela2[[#This Row],[DATA DO ÚLTIMO TESTE HIDROSTÁTICO]]+editar!$C$15)</f>
        <v/>
      </c>
      <c r="K664" s="105"/>
      <c r="L664" s="140"/>
      <c r="M664" s="48">
        <v>657</v>
      </c>
      <c r="N6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4" s="49" t="str">
        <f>IF(Tabela2[[#This Row],[DATA DA RECARGA]]="","",Tabela2[[#This Row],[DATA DA RECARGA]]+Tabela2[[#This Row],[val]])</f>
        <v/>
      </c>
      <c r="P664" s="48" t="str">
        <f>IF(Tabela2[[#This Row],[DATA VENC REC]]="","",VLOOKUP(MONTH(Tabela2[[#This Row],[DATA VENC REC]]),editar!$F$2:$G$13,2,0))</f>
        <v/>
      </c>
      <c r="Q664" s="48" t="str">
        <f>IF(Tabela2[[#This Row],[DATA VENC REC]]="","",YEAR(Tabela2[[#This Row],[DATA VENC REC]]))</f>
        <v/>
      </c>
      <c r="R6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4" s="54" t="str">
        <f>IF(Tabela2[[#This Row],[DATA DO PRÓXIMO TESTE HIDROSTÁTICO]]="","",VLOOKUP(MONTH(Tabela2[[#This Row],[DATA DO PRÓXIMO TESTE HIDROSTÁTICO]]),editar!$F$2:$G$13,2,0))</f>
        <v/>
      </c>
      <c r="T664" s="54" t="str">
        <f>IF(Tabela2[[#This Row],[DATA DO PRÓXIMO TESTE HIDROSTÁTICO]]="","",YEAR(Tabela2[[#This Row],[DATA DO PRÓXIMO TESTE HIDROSTÁTICO]]))</f>
        <v/>
      </c>
      <c r="U664" s="54" t="str">
        <f>IF(Tabela2[[#This Row],[DATA DA RECARGA]]="","",VLOOKUP(MONTH(Tabela2[[#This Row],[DATA DA RECARGA]]),editar!$F$2:$G$13,2,0))</f>
        <v/>
      </c>
      <c r="V664" s="54" t="str">
        <f>IF(Tabela2[[#This Row],[DATA DA RECARGA]]="","",YEAR(Tabela2[[#This Row],[DATA DA RECARGA]]))</f>
        <v/>
      </c>
      <c r="W664" s="54" t="str">
        <f>IF(Tabela2[[#This Row],[DATA DO ÚLTIMO TESTE HIDROSTÁTICO]]="","",VLOOKUP(MONTH(Tabela2[[#This Row],[DATA DO ÚLTIMO TESTE HIDROSTÁTICO]]),editar!$F$2:$G$13,2,0))</f>
        <v/>
      </c>
      <c r="X664" s="54" t="str">
        <f>IF(Tabela2[[#This Row],[DATA DO ÚLTIMO TESTE HIDROSTÁTICO]]="","",YEAR(Tabela2[[#This Row],[DATA DO ÚLTIMO TESTE HIDROSTÁTICO]]))</f>
        <v/>
      </c>
      <c r="Y664" s="101" t="str">
        <f>IFERROR(IF(Tabela2[[#This Row],[DATA DA RECARGA]]="","",Tabela2[[#This Row],[VALIDADE          (em meses)]]*30)+5,"")</f>
        <v/>
      </c>
      <c r="Z664" s="101" t="str">
        <f>IF(Tabela2[[#This Row],[DATA DA RECARGA]]="","","P")</f>
        <v/>
      </c>
      <c r="AA664" s="71"/>
      <c r="AB664" s="97" t="str">
        <f ca="1">IFERROR(G664-editar!$C$1,"")</f>
        <v/>
      </c>
      <c r="AC664" s="97" t="str">
        <f t="shared" ca="1" si="10"/>
        <v/>
      </c>
      <c r="AD664" s="74"/>
      <c r="AE664" s="74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</row>
    <row r="665" spans="1:57" ht="20.100000000000001" customHeight="1" x14ac:dyDescent="0.25">
      <c r="A665" s="29" t="str">
        <f>IF(Tabela2[[#This Row],[LOCAL DO EXTINTOR]]="","",Tabela2[[#This Row],[CONTROL1]])</f>
        <v/>
      </c>
      <c r="B665" s="133"/>
      <c r="C665" s="33"/>
      <c r="D665" s="34"/>
      <c r="E665" s="35"/>
      <c r="F6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5" s="81" t="str">
        <f ca="1">IFERROR(IF(Tabela2[[#This Row],[VALIDADE DA RECARGA]]="SELECIONE VALIDADE","",Tabela2[[#This Row],[DATA VENC REC]]),"")</f>
        <v/>
      </c>
      <c r="H665" s="76"/>
      <c r="I6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5" s="87" t="str">
        <f>IF(Tabela2[[#This Row],[DATA DO ÚLTIMO TESTE HIDROSTÁTICO]]="","",Tabela2[[#This Row],[DATA DO ÚLTIMO TESTE HIDROSTÁTICO]]+editar!$C$15)</f>
        <v/>
      </c>
      <c r="K665" s="105"/>
      <c r="L665" s="140"/>
      <c r="M665" s="48">
        <v>658</v>
      </c>
      <c r="N6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5" s="49" t="str">
        <f>IF(Tabela2[[#This Row],[DATA DA RECARGA]]="","",Tabela2[[#This Row],[DATA DA RECARGA]]+Tabela2[[#This Row],[val]])</f>
        <v/>
      </c>
      <c r="P665" s="48" t="str">
        <f>IF(Tabela2[[#This Row],[DATA VENC REC]]="","",VLOOKUP(MONTH(Tabela2[[#This Row],[DATA VENC REC]]),editar!$F$2:$G$13,2,0))</f>
        <v/>
      </c>
      <c r="Q665" s="48" t="str">
        <f>IF(Tabela2[[#This Row],[DATA VENC REC]]="","",YEAR(Tabela2[[#This Row],[DATA VENC REC]]))</f>
        <v/>
      </c>
      <c r="R6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5" s="54" t="str">
        <f>IF(Tabela2[[#This Row],[DATA DO PRÓXIMO TESTE HIDROSTÁTICO]]="","",VLOOKUP(MONTH(Tabela2[[#This Row],[DATA DO PRÓXIMO TESTE HIDROSTÁTICO]]),editar!$F$2:$G$13,2,0))</f>
        <v/>
      </c>
      <c r="T665" s="54" t="str">
        <f>IF(Tabela2[[#This Row],[DATA DO PRÓXIMO TESTE HIDROSTÁTICO]]="","",YEAR(Tabela2[[#This Row],[DATA DO PRÓXIMO TESTE HIDROSTÁTICO]]))</f>
        <v/>
      </c>
      <c r="U665" s="54" t="str">
        <f>IF(Tabela2[[#This Row],[DATA DA RECARGA]]="","",VLOOKUP(MONTH(Tabela2[[#This Row],[DATA DA RECARGA]]),editar!$F$2:$G$13,2,0))</f>
        <v/>
      </c>
      <c r="V665" s="54" t="str">
        <f>IF(Tabela2[[#This Row],[DATA DA RECARGA]]="","",YEAR(Tabela2[[#This Row],[DATA DA RECARGA]]))</f>
        <v/>
      </c>
      <c r="W665" s="54" t="str">
        <f>IF(Tabela2[[#This Row],[DATA DO ÚLTIMO TESTE HIDROSTÁTICO]]="","",VLOOKUP(MONTH(Tabela2[[#This Row],[DATA DO ÚLTIMO TESTE HIDROSTÁTICO]]),editar!$F$2:$G$13,2,0))</f>
        <v/>
      </c>
      <c r="X665" s="54" t="str">
        <f>IF(Tabela2[[#This Row],[DATA DO ÚLTIMO TESTE HIDROSTÁTICO]]="","",YEAR(Tabela2[[#This Row],[DATA DO ÚLTIMO TESTE HIDROSTÁTICO]]))</f>
        <v/>
      </c>
      <c r="Y665" s="101" t="str">
        <f>IFERROR(IF(Tabela2[[#This Row],[DATA DA RECARGA]]="","",Tabela2[[#This Row],[VALIDADE          (em meses)]]*30)+5,"")</f>
        <v/>
      </c>
      <c r="Z665" s="101" t="str">
        <f>IF(Tabela2[[#This Row],[DATA DA RECARGA]]="","","P")</f>
        <v/>
      </c>
      <c r="AA665" s="71"/>
      <c r="AB665" s="97" t="str">
        <f ca="1">IFERROR(G665-editar!$C$1,"")</f>
        <v/>
      </c>
      <c r="AC665" s="97" t="str">
        <f t="shared" ca="1" si="10"/>
        <v/>
      </c>
      <c r="AD665" s="74"/>
      <c r="AE665" s="74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</row>
    <row r="666" spans="1:57" ht="20.100000000000001" customHeight="1" x14ac:dyDescent="0.25">
      <c r="A666" s="29" t="str">
        <f>IF(Tabela2[[#This Row],[LOCAL DO EXTINTOR]]="","",Tabela2[[#This Row],[CONTROL1]])</f>
        <v/>
      </c>
      <c r="B666" s="133"/>
      <c r="C666" s="33"/>
      <c r="D666" s="34"/>
      <c r="E666" s="35"/>
      <c r="F6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6" s="81" t="str">
        <f ca="1">IFERROR(IF(Tabela2[[#This Row],[VALIDADE DA RECARGA]]="SELECIONE VALIDADE","",Tabela2[[#This Row],[DATA VENC REC]]),"")</f>
        <v/>
      </c>
      <c r="H666" s="76"/>
      <c r="I6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6" s="87" t="str">
        <f>IF(Tabela2[[#This Row],[DATA DO ÚLTIMO TESTE HIDROSTÁTICO]]="","",Tabela2[[#This Row],[DATA DO ÚLTIMO TESTE HIDROSTÁTICO]]+editar!$C$15)</f>
        <v/>
      </c>
      <c r="K666" s="105"/>
      <c r="L666" s="140"/>
      <c r="M666" s="48">
        <v>659</v>
      </c>
      <c r="N6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6" s="49" t="str">
        <f>IF(Tabela2[[#This Row],[DATA DA RECARGA]]="","",Tabela2[[#This Row],[DATA DA RECARGA]]+Tabela2[[#This Row],[val]])</f>
        <v/>
      </c>
      <c r="P666" s="48" t="str">
        <f>IF(Tabela2[[#This Row],[DATA VENC REC]]="","",VLOOKUP(MONTH(Tabela2[[#This Row],[DATA VENC REC]]),editar!$F$2:$G$13,2,0))</f>
        <v/>
      </c>
      <c r="Q666" s="48" t="str">
        <f>IF(Tabela2[[#This Row],[DATA VENC REC]]="","",YEAR(Tabela2[[#This Row],[DATA VENC REC]]))</f>
        <v/>
      </c>
      <c r="R6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6" s="54" t="str">
        <f>IF(Tabela2[[#This Row],[DATA DO PRÓXIMO TESTE HIDROSTÁTICO]]="","",VLOOKUP(MONTH(Tabela2[[#This Row],[DATA DO PRÓXIMO TESTE HIDROSTÁTICO]]),editar!$F$2:$G$13,2,0))</f>
        <v/>
      </c>
      <c r="T666" s="54" t="str">
        <f>IF(Tabela2[[#This Row],[DATA DO PRÓXIMO TESTE HIDROSTÁTICO]]="","",YEAR(Tabela2[[#This Row],[DATA DO PRÓXIMO TESTE HIDROSTÁTICO]]))</f>
        <v/>
      </c>
      <c r="U666" s="54" t="str">
        <f>IF(Tabela2[[#This Row],[DATA DA RECARGA]]="","",VLOOKUP(MONTH(Tabela2[[#This Row],[DATA DA RECARGA]]),editar!$F$2:$G$13,2,0))</f>
        <v/>
      </c>
      <c r="V666" s="54" t="str">
        <f>IF(Tabela2[[#This Row],[DATA DA RECARGA]]="","",YEAR(Tabela2[[#This Row],[DATA DA RECARGA]]))</f>
        <v/>
      </c>
      <c r="W666" s="54" t="str">
        <f>IF(Tabela2[[#This Row],[DATA DO ÚLTIMO TESTE HIDROSTÁTICO]]="","",VLOOKUP(MONTH(Tabela2[[#This Row],[DATA DO ÚLTIMO TESTE HIDROSTÁTICO]]),editar!$F$2:$G$13,2,0))</f>
        <v/>
      </c>
      <c r="X666" s="54" t="str">
        <f>IF(Tabela2[[#This Row],[DATA DO ÚLTIMO TESTE HIDROSTÁTICO]]="","",YEAR(Tabela2[[#This Row],[DATA DO ÚLTIMO TESTE HIDROSTÁTICO]]))</f>
        <v/>
      </c>
      <c r="Y666" s="101" t="str">
        <f>IFERROR(IF(Tabela2[[#This Row],[DATA DA RECARGA]]="","",Tabela2[[#This Row],[VALIDADE          (em meses)]]*30)+5,"")</f>
        <v/>
      </c>
      <c r="Z666" s="101" t="str">
        <f>IF(Tabela2[[#This Row],[DATA DA RECARGA]]="","","P")</f>
        <v/>
      </c>
      <c r="AA666" s="71"/>
      <c r="AB666" s="97" t="str">
        <f ca="1">IFERROR(G666-editar!$C$1,"")</f>
        <v/>
      </c>
      <c r="AC666" s="97" t="str">
        <f t="shared" ca="1" si="10"/>
        <v/>
      </c>
      <c r="AD666" s="74"/>
      <c r="AE666" s="74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</row>
    <row r="667" spans="1:57" ht="20.100000000000001" customHeight="1" x14ac:dyDescent="0.25">
      <c r="A667" s="29" t="str">
        <f>IF(Tabela2[[#This Row],[LOCAL DO EXTINTOR]]="","",Tabela2[[#This Row],[CONTROL1]])</f>
        <v/>
      </c>
      <c r="B667" s="133"/>
      <c r="C667" s="33"/>
      <c r="D667" s="34"/>
      <c r="E667" s="35"/>
      <c r="F6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7" s="81" t="str">
        <f ca="1">IFERROR(IF(Tabela2[[#This Row],[VALIDADE DA RECARGA]]="SELECIONE VALIDADE","",Tabela2[[#This Row],[DATA VENC REC]]),"")</f>
        <v/>
      </c>
      <c r="H667" s="76"/>
      <c r="I6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7" s="87" t="str">
        <f>IF(Tabela2[[#This Row],[DATA DO ÚLTIMO TESTE HIDROSTÁTICO]]="","",Tabela2[[#This Row],[DATA DO ÚLTIMO TESTE HIDROSTÁTICO]]+editar!$C$15)</f>
        <v/>
      </c>
      <c r="K667" s="105"/>
      <c r="L667" s="140"/>
      <c r="M667" s="48">
        <v>660</v>
      </c>
      <c r="N6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7" s="49" t="str">
        <f>IF(Tabela2[[#This Row],[DATA DA RECARGA]]="","",Tabela2[[#This Row],[DATA DA RECARGA]]+Tabela2[[#This Row],[val]])</f>
        <v/>
      </c>
      <c r="P667" s="48" t="str">
        <f>IF(Tabela2[[#This Row],[DATA VENC REC]]="","",VLOOKUP(MONTH(Tabela2[[#This Row],[DATA VENC REC]]),editar!$F$2:$G$13,2,0))</f>
        <v/>
      </c>
      <c r="Q667" s="48" t="str">
        <f>IF(Tabela2[[#This Row],[DATA VENC REC]]="","",YEAR(Tabela2[[#This Row],[DATA VENC REC]]))</f>
        <v/>
      </c>
      <c r="R6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7" s="54" t="str">
        <f>IF(Tabela2[[#This Row],[DATA DO PRÓXIMO TESTE HIDROSTÁTICO]]="","",VLOOKUP(MONTH(Tabela2[[#This Row],[DATA DO PRÓXIMO TESTE HIDROSTÁTICO]]),editar!$F$2:$G$13,2,0))</f>
        <v/>
      </c>
      <c r="T667" s="54" t="str">
        <f>IF(Tabela2[[#This Row],[DATA DO PRÓXIMO TESTE HIDROSTÁTICO]]="","",YEAR(Tabela2[[#This Row],[DATA DO PRÓXIMO TESTE HIDROSTÁTICO]]))</f>
        <v/>
      </c>
      <c r="U667" s="54" t="str">
        <f>IF(Tabela2[[#This Row],[DATA DA RECARGA]]="","",VLOOKUP(MONTH(Tabela2[[#This Row],[DATA DA RECARGA]]),editar!$F$2:$G$13,2,0))</f>
        <v/>
      </c>
      <c r="V667" s="54" t="str">
        <f>IF(Tabela2[[#This Row],[DATA DA RECARGA]]="","",YEAR(Tabela2[[#This Row],[DATA DA RECARGA]]))</f>
        <v/>
      </c>
      <c r="W667" s="54" t="str">
        <f>IF(Tabela2[[#This Row],[DATA DO ÚLTIMO TESTE HIDROSTÁTICO]]="","",VLOOKUP(MONTH(Tabela2[[#This Row],[DATA DO ÚLTIMO TESTE HIDROSTÁTICO]]),editar!$F$2:$G$13,2,0))</f>
        <v/>
      </c>
      <c r="X667" s="54" t="str">
        <f>IF(Tabela2[[#This Row],[DATA DO ÚLTIMO TESTE HIDROSTÁTICO]]="","",YEAR(Tabela2[[#This Row],[DATA DO ÚLTIMO TESTE HIDROSTÁTICO]]))</f>
        <v/>
      </c>
      <c r="Y667" s="101" t="str">
        <f>IFERROR(IF(Tabela2[[#This Row],[DATA DA RECARGA]]="","",Tabela2[[#This Row],[VALIDADE          (em meses)]]*30)+5,"")</f>
        <v/>
      </c>
      <c r="Z667" s="101" t="str">
        <f>IF(Tabela2[[#This Row],[DATA DA RECARGA]]="","","P")</f>
        <v/>
      </c>
      <c r="AA667" s="71"/>
      <c r="AB667" s="97" t="str">
        <f ca="1">IFERROR(G667-editar!$C$1,"")</f>
        <v/>
      </c>
      <c r="AC667" s="97" t="str">
        <f t="shared" ca="1" si="10"/>
        <v/>
      </c>
      <c r="AD667" s="74"/>
      <c r="AE667" s="74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</row>
    <row r="668" spans="1:57" ht="20.100000000000001" customHeight="1" x14ac:dyDescent="0.25">
      <c r="A668" s="29" t="str">
        <f>IF(Tabela2[[#This Row],[LOCAL DO EXTINTOR]]="","",Tabela2[[#This Row],[CONTROL1]])</f>
        <v/>
      </c>
      <c r="B668" s="133"/>
      <c r="C668" s="33"/>
      <c r="D668" s="34"/>
      <c r="E668" s="35"/>
      <c r="F6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8" s="81" t="str">
        <f ca="1">IFERROR(IF(Tabela2[[#This Row],[VALIDADE DA RECARGA]]="SELECIONE VALIDADE","",Tabela2[[#This Row],[DATA VENC REC]]),"")</f>
        <v/>
      </c>
      <c r="H668" s="76"/>
      <c r="I6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8" s="87" t="str">
        <f>IF(Tabela2[[#This Row],[DATA DO ÚLTIMO TESTE HIDROSTÁTICO]]="","",Tabela2[[#This Row],[DATA DO ÚLTIMO TESTE HIDROSTÁTICO]]+editar!$C$15)</f>
        <v/>
      </c>
      <c r="K668" s="105"/>
      <c r="L668" s="140"/>
      <c r="M668" s="48">
        <v>661</v>
      </c>
      <c r="N6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8" s="49" t="str">
        <f>IF(Tabela2[[#This Row],[DATA DA RECARGA]]="","",Tabela2[[#This Row],[DATA DA RECARGA]]+Tabela2[[#This Row],[val]])</f>
        <v/>
      </c>
      <c r="P668" s="48" t="str">
        <f>IF(Tabela2[[#This Row],[DATA VENC REC]]="","",VLOOKUP(MONTH(Tabela2[[#This Row],[DATA VENC REC]]),editar!$F$2:$G$13,2,0))</f>
        <v/>
      </c>
      <c r="Q668" s="48" t="str">
        <f>IF(Tabela2[[#This Row],[DATA VENC REC]]="","",YEAR(Tabela2[[#This Row],[DATA VENC REC]]))</f>
        <v/>
      </c>
      <c r="R6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8" s="54" t="str">
        <f>IF(Tabela2[[#This Row],[DATA DO PRÓXIMO TESTE HIDROSTÁTICO]]="","",VLOOKUP(MONTH(Tabela2[[#This Row],[DATA DO PRÓXIMO TESTE HIDROSTÁTICO]]),editar!$F$2:$G$13,2,0))</f>
        <v/>
      </c>
      <c r="T668" s="54" t="str">
        <f>IF(Tabela2[[#This Row],[DATA DO PRÓXIMO TESTE HIDROSTÁTICO]]="","",YEAR(Tabela2[[#This Row],[DATA DO PRÓXIMO TESTE HIDROSTÁTICO]]))</f>
        <v/>
      </c>
      <c r="U668" s="54" t="str">
        <f>IF(Tabela2[[#This Row],[DATA DA RECARGA]]="","",VLOOKUP(MONTH(Tabela2[[#This Row],[DATA DA RECARGA]]),editar!$F$2:$G$13,2,0))</f>
        <v/>
      </c>
      <c r="V668" s="54" t="str">
        <f>IF(Tabela2[[#This Row],[DATA DA RECARGA]]="","",YEAR(Tabela2[[#This Row],[DATA DA RECARGA]]))</f>
        <v/>
      </c>
      <c r="W668" s="54" t="str">
        <f>IF(Tabela2[[#This Row],[DATA DO ÚLTIMO TESTE HIDROSTÁTICO]]="","",VLOOKUP(MONTH(Tabela2[[#This Row],[DATA DO ÚLTIMO TESTE HIDROSTÁTICO]]),editar!$F$2:$G$13,2,0))</f>
        <v/>
      </c>
      <c r="X668" s="54" t="str">
        <f>IF(Tabela2[[#This Row],[DATA DO ÚLTIMO TESTE HIDROSTÁTICO]]="","",YEAR(Tabela2[[#This Row],[DATA DO ÚLTIMO TESTE HIDROSTÁTICO]]))</f>
        <v/>
      </c>
      <c r="Y668" s="101" t="str">
        <f>IFERROR(IF(Tabela2[[#This Row],[DATA DA RECARGA]]="","",Tabela2[[#This Row],[VALIDADE          (em meses)]]*30)+5,"")</f>
        <v/>
      </c>
      <c r="Z668" s="101" t="str">
        <f>IF(Tabela2[[#This Row],[DATA DA RECARGA]]="","","P")</f>
        <v/>
      </c>
      <c r="AA668" s="71"/>
      <c r="AB668" s="97" t="str">
        <f ca="1">IFERROR(G668-editar!$C$1,"")</f>
        <v/>
      </c>
      <c r="AC668" s="97" t="str">
        <f t="shared" ca="1" si="10"/>
        <v/>
      </c>
      <c r="AD668" s="74"/>
      <c r="AE668" s="74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</row>
    <row r="669" spans="1:57" ht="20.100000000000001" customHeight="1" x14ac:dyDescent="0.25">
      <c r="A669" s="29" t="str">
        <f>IF(Tabela2[[#This Row],[LOCAL DO EXTINTOR]]="","",Tabela2[[#This Row],[CONTROL1]])</f>
        <v/>
      </c>
      <c r="B669" s="133"/>
      <c r="C669" s="33"/>
      <c r="D669" s="34"/>
      <c r="E669" s="35"/>
      <c r="F6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69" s="81" t="str">
        <f ca="1">IFERROR(IF(Tabela2[[#This Row],[VALIDADE DA RECARGA]]="SELECIONE VALIDADE","",Tabela2[[#This Row],[DATA VENC REC]]),"")</f>
        <v/>
      </c>
      <c r="H669" s="76"/>
      <c r="I6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69" s="87" t="str">
        <f>IF(Tabela2[[#This Row],[DATA DO ÚLTIMO TESTE HIDROSTÁTICO]]="","",Tabela2[[#This Row],[DATA DO ÚLTIMO TESTE HIDROSTÁTICO]]+editar!$C$15)</f>
        <v/>
      </c>
      <c r="K669" s="105"/>
      <c r="L669" s="140"/>
      <c r="M669" s="48">
        <v>662</v>
      </c>
      <c r="N6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69" s="49" t="str">
        <f>IF(Tabela2[[#This Row],[DATA DA RECARGA]]="","",Tabela2[[#This Row],[DATA DA RECARGA]]+Tabela2[[#This Row],[val]])</f>
        <v/>
      </c>
      <c r="P669" s="48" t="str">
        <f>IF(Tabela2[[#This Row],[DATA VENC REC]]="","",VLOOKUP(MONTH(Tabela2[[#This Row],[DATA VENC REC]]),editar!$F$2:$G$13,2,0))</f>
        <v/>
      </c>
      <c r="Q669" s="48" t="str">
        <f>IF(Tabela2[[#This Row],[DATA VENC REC]]="","",YEAR(Tabela2[[#This Row],[DATA VENC REC]]))</f>
        <v/>
      </c>
      <c r="R6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69" s="54" t="str">
        <f>IF(Tabela2[[#This Row],[DATA DO PRÓXIMO TESTE HIDROSTÁTICO]]="","",VLOOKUP(MONTH(Tabela2[[#This Row],[DATA DO PRÓXIMO TESTE HIDROSTÁTICO]]),editar!$F$2:$G$13,2,0))</f>
        <v/>
      </c>
      <c r="T669" s="54" t="str">
        <f>IF(Tabela2[[#This Row],[DATA DO PRÓXIMO TESTE HIDROSTÁTICO]]="","",YEAR(Tabela2[[#This Row],[DATA DO PRÓXIMO TESTE HIDROSTÁTICO]]))</f>
        <v/>
      </c>
      <c r="U669" s="54" t="str">
        <f>IF(Tabela2[[#This Row],[DATA DA RECARGA]]="","",VLOOKUP(MONTH(Tabela2[[#This Row],[DATA DA RECARGA]]),editar!$F$2:$G$13,2,0))</f>
        <v/>
      </c>
      <c r="V669" s="54" t="str">
        <f>IF(Tabela2[[#This Row],[DATA DA RECARGA]]="","",YEAR(Tabela2[[#This Row],[DATA DA RECARGA]]))</f>
        <v/>
      </c>
      <c r="W669" s="54" t="str">
        <f>IF(Tabela2[[#This Row],[DATA DO ÚLTIMO TESTE HIDROSTÁTICO]]="","",VLOOKUP(MONTH(Tabela2[[#This Row],[DATA DO ÚLTIMO TESTE HIDROSTÁTICO]]),editar!$F$2:$G$13,2,0))</f>
        <v/>
      </c>
      <c r="X669" s="54" t="str">
        <f>IF(Tabela2[[#This Row],[DATA DO ÚLTIMO TESTE HIDROSTÁTICO]]="","",YEAR(Tabela2[[#This Row],[DATA DO ÚLTIMO TESTE HIDROSTÁTICO]]))</f>
        <v/>
      </c>
      <c r="Y669" s="101" t="str">
        <f>IFERROR(IF(Tabela2[[#This Row],[DATA DA RECARGA]]="","",Tabela2[[#This Row],[VALIDADE          (em meses)]]*30)+5,"")</f>
        <v/>
      </c>
      <c r="Z669" s="101" t="str">
        <f>IF(Tabela2[[#This Row],[DATA DA RECARGA]]="","","P")</f>
        <v/>
      </c>
      <c r="AA669" s="71"/>
      <c r="AB669" s="97" t="str">
        <f ca="1">IFERROR(G669-editar!$C$1,"")</f>
        <v/>
      </c>
      <c r="AC669" s="97" t="str">
        <f t="shared" ca="1" si="10"/>
        <v/>
      </c>
      <c r="AD669" s="74"/>
      <c r="AE669" s="74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</row>
    <row r="670" spans="1:57" ht="20.100000000000001" customHeight="1" x14ac:dyDescent="0.25">
      <c r="A670" s="29" t="str">
        <f>IF(Tabela2[[#This Row],[LOCAL DO EXTINTOR]]="","",Tabela2[[#This Row],[CONTROL1]])</f>
        <v/>
      </c>
      <c r="B670" s="133"/>
      <c r="C670" s="33"/>
      <c r="D670" s="34"/>
      <c r="E670" s="35"/>
      <c r="F6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0" s="81" t="str">
        <f ca="1">IFERROR(IF(Tabela2[[#This Row],[VALIDADE DA RECARGA]]="SELECIONE VALIDADE","",Tabela2[[#This Row],[DATA VENC REC]]),"")</f>
        <v/>
      </c>
      <c r="H670" s="76"/>
      <c r="I6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0" s="87" t="str">
        <f>IF(Tabela2[[#This Row],[DATA DO ÚLTIMO TESTE HIDROSTÁTICO]]="","",Tabela2[[#This Row],[DATA DO ÚLTIMO TESTE HIDROSTÁTICO]]+editar!$C$15)</f>
        <v/>
      </c>
      <c r="K670" s="105"/>
      <c r="L670" s="140"/>
      <c r="M670" s="48">
        <v>663</v>
      </c>
      <c r="N6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0" s="49" t="str">
        <f>IF(Tabela2[[#This Row],[DATA DA RECARGA]]="","",Tabela2[[#This Row],[DATA DA RECARGA]]+Tabela2[[#This Row],[val]])</f>
        <v/>
      </c>
      <c r="P670" s="48" t="str">
        <f>IF(Tabela2[[#This Row],[DATA VENC REC]]="","",VLOOKUP(MONTH(Tabela2[[#This Row],[DATA VENC REC]]),editar!$F$2:$G$13,2,0))</f>
        <v/>
      </c>
      <c r="Q670" s="48" t="str">
        <f>IF(Tabela2[[#This Row],[DATA VENC REC]]="","",YEAR(Tabela2[[#This Row],[DATA VENC REC]]))</f>
        <v/>
      </c>
      <c r="R6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0" s="54" t="str">
        <f>IF(Tabela2[[#This Row],[DATA DO PRÓXIMO TESTE HIDROSTÁTICO]]="","",VLOOKUP(MONTH(Tabela2[[#This Row],[DATA DO PRÓXIMO TESTE HIDROSTÁTICO]]),editar!$F$2:$G$13,2,0))</f>
        <v/>
      </c>
      <c r="T670" s="54" t="str">
        <f>IF(Tabela2[[#This Row],[DATA DO PRÓXIMO TESTE HIDROSTÁTICO]]="","",YEAR(Tabela2[[#This Row],[DATA DO PRÓXIMO TESTE HIDROSTÁTICO]]))</f>
        <v/>
      </c>
      <c r="U670" s="54" t="str">
        <f>IF(Tabela2[[#This Row],[DATA DA RECARGA]]="","",VLOOKUP(MONTH(Tabela2[[#This Row],[DATA DA RECARGA]]),editar!$F$2:$G$13,2,0))</f>
        <v/>
      </c>
      <c r="V670" s="54" t="str">
        <f>IF(Tabela2[[#This Row],[DATA DA RECARGA]]="","",YEAR(Tabela2[[#This Row],[DATA DA RECARGA]]))</f>
        <v/>
      </c>
      <c r="W670" s="54" t="str">
        <f>IF(Tabela2[[#This Row],[DATA DO ÚLTIMO TESTE HIDROSTÁTICO]]="","",VLOOKUP(MONTH(Tabela2[[#This Row],[DATA DO ÚLTIMO TESTE HIDROSTÁTICO]]),editar!$F$2:$G$13,2,0))</f>
        <v/>
      </c>
      <c r="X670" s="54" t="str">
        <f>IF(Tabela2[[#This Row],[DATA DO ÚLTIMO TESTE HIDROSTÁTICO]]="","",YEAR(Tabela2[[#This Row],[DATA DO ÚLTIMO TESTE HIDROSTÁTICO]]))</f>
        <v/>
      </c>
      <c r="Y670" s="101" t="str">
        <f>IFERROR(IF(Tabela2[[#This Row],[DATA DA RECARGA]]="","",Tabela2[[#This Row],[VALIDADE          (em meses)]]*30)+5,"")</f>
        <v/>
      </c>
      <c r="Z670" s="101" t="str">
        <f>IF(Tabela2[[#This Row],[DATA DA RECARGA]]="","","P")</f>
        <v/>
      </c>
      <c r="AA670" s="71"/>
      <c r="AB670" s="97" t="str">
        <f ca="1">IFERROR(G670-editar!$C$1,"")</f>
        <v/>
      </c>
      <c r="AC670" s="97" t="str">
        <f t="shared" ca="1" si="10"/>
        <v/>
      </c>
      <c r="AD670" s="74"/>
      <c r="AE670" s="74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</row>
    <row r="671" spans="1:57" ht="20.100000000000001" customHeight="1" x14ac:dyDescent="0.25">
      <c r="A671" s="29" t="str">
        <f>IF(Tabela2[[#This Row],[LOCAL DO EXTINTOR]]="","",Tabela2[[#This Row],[CONTROL1]])</f>
        <v/>
      </c>
      <c r="B671" s="133"/>
      <c r="C671" s="33"/>
      <c r="D671" s="34"/>
      <c r="E671" s="35"/>
      <c r="F6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1" s="81" t="str">
        <f ca="1">IFERROR(IF(Tabela2[[#This Row],[VALIDADE DA RECARGA]]="SELECIONE VALIDADE","",Tabela2[[#This Row],[DATA VENC REC]]),"")</f>
        <v/>
      </c>
      <c r="H671" s="76"/>
      <c r="I6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1" s="87" t="str">
        <f>IF(Tabela2[[#This Row],[DATA DO ÚLTIMO TESTE HIDROSTÁTICO]]="","",Tabela2[[#This Row],[DATA DO ÚLTIMO TESTE HIDROSTÁTICO]]+editar!$C$15)</f>
        <v/>
      </c>
      <c r="K671" s="105"/>
      <c r="L671" s="140"/>
      <c r="M671" s="48">
        <v>664</v>
      </c>
      <c r="N6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1" s="49" t="str">
        <f>IF(Tabela2[[#This Row],[DATA DA RECARGA]]="","",Tabela2[[#This Row],[DATA DA RECARGA]]+Tabela2[[#This Row],[val]])</f>
        <v/>
      </c>
      <c r="P671" s="48" t="str">
        <f>IF(Tabela2[[#This Row],[DATA VENC REC]]="","",VLOOKUP(MONTH(Tabela2[[#This Row],[DATA VENC REC]]),editar!$F$2:$G$13,2,0))</f>
        <v/>
      </c>
      <c r="Q671" s="48" t="str">
        <f>IF(Tabela2[[#This Row],[DATA VENC REC]]="","",YEAR(Tabela2[[#This Row],[DATA VENC REC]]))</f>
        <v/>
      </c>
      <c r="R6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1" s="54" t="str">
        <f>IF(Tabela2[[#This Row],[DATA DO PRÓXIMO TESTE HIDROSTÁTICO]]="","",VLOOKUP(MONTH(Tabela2[[#This Row],[DATA DO PRÓXIMO TESTE HIDROSTÁTICO]]),editar!$F$2:$G$13,2,0))</f>
        <v/>
      </c>
      <c r="T671" s="54" t="str">
        <f>IF(Tabela2[[#This Row],[DATA DO PRÓXIMO TESTE HIDROSTÁTICO]]="","",YEAR(Tabela2[[#This Row],[DATA DO PRÓXIMO TESTE HIDROSTÁTICO]]))</f>
        <v/>
      </c>
      <c r="U671" s="54" t="str">
        <f>IF(Tabela2[[#This Row],[DATA DA RECARGA]]="","",VLOOKUP(MONTH(Tabela2[[#This Row],[DATA DA RECARGA]]),editar!$F$2:$G$13,2,0))</f>
        <v/>
      </c>
      <c r="V671" s="54" t="str">
        <f>IF(Tabela2[[#This Row],[DATA DA RECARGA]]="","",YEAR(Tabela2[[#This Row],[DATA DA RECARGA]]))</f>
        <v/>
      </c>
      <c r="W671" s="54" t="str">
        <f>IF(Tabela2[[#This Row],[DATA DO ÚLTIMO TESTE HIDROSTÁTICO]]="","",VLOOKUP(MONTH(Tabela2[[#This Row],[DATA DO ÚLTIMO TESTE HIDROSTÁTICO]]),editar!$F$2:$G$13,2,0))</f>
        <v/>
      </c>
      <c r="X671" s="54" t="str">
        <f>IF(Tabela2[[#This Row],[DATA DO ÚLTIMO TESTE HIDROSTÁTICO]]="","",YEAR(Tabela2[[#This Row],[DATA DO ÚLTIMO TESTE HIDROSTÁTICO]]))</f>
        <v/>
      </c>
      <c r="Y671" s="101" t="str">
        <f>IFERROR(IF(Tabela2[[#This Row],[DATA DA RECARGA]]="","",Tabela2[[#This Row],[VALIDADE          (em meses)]]*30)+5,"")</f>
        <v/>
      </c>
      <c r="Z671" s="101" t="str">
        <f>IF(Tabela2[[#This Row],[DATA DA RECARGA]]="","","P")</f>
        <v/>
      </c>
      <c r="AA671" s="71"/>
      <c r="AB671" s="97" t="str">
        <f ca="1">IFERROR(G671-editar!$C$1,"")</f>
        <v/>
      </c>
      <c r="AC671" s="97" t="str">
        <f t="shared" ca="1" si="10"/>
        <v/>
      </c>
      <c r="AD671" s="74"/>
      <c r="AE671" s="74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</row>
    <row r="672" spans="1:57" ht="20.100000000000001" customHeight="1" x14ac:dyDescent="0.25">
      <c r="A672" s="29" t="str">
        <f>IF(Tabela2[[#This Row],[LOCAL DO EXTINTOR]]="","",Tabela2[[#This Row],[CONTROL1]])</f>
        <v/>
      </c>
      <c r="B672" s="133"/>
      <c r="C672" s="33"/>
      <c r="D672" s="34"/>
      <c r="E672" s="35"/>
      <c r="F6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2" s="81" t="str">
        <f ca="1">IFERROR(IF(Tabela2[[#This Row],[VALIDADE DA RECARGA]]="SELECIONE VALIDADE","",Tabela2[[#This Row],[DATA VENC REC]]),"")</f>
        <v/>
      </c>
      <c r="H672" s="76"/>
      <c r="I6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2" s="87" t="str">
        <f>IF(Tabela2[[#This Row],[DATA DO ÚLTIMO TESTE HIDROSTÁTICO]]="","",Tabela2[[#This Row],[DATA DO ÚLTIMO TESTE HIDROSTÁTICO]]+editar!$C$15)</f>
        <v/>
      </c>
      <c r="K672" s="105"/>
      <c r="L672" s="140"/>
      <c r="M672" s="48">
        <v>665</v>
      </c>
      <c r="N6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2" s="49" t="str">
        <f>IF(Tabela2[[#This Row],[DATA DA RECARGA]]="","",Tabela2[[#This Row],[DATA DA RECARGA]]+Tabela2[[#This Row],[val]])</f>
        <v/>
      </c>
      <c r="P672" s="48" t="str">
        <f>IF(Tabela2[[#This Row],[DATA VENC REC]]="","",VLOOKUP(MONTH(Tabela2[[#This Row],[DATA VENC REC]]),editar!$F$2:$G$13,2,0))</f>
        <v/>
      </c>
      <c r="Q672" s="48" t="str">
        <f>IF(Tabela2[[#This Row],[DATA VENC REC]]="","",YEAR(Tabela2[[#This Row],[DATA VENC REC]]))</f>
        <v/>
      </c>
      <c r="R6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2" s="54" t="str">
        <f>IF(Tabela2[[#This Row],[DATA DO PRÓXIMO TESTE HIDROSTÁTICO]]="","",VLOOKUP(MONTH(Tabela2[[#This Row],[DATA DO PRÓXIMO TESTE HIDROSTÁTICO]]),editar!$F$2:$G$13,2,0))</f>
        <v/>
      </c>
      <c r="T672" s="54" t="str">
        <f>IF(Tabela2[[#This Row],[DATA DO PRÓXIMO TESTE HIDROSTÁTICO]]="","",YEAR(Tabela2[[#This Row],[DATA DO PRÓXIMO TESTE HIDROSTÁTICO]]))</f>
        <v/>
      </c>
      <c r="U672" s="54" t="str">
        <f>IF(Tabela2[[#This Row],[DATA DA RECARGA]]="","",VLOOKUP(MONTH(Tabela2[[#This Row],[DATA DA RECARGA]]),editar!$F$2:$G$13,2,0))</f>
        <v/>
      </c>
      <c r="V672" s="54" t="str">
        <f>IF(Tabela2[[#This Row],[DATA DA RECARGA]]="","",YEAR(Tabela2[[#This Row],[DATA DA RECARGA]]))</f>
        <v/>
      </c>
      <c r="W672" s="54" t="str">
        <f>IF(Tabela2[[#This Row],[DATA DO ÚLTIMO TESTE HIDROSTÁTICO]]="","",VLOOKUP(MONTH(Tabela2[[#This Row],[DATA DO ÚLTIMO TESTE HIDROSTÁTICO]]),editar!$F$2:$G$13,2,0))</f>
        <v/>
      </c>
      <c r="X672" s="54" t="str">
        <f>IF(Tabela2[[#This Row],[DATA DO ÚLTIMO TESTE HIDROSTÁTICO]]="","",YEAR(Tabela2[[#This Row],[DATA DO ÚLTIMO TESTE HIDROSTÁTICO]]))</f>
        <v/>
      </c>
      <c r="Y672" s="101" t="str">
        <f>IFERROR(IF(Tabela2[[#This Row],[DATA DA RECARGA]]="","",Tabela2[[#This Row],[VALIDADE          (em meses)]]*30)+5,"")</f>
        <v/>
      </c>
      <c r="Z672" s="101" t="str">
        <f>IF(Tabela2[[#This Row],[DATA DA RECARGA]]="","","P")</f>
        <v/>
      </c>
      <c r="AA672" s="71"/>
      <c r="AB672" s="97" t="str">
        <f ca="1">IFERROR(G672-editar!$C$1,"")</f>
        <v/>
      </c>
      <c r="AC672" s="97" t="str">
        <f t="shared" ca="1" si="10"/>
        <v/>
      </c>
      <c r="AD672" s="74"/>
      <c r="AE672" s="74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</row>
    <row r="673" spans="1:57" ht="20.100000000000001" customHeight="1" x14ac:dyDescent="0.25">
      <c r="A673" s="29" t="str">
        <f>IF(Tabela2[[#This Row],[LOCAL DO EXTINTOR]]="","",Tabela2[[#This Row],[CONTROL1]])</f>
        <v/>
      </c>
      <c r="B673" s="133"/>
      <c r="C673" s="33"/>
      <c r="D673" s="34"/>
      <c r="E673" s="35"/>
      <c r="F6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3" s="81" t="str">
        <f ca="1">IFERROR(IF(Tabela2[[#This Row],[VALIDADE DA RECARGA]]="SELECIONE VALIDADE","",Tabela2[[#This Row],[DATA VENC REC]]),"")</f>
        <v/>
      </c>
      <c r="H673" s="76"/>
      <c r="I6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3" s="87" t="str">
        <f>IF(Tabela2[[#This Row],[DATA DO ÚLTIMO TESTE HIDROSTÁTICO]]="","",Tabela2[[#This Row],[DATA DO ÚLTIMO TESTE HIDROSTÁTICO]]+editar!$C$15)</f>
        <v/>
      </c>
      <c r="K673" s="105"/>
      <c r="L673" s="140"/>
      <c r="M673" s="48">
        <v>666</v>
      </c>
      <c r="N6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3" s="49" t="str">
        <f>IF(Tabela2[[#This Row],[DATA DA RECARGA]]="","",Tabela2[[#This Row],[DATA DA RECARGA]]+Tabela2[[#This Row],[val]])</f>
        <v/>
      </c>
      <c r="P673" s="48" t="str">
        <f>IF(Tabela2[[#This Row],[DATA VENC REC]]="","",VLOOKUP(MONTH(Tabela2[[#This Row],[DATA VENC REC]]),editar!$F$2:$G$13,2,0))</f>
        <v/>
      </c>
      <c r="Q673" s="48" t="str">
        <f>IF(Tabela2[[#This Row],[DATA VENC REC]]="","",YEAR(Tabela2[[#This Row],[DATA VENC REC]]))</f>
        <v/>
      </c>
      <c r="R6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3" s="54" t="str">
        <f>IF(Tabela2[[#This Row],[DATA DO PRÓXIMO TESTE HIDROSTÁTICO]]="","",VLOOKUP(MONTH(Tabela2[[#This Row],[DATA DO PRÓXIMO TESTE HIDROSTÁTICO]]),editar!$F$2:$G$13,2,0))</f>
        <v/>
      </c>
      <c r="T673" s="54" t="str">
        <f>IF(Tabela2[[#This Row],[DATA DO PRÓXIMO TESTE HIDROSTÁTICO]]="","",YEAR(Tabela2[[#This Row],[DATA DO PRÓXIMO TESTE HIDROSTÁTICO]]))</f>
        <v/>
      </c>
      <c r="U673" s="54" t="str">
        <f>IF(Tabela2[[#This Row],[DATA DA RECARGA]]="","",VLOOKUP(MONTH(Tabela2[[#This Row],[DATA DA RECARGA]]),editar!$F$2:$G$13,2,0))</f>
        <v/>
      </c>
      <c r="V673" s="54" t="str">
        <f>IF(Tabela2[[#This Row],[DATA DA RECARGA]]="","",YEAR(Tabela2[[#This Row],[DATA DA RECARGA]]))</f>
        <v/>
      </c>
      <c r="W673" s="54" t="str">
        <f>IF(Tabela2[[#This Row],[DATA DO ÚLTIMO TESTE HIDROSTÁTICO]]="","",VLOOKUP(MONTH(Tabela2[[#This Row],[DATA DO ÚLTIMO TESTE HIDROSTÁTICO]]),editar!$F$2:$G$13,2,0))</f>
        <v/>
      </c>
      <c r="X673" s="54" t="str">
        <f>IF(Tabela2[[#This Row],[DATA DO ÚLTIMO TESTE HIDROSTÁTICO]]="","",YEAR(Tabela2[[#This Row],[DATA DO ÚLTIMO TESTE HIDROSTÁTICO]]))</f>
        <v/>
      </c>
      <c r="Y673" s="101" t="str">
        <f>IFERROR(IF(Tabela2[[#This Row],[DATA DA RECARGA]]="","",Tabela2[[#This Row],[VALIDADE          (em meses)]]*30)+5,"")</f>
        <v/>
      </c>
      <c r="Z673" s="101" t="str">
        <f>IF(Tabela2[[#This Row],[DATA DA RECARGA]]="","","P")</f>
        <v/>
      </c>
      <c r="AA673" s="71"/>
      <c r="AB673" s="97" t="str">
        <f ca="1">IFERROR(G673-editar!$C$1,"")</f>
        <v/>
      </c>
      <c r="AC673" s="97" t="str">
        <f t="shared" ca="1" si="10"/>
        <v/>
      </c>
      <c r="AD673" s="74"/>
      <c r="AE673" s="74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</row>
    <row r="674" spans="1:57" ht="20.100000000000001" customHeight="1" x14ac:dyDescent="0.25">
      <c r="A674" s="29" t="str">
        <f>IF(Tabela2[[#This Row],[LOCAL DO EXTINTOR]]="","",Tabela2[[#This Row],[CONTROL1]])</f>
        <v/>
      </c>
      <c r="B674" s="133"/>
      <c r="C674" s="33"/>
      <c r="D674" s="34"/>
      <c r="E674" s="35"/>
      <c r="F6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4" s="81" t="str">
        <f ca="1">IFERROR(IF(Tabela2[[#This Row],[VALIDADE DA RECARGA]]="SELECIONE VALIDADE","",Tabela2[[#This Row],[DATA VENC REC]]),"")</f>
        <v/>
      </c>
      <c r="H674" s="76"/>
      <c r="I6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4" s="87" t="str">
        <f>IF(Tabela2[[#This Row],[DATA DO ÚLTIMO TESTE HIDROSTÁTICO]]="","",Tabela2[[#This Row],[DATA DO ÚLTIMO TESTE HIDROSTÁTICO]]+editar!$C$15)</f>
        <v/>
      </c>
      <c r="K674" s="105"/>
      <c r="L674" s="140"/>
      <c r="M674" s="48">
        <v>667</v>
      </c>
      <c r="N6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4" s="49" t="str">
        <f>IF(Tabela2[[#This Row],[DATA DA RECARGA]]="","",Tabela2[[#This Row],[DATA DA RECARGA]]+Tabela2[[#This Row],[val]])</f>
        <v/>
      </c>
      <c r="P674" s="48" t="str">
        <f>IF(Tabela2[[#This Row],[DATA VENC REC]]="","",VLOOKUP(MONTH(Tabela2[[#This Row],[DATA VENC REC]]),editar!$F$2:$G$13,2,0))</f>
        <v/>
      </c>
      <c r="Q674" s="48" t="str">
        <f>IF(Tabela2[[#This Row],[DATA VENC REC]]="","",YEAR(Tabela2[[#This Row],[DATA VENC REC]]))</f>
        <v/>
      </c>
      <c r="R6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4" s="54" t="str">
        <f>IF(Tabela2[[#This Row],[DATA DO PRÓXIMO TESTE HIDROSTÁTICO]]="","",VLOOKUP(MONTH(Tabela2[[#This Row],[DATA DO PRÓXIMO TESTE HIDROSTÁTICO]]),editar!$F$2:$G$13,2,0))</f>
        <v/>
      </c>
      <c r="T674" s="54" t="str">
        <f>IF(Tabela2[[#This Row],[DATA DO PRÓXIMO TESTE HIDROSTÁTICO]]="","",YEAR(Tabela2[[#This Row],[DATA DO PRÓXIMO TESTE HIDROSTÁTICO]]))</f>
        <v/>
      </c>
      <c r="U674" s="54" t="str">
        <f>IF(Tabela2[[#This Row],[DATA DA RECARGA]]="","",VLOOKUP(MONTH(Tabela2[[#This Row],[DATA DA RECARGA]]),editar!$F$2:$G$13,2,0))</f>
        <v/>
      </c>
      <c r="V674" s="54" t="str">
        <f>IF(Tabela2[[#This Row],[DATA DA RECARGA]]="","",YEAR(Tabela2[[#This Row],[DATA DA RECARGA]]))</f>
        <v/>
      </c>
      <c r="W674" s="54" t="str">
        <f>IF(Tabela2[[#This Row],[DATA DO ÚLTIMO TESTE HIDROSTÁTICO]]="","",VLOOKUP(MONTH(Tabela2[[#This Row],[DATA DO ÚLTIMO TESTE HIDROSTÁTICO]]),editar!$F$2:$G$13,2,0))</f>
        <v/>
      </c>
      <c r="X674" s="54" t="str">
        <f>IF(Tabela2[[#This Row],[DATA DO ÚLTIMO TESTE HIDROSTÁTICO]]="","",YEAR(Tabela2[[#This Row],[DATA DO ÚLTIMO TESTE HIDROSTÁTICO]]))</f>
        <v/>
      </c>
      <c r="Y674" s="101" t="str">
        <f>IFERROR(IF(Tabela2[[#This Row],[DATA DA RECARGA]]="","",Tabela2[[#This Row],[VALIDADE          (em meses)]]*30)+5,"")</f>
        <v/>
      </c>
      <c r="Z674" s="101" t="str">
        <f>IF(Tabela2[[#This Row],[DATA DA RECARGA]]="","","P")</f>
        <v/>
      </c>
      <c r="AA674" s="71"/>
      <c r="AB674" s="97" t="str">
        <f ca="1">IFERROR(G674-editar!$C$1,"")</f>
        <v/>
      </c>
      <c r="AC674" s="97" t="str">
        <f t="shared" ca="1" si="10"/>
        <v/>
      </c>
      <c r="AD674" s="74"/>
      <c r="AE674" s="74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</row>
    <row r="675" spans="1:57" ht="20.100000000000001" customHeight="1" x14ac:dyDescent="0.25">
      <c r="A675" s="29" t="str">
        <f>IF(Tabela2[[#This Row],[LOCAL DO EXTINTOR]]="","",Tabela2[[#This Row],[CONTROL1]])</f>
        <v/>
      </c>
      <c r="B675" s="133"/>
      <c r="C675" s="33"/>
      <c r="D675" s="34"/>
      <c r="E675" s="35"/>
      <c r="F6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5" s="81" t="str">
        <f ca="1">IFERROR(IF(Tabela2[[#This Row],[VALIDADE DA RECARGA]]="SELECIONE VALIDADE","",Tabela2[[#This Row],[DATA VENC REC]]),"")</f>
        <v/>
      </c>
      <c r="H675" s="76"/>
      <c r="I6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5" s="87" t="str">
        <f>IF(Tabela2[[#This Row],[DATA DO ÚLTIMO TESTE HIDROSTÁTICO]]="","",Tabela2[[#This Row],[DATA DO ÚLTIMO TESTE HIDROSTÁTICO]]+editar!$C$15)</f>
        <v/>
      </c>
      <c r="K675" s="105"/>
      <c r="L675" s="140"/>
      <c r="M675" s="48">
        <v>668</v>
      </c>
      <c r="N6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5" s="49" t="str">
        <f>IF(Tabela2[[#This Row],[DATA DA RECARGA]]="","",Tabela2[[#This Row],[DATA DA RECARGA]]+Tabela2[[#This Row],[val]])</f>
        <v/>
      </c>
      <c r="P675" s="48" t="str">
        <f>IF(Tabela2[[#This Row],[DATA VENC REC]]="","",VLOOKUP(MONTH(Tabela2[[#This Row],[DATA VENC REC]]),editar!$F$2:$G$13,2,0))</f>
        <v/>
      </c>
      <c r="Q675" s="48" t="str">
        <f>IF(Tabela2[[#This Row],[DATA VENC REC]]="","",YEAR(Tabela2[[#This Row],[DATA VENC REC]]))</f>
        <v/>
      </c>
      <c r="R6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5" s="54" t="str">
        <f>IF(Tabela2[[#This Row],[DATA DO PRÓXIMO TESTE HIDROSTÁTICO]]="","",VLOOKUP(MONTH(Tabela2[[#This Row],[DATA DO PRÓXIMO TESTE HIDROSTÁTICO]]),editar!$F$2:$G$13,2,0))</f>
        <v/>
      </c>
      <c r="T675" s="54" t="str">
        <f>IF(Tabela2[[#This Row],[DATA DO PRÓXIMO TESTE HIDROSTÁTICO]]="","",YEAR(Tabela2[[#This Row],[DATA DO PRÓXIMO TESTE HIDROSTÁTICO]]))</f>
        <v/>
      </c>
      <c r="U675" s="54" t="str">
        <f>IF(Tabela2[[#This Row],[DATA DA RECARGA]]="","",VLOOKUP(MONTH(Tabela2[[#This Row],[DATA DA RECARGA]]),editar!$F$2:$G$13,2,0))</f>
        <v/>
      </c>
      <c r="V675" s="54" t="str">
        <f>IF(Tabela2[[#This Row],[DATA DA RECARGA]]="","",YEAR(Tabela2[[#This Row],[DATA DA RECARGA]]))</f>
        <v/>
      </c>
      <c r="W675" s="54" t="str">
        <f>IF(Tabela2[[#This Row],[DATA DO ÚLTIMO TESTE HIDROSTÁTICO]]="","",VLOOKUP(MONTH(Tabela2[[#This Row],[DATA DO ÚLTIMO TESTE HIDROSTÁTICO]]),editar!$F$2:$G$13,2,0))</f>
        <v/>
      </c>
      <c r="X675" s="54" t="str">
        <f>IF(Tabela2[[#This Row],[DATA DO ÚLTIMO TESTE HIDROSTÁTICO]]="","",YEAR(Tabela2[[#This Row],[DATA DO ÚLTIMO TESTE HIDROSTÁTICO]]))</f>
        <v/>
      </c>
      <c r="Y675" s="101" t="str">
        <f>IFERROR(IF(Tabela2[[#This Row],[DATA DA RECARGA]]="","",Tabela2[[#This Row],[VALIDADE          (em meses)]]*30)+5,"")</f>
        <v/>
      </c>
      <c r="Z675" s="101" t="str">
        <f>IF(Tabela2[[#This Row],[DATA DA RECARGA]]="","","P")</f>
        <v/>
      </c>
      <c r="AA675" s="71"/>
      <c r="AB675" s="97" t="str">
        <f ca="1">IFERROR(G675-editar!$C$1,"")</f>
        <v/>
      </c>
      <c r="AC675" s="97" t="str">
        <f t="shared" ca="1" si="10"/>
        <v/>
      </c>
      <c r="AD675" s="74"/>
      <c r="AE675" s="74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</row>
    <row r="676" spans="1:57" ht="20.100000000000001" customHeight="1" x14ac:dyDescent="0.25">
      <c r="A676" s="29" t="str">
        <f>IF(Tabela2[[#This Row],[LOCAL DO EXTINTOR]]="","",Tabela2[[#This Row],[CONTROL1]])</f>
        <v/>
      </c>
      <c r="B676" s="133"/>
      <c r="C676" s="33"/>
      <c r="D676" s="34"/>
      <c r="E676" s="35"/>
      <c r="F6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6" s="81" t="str">
        <f ca="1">IFERROR(IF(Tabela2[[#This Row],[VALIDADE DA RECARGA]]="SELECIONE VALIDADE","",Tabela2[[#This Row],[DATA VENC REC]]),"")</f>
        <v/>
      </c>
      <c r="H676" s="76"/>
      <c r="I6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6" s="87" t="str">
        <f>IF(Tabela2[[#This Row],[DATA DO ÚLTIMO TESTE HIDROSTÁTICO]]="","",Tabela2[[#This Row],[DATA DO ÚLTIMO TESTE HIDROSTÁTICO]]+editar!$C$15)</f>
        <v/>
      </c>
      <c r="K676" s="105"/>
      <c r="L676" s="140"/>
      <c r="M676" s="48">
        <v>669</v>
      </c>
      <c r="N6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6" s="49" t="str">
        <f>IF(Tabela2[[#This Row],[DATA DA RECARGA]]="","",Tabela2[[#This Row],[DATA DA RECARGA]]+Tabela2[[#This Row],[val]])</f>
        <v/>
      </c>
      <c r="P676" s="48" t="str">
        <f>IF(Tabela2[[#This Row],[DATA VENC REC]]="","",VLOOKUP(MONTH(Tabela2[[#This Row],[DATA VENC REC]]),editar!$F$2:$G$13,2,0))</f>
        <v/>
      </c>
      <c r="Q676" s="48" t="str">
        <f>IF(Tabela2[[#This Row],[DATA VENC REC]]="","",YEAR(Tabela2[[#This Row],[DATA VENC REC]]))</f>
        <v/>
      </c>
      <c r="R6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6" s="54" t="str">
        <f>IF(Tabela2[[#This Row],[DATA DO PRÓXIMO TESTE HIDROSTÁTICO]]="","",VLOOKUP(MONTH(Tabela2[[#This Row],[DATA DO PRÓXIMO TESTE HIDROSTÁTICO]]),editar!$F$2:$G$13,2,0))</f>
        <v/>
      </c>
      <c r="T676" s="54" t="str">
        <f>IF(Tabela2[[#This Row],[DATA DO PRÓXIMO TESTE HIDROSTÁTICO]]="","",YEAR(Tabela2[[#This Row],[DATA DO PRÓXIMO TESTE HIDROSTÁTICO]]))</f>
        <v/>
      </c>
      <c r="U676" s="54" t="str">
        <f>IF(Tabela2[[#This Row],[DATA DA RECARGA]]="","",VLOOKUP(MONTH(Tabela2[[#This Row],[DATA DA RECARGA]]),editar!$F$2:$G$13,2,0))</f>
        <v/>
      </c>
      <c r="V676" s="54" t="str">
        <f>IF(Tabela2[[#This Row],[DATA DA RECARGA]]="","",YEAR(Tabela2[[#This Row],[DATA DA RECARGA]]))</f>
        <v/>
      </c>
      <c r="W676" s="54" t="str">
        <f>IF(Tabela2[[#This Row],[DATA DO ÚLTIMO TESTE HIDROSTÁTICO]]="","",VLOOKUP(MONTH(Tabela2[[#This Row],[DATA DO ÚLTIMO TESTE HIDROSTÁTICO]]),editar!$F$2:$G$13,2,0))</f>
        <v/>
      </c>
      <c r="X676" s="54" t="str">
        <f>IF(Tabela2[[#This Row],[DATA DO ÚLTIMO TESTE HIDROSTÁTICO]]="","",YEAR(Tabela2[[#This Row],[DATA DO ÚLTIMO TESTE HIDROSTÁTICO]]))</f>
        <v/>
      </c>
      <c r="Y676" s="101" t="str">
        <f>IFERROR(IF(Tabela2[[#This Row],[DATA DA RECARGA]]="","",Tabela2[[#This Row],[VALIDADE          (em meses)]]*30)+5,"")</f>
        <v/>
      </c>
      <c r="Z676" s="101" t="str">
        <f>IF(Tabela2[[#This Row],[DATA DA RECARGA]]="","","P")</f>
        <v/>
      </c>
      <c r="AA676" s="71"/>
      <c r="AB676" s="97" t="str">
        <f ca="1">IFERROR(G676-editar!$C$1,"")</f>
        <v/>
      </c>
      <c r="AC676" s="97" t="str">
        <f t="shared" ca="1" si="10"/>
        <v/>
      </c>
      <c r="AD676" s="74"/>
      <c r="AE676" s="74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</row>
    <row r="677" spans="1:57" ht="20.100000000000001" customHeight="1" x14ac:dyDescent="0.25">
      <c r="A677" s="29" t="str">
        <f>IF(Tabela2[[#This Row],[LOCAL DO EXTINTOR]]="","",Tabela2[[#This Row],[CONTROL1]])</f>
        <v/>
      </c>
      <c r="B677" s="133"/>
      <c r="C677" s="33"/>
      <c r="D677" s="34"/>
      <c r="E677" s="35"/>
      <c r="F6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7" s="81" t="str">
        <f ca="1">IFERROR(IF(Tabela2[[#This Row],[VALIDADE DA RECARGA]]="SELECIONE VALIDADE","",Tabela2[[#This Row],[DATA VENC REC]]),"")</f>
        <v/>
      </c>
      <c r="H677" s="76"/>
      <c r="I6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7" s="87" t="str">
        <f>IF(Tabela2[[#This Row],[DATA DO ÚLTIMO TESTE HIDROSTÁTICO]]="","",Tabela2[[#This Row],[DATA DO ÚLTIMO TESTE HIDROSTÁTICO]]+editar!$C$15)</f>
        <v/>
      </c>
      <c r="K677" s="105"/>
      <c r="L677" s="140"/>
      <c r="M677" s="48">
        <v>670</v>
      </c>
      <c r="N6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7" s="49" t="str">
        <f>IF(Tabela2[[#This Row],[DATA DA RECARGA]]="","",Tabela2[[#This Row],[DATA DA RECARGA]]+Tabela2[[#This Row],[val]])</f>
        <v/>
      </c>
      <c r="P677" s="48" t="str">
        <f>IF(Tabela2[[#This Row],[DATA VENC REC]]="","",VLOOKUP(MONTH(Tabela2[[#This Row],[DATA VENC REC]]),editar!$F$2:$G$13,2,0))</f>
        <v/>
      </c>
      <c r="Q677" s="48" t="str">
        <f>IF(Tabela2[[#This Row],[DATA VENC REC]]="","",YEAR(Tabela2[[#This Row],[DATA VENC REC]]))</f>
        <v/>
      </c>
      <c r="R6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7" s="54" t="str">
        <f>IF(Tabela2[[#This Row],[DATA DO PRÓXIMO TESTE HIDROSTÁTICO]]="","",VLOOKUP(MONTH(Tabela2[[#This Row],[DATA DO PRÓXIMO TESTE HIDROSTÁTICO]]),editar!$F$2:$G$13,2,0))</f>
        <v/>
      </c>
      <c r="T677" s="54" t="str">
        <f>IF(Tabela2[[#This Row],[DATA DO PRÓXIMO TESTE HIDROSTÁTICO]]="","",YEAR(Tabela2[[#This Row],[DATA DO PRÓXIMO TESTE HIDROSTÁTICO]]))</f>
        <v/>
      </c>
      <c r="U677" s="54" t="str">
        <f>IF(Tabela2[[#This Row],[DATA DA RECARGA]]="","",VLOOKUP(MONTH(Tabela2[[#This Row],[DATA DA RECARGA]]),editar!$F$2:$G$13,2,0))</f>
        <v/>
      </c>
      <c r="V677" s="54" t="str">
        <f>IF(Tabela2[[#This Row],[DATA DA RECARGA]]="","",YEAR(Tabela2[[#This Row],[DATA DA RECARGA]]))</f>
        <v/>
      </c>
      <c r="W677" s="54" t="str">
        <f>IF(Tabela2[[#This Row],[DATA DO ÚLTIMO TESTE HIDROSTÁTICO]]="","",VLOOKUP(MONTH(Tabela2[[#This Row],[DATA DO ÚLTIMO TESTE HIDROSTÁTICO]]),editar!$F$2:$G$13,2,0))</f>
        <v/>
      </c>
      <c r="X677" s="54" t="str">
        <f>IF(Tabela2[[#This Row],[DATA DO ÚLTIMO TESTE HIDROSTÁTICO]]="","",YEAR(Tabela2[[#This Row],[DATA DO ÚLTIMO TESTE HIDROSTÁTICO]]))</f>
        <v/>
      </c>
      <c r="Y677" s="101" t="str">
        <f>IFERROR(IF(Tabela2[[#This Row],[DATA DA RECARGA]]="","",Tabela2[[#This Row],[VALIDADE          (em meses)]]*30)+5,"")</f>
        <v/>
      </c>
      <c r="Z677" s="101" t="str">
        <f>IF(Tabela2[[#This Row],[DATA DA RECARGA]]="","","P")</f>
        <v/>
      </c>
      <c r="AA677" s="71"/>
      <c r="AB677" s="97" t="str">
        <f ca="1">IFERROR(G677-editar!$C$1,"")</f>
        <v/>
      </c>
      <c r="AC677" s="97" t="str">
        <f t="shared" ca="1" si="10"/>
        <v/>
      </c>
      <c r="AD677" s="74"/>
      <c r="AE677" s="74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</row>
    <row r="678" spans="1:57" ht="20.100000000000001" customHeight="1" x14ac:dyDescent="0.25">
      <c r="A678" s="29" t="str">
        <f>IF(Tabela2[[#This Row],[LOCAL DO EXTINTOR]]="","",Tabela2[[#This Row],[CONTROL1]])</f>
        <v/>
      </c>
      <c r="B678" s="133"/>
      <c r="C678" s="33"/>
      <c r="D678" s="34"/>
      <c r="E678" s="35"/>
      <c r="F6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8" s="81" t="str">
        <f ca="1">IFERROR(IF(Tabela2[[#This Row],[VALIDADE DA RECARGA]]="SELECIONE VALIDADE","",Tabela2[[#This Row],[DATA VENC REC]]),"")</f>
        <v/>
      </c>
      <c r="H678" s="76"/>
      <c r="I6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8" s="87" t="str">
        <f>IF(Tabela2[[#This Row],[DATA DO ÚLTIMO TESTE HIDROSTÁTICO]]="","",Tabela2[[#This Row],[DATA DO ÚLTIMO TESTE HIDROSTÁTICO]]+editar!$C$15)</f>
        <v/>
      </c>
      <c r="K678" s="105"/>
      <c r="L678" s="140"/>
      <c r="M678" s="48">
        <v>671</v>
      </c>
      <c r="N6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8" s="49" t="str">
        <f>IF(Tabela2[[#This Row],[DATA DA RECARGA]]="","",Tabela2[[#This Row],[DATA DA RECARGA]]+Tabela2[[#This Row],[val]])</f>
        <v/>
      </c>
      <c r="P678" s="48" t="str">
        <f>IF(Tabela2[[#This Row],[DATA VENC REC]]="","",VLOOKUP(MONTH(Tabela2[[#This Row],[DATA VENC REC]]),editar!$F$2:$G$13,2,0))</f>
        <v/>
      </c>
      <c r="Q678" s="48" t="str">
        <f>IF(Tabela2[[#This Row],[DATA VENC REC]]="","",YEAR(Tabela2[[#This Row],[DATA VENC REC]]))</f>
        <v/>
      </c>
      <c r="R6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8" s="54" t="str">
        <f>IF(Tabela2[[#This Row],[DATA DO PRÓXIMO TESTE HIDROSTÁTICO]]="","",VLOOKUP(MONTH(Tabela2[[#This Row],[DATA DO PRÓXIMO TESTE HIDROSTÁTICO]]),editar!$F$2:$G$13,2,0))</f>
        <v/>
      </c>
      <c r="T678" s="54" t="str">
        <f>IF(Tabela2[[#This Row],[DATA DO PRÓXIMO TESTE HIDROSTÁTICO]]="","",YEAR(Tabela2[[#This Row],[DATA DO PRÓXIMO TESTE HIDROSTÁTICO]]))</f>
        <v/>
      </c>
      <c r="U678" s="54" t="str">
        <f>IF(Tabela2[[#This Row],[DATA DA RECARGA]]="","",VLOOKUP(MONTH(Tabela2[[#This Row],[DATA DA RECARGA]]),editar!$F$2:$G$13,2,0))</f>
        <v/>
      </c>
      <c r="V678" s="54" t="str">
        <f>IF(Tabela2[[#This Row],[DATA DA RECARGA]]="","",YEAR(Tabela2[[#This Row],[DATA DA RECARGA]]))</f>
        <v/>
      </c>
      <c r="W678" s="54" t="str">
        <f>IF(Tabela2[[#This Row],[DATA DO ÚLTIMO TESTE HIDROSTÁTICO]]="","",VLOOKUP(MONTH(Tabela2[[#This Row],[DATA DO ÚLTIMO TESTE HIDROSTÁTICO]]),editar!$F$2:$G$13,2,0))</f>
        <v/>
      </c>
      <c r="X678" s="54" t="str">
        <f>IF(Tabela2[[#This Row],[DATA DO ÚLTIMO TESTE HIDROSTÁTICO]]="","",YEAR(Tabela2[[#This Row],[DATA DO ÚLTIMO TESTE HIDROSTÁTICO]]))</f>
        <v/>
      </c>
      <c r="Y678" s="101" t="str">
        <f>IFERROR(IF(Tabela2[[#This Row],[DATA DA RECARGA]]="","",Tabela2[[#This Row],[VALIDADE          (em meses)]]*30)+5,"")</f>
        <v/>
      </c>
      <c r="Z678" s="101" t="str">
        <f>IF(Tabela2[[#This Row],[DATA DA RECARGA]]="","","P")</f>
        <v/>
      </c>
      <c r="AA678" s="71"/>
      <c r="AB678" s="97" t="str">
        <f ca="1">IFERROR(G678-editar!$C$1,"")</f>
        <v/>
      </c>
      <c r="AC678" s="97" t="str">
        <f t="shared" ca="1" si="10"/>
        <v/>
      </c>
      <c r="AD678" s="74"/>
      <c r="AE678" s="74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</row>
    <row r="679" spans="1:57" ht="20.100000000000001" customHeight="1" x14ac:dyDescent="0.25">
      <c r="A679" s="29" t="str">
        <f>IF(Tabela2[[#This Row],[LOCAL DO EXTINTOR]]="","",Tabela2[[#This Row],[CONTROL1]])</f>
        <v/>
      </c>
      <c r="B679" s="133"/>
      <c r="C679" s="33"/>
      <c r="D679" s="34"/>
      <c r="E679" s="35"/>
      <c r="F6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79" s="81" t="str">
        <f ca="1">IFERROR(IF(Tabela2[[#This Row],[VALIDADE DA RECARGA]]="SELECIONE VALIDADE","",Tabela2[[#This Row],[DATA VENC REC]]),"")</f>
        <v/>
      </c>
      <c r="H679" s="76"/>
      <c r="I6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79" s="87" t="str">
        <f>IF(Tabela2[[#This Row],[DATA DO ÚLTIMO TESTE HIDROSTÁTICO]]="","",Tabela2[[#This Row],[DATA DO ÚLTIMO TESTE HIDROSTÁTICO]]+editar!$C$15)</f>
        <v/>
      </c>
      <c r="K679" s="105"/>
      <c r="L679" s="140"/>
      <c r="M679" s="48">
        <v>672</v>
      </c>
      <c r="N6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79" s="49" t="str">
        <f>IF(Tabela2[[#This Row],[DATA DA RECARGA]]="","",Tabela2[[#This Row],[DATA DA RECARGA]]+Tabela2[[#This Row],[val]])</f>
        <v/>
      </c>
      <c r="P679" s="48" t="str">
        <f>IF(Tabela2[[#This Row],[DATA VENC REC]]="","",VLOOKUP(MONTH(Tabela2[[#This Row],[DATA VENC REC]]),editar!$F$2:$G$13,2,0))</f>
        <v/>
      </c>
      <c r="Q679" s="48" t="str">
        <f>IF(Tabela2[[#This Row],[DATA VENC REC]]="","",YEAR(Tabela2[[#This Row],[DATA VENC REC]]))</f>
        <v/>
      </c>
      <c r="R6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79" s="54" t="str">
        <f>IF(Tabela2[[#This Row],[DATA DO PRÓXIMO TESTE HIDROSTÁTICO]]="","",VLOOKUP(MONTH(Tabela2[[#This Row],[DATA DO PRÓXIMO TESTE HIDROSTÁTICO]]),editar!$F$2:$G$13,2,0))</f>
        <v/>
      </c>
      <c r="T679" s="54" t="str">
        <f>IF(Tabela2[[#This Row],[DATA DO PRÓXIMO TESTE HIDROSTÁTICO]]="","",YEAR(Tabela2[[#This Row],[DATA DO PRÓXIMO TESTE HIDROSTÁTICO]]))</f>
        <v/>
      </c>
      <c r="U679" s="54" t="str">
        <f>IF(Tabela2[[#This Row],[DATA DA RECARGA]]="","",VLOOKUP(MONTH(Tabela2[[#This Row],[DATA DA RECARGA]]),editar!$F$2:$G$13,2,0))</f>
        <v/>
      </c>
      <c r="V679" s="54" t="str">
        <f>IF(Tabela2[[#This Row],[DATA DA RECARGA]]="","",YEAR(Tabela2[[#This Row],[DATA DA RECARGA]]))</f>
        <v/>
      </c>
      <c r="W679" s="54" t="str">
        <f>IF(Tabela2[[#This Row],[DATA DO ÚLTIMO TESTE HIDROSTÁTICO]]="","",VLOOKUP(MONTH(Tabela2[[#This Row],[DATA DO ÚLTIMO TESTE HIDROSTÁTICO]]),editar!$F$2:$G$13,2,0))</f>
        <v/>
      </c>
      <c r="X679" s="54" t="str">
        <f>IF(Tabela2[[#This Row],[DATA DO ÚLTIMO TESTE HIDROSTÁTICO]]="","",YEAR(Tabela2[[#This Row],[DATA DO ÚLTIMO TESTE HIDROSTÁTICO]]))</f>
        <v/>
      </c>
      <c r="Y679" s="101" t="str">
        <f>IFERROR(IF(Tabela2[[#This Row],[DATA DA RECARGA]]="","",Tabela2[[#This Row],[VALIDADE          (em meses)]]*30)+5,"")</f>
        <v/>
      </c>
      <c r="Z679" s="101" t="str">
        <f>IF(Tabela2[[#This Row],[DATA DA RECARGA]]="","","P")</f>
        <v/>
      </c>
      <c r="AA679" s="71"/>
      <c r="AB679" s="97" t="str">
        <f ca="1">IFERROR(G679-editar!$C$1,"")</f>
        <v/>
      </c>
      <c r="AC679" s="97" t="str">
        <f t="shared" ca="1" si="10"/>
        <v/>
      </c>
      <c r="AD679" s="74"/>
      <c r="AE679" s="74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</row>
    <row r="680" spans="1:57" ht="20.100000000000001" customHeight="1" x14ac:dyDescent="0.25">
      <c r="A680" s="29" t="str">
        <f>IF(Tabela2[[#This Row],[LOCAL DO EXTINTOR]]="","",Tabela2[[#This Row],[CONTROL1]])</f>
        <v/>
      </c>
      <c r="B680" s="133"/>
      <c r="C680" s="33"/>
      <c r="D680" s="34"/>
      <c r="E680" s="35"/>
      <c r="F6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0" s="81" t="str">
        <f ca="1">IFERROR(IF(Tabela2[[#This Row],[VALIDADE DA RECARGA]]="SELECIONE VALIDADE","",Tabela2[[#This Row],[DATA VENC REC]]),"")</f>
        <v/>
      </c>
      <c r="H680" s="76"/>
      <c r="I6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0" s="87" t="str">
        <f>IF(Tabela2[[#This Row],[DATA DO ÚLTIMO TESTE HIDROSTÁTICO]]="","",Tabela2[[#This Row],[DATA DO ÚLTIMO TESTE HIDROSTÁTICO]]+editar!$C$15)</f>
        <v/>
      </c>
      <c r="K680" s="105"/>
      <c r="L680" s="140"/>
      <c r="M680" s="48">
        <v>673</v>
      </c>
      <c r="N6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0" s="49" t="str">
        <f>IF(Tabela2[[#This Row],[DATA DA RECARGA]]="","",Tabela2[[#This Row],[DATA DA RECARGA]]+Tabela2[[#This Row],[val]])</f>
        <v/>
      </c>
      <c r="P680" s="48" t="str">
        <f>IF(Tabela2[[#This Row],[DATA VENC REC]]="","",VLOOKUP(MONTH(Tabela2[[#This Row],[DATA VENC REC]]),editar!$F$2:$G$13,2,0))</f>
        <v/>
      </c>
      <c r="Q680" s="48" t="str">
        <f>IF(Tabela2[[#This Row],[DATA VENC REC]]="","",YEAR(Tabela2[[#This Row],[DATA VENC REC]]))</f>
        <v/>
      </c>
      <c r="R6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0" s="54" t="str">
        <f>IF(Tabela2[[#This Row],[DATA DO PRÓXIMO TESTE HIDROSTÁTICO]]="","",VLOOKUP(MONTH(Tabela2[[#This Row],[DATA DO PRÓXIMO TESTE HIDROSTÁTICO]]),editar!$F$2:$G$13,2,0))</f>
        <v/>
      </c>
      <c r="T680" s="54" t="str">
        <f>IF(Tabela2[[#This Row],[DATA DO PRÓXIMO TESTE HIDROSTÁTICO]]="","",YEAR(Tabela2[[#This Row],[DATA DO PRÓXIMO TESTE HIDROSTÁTICO]]))</f>
        <v/>
      </c>
      <c r="U680" s="54" t="str">
        <f>IF(Tabela2[[#This Row],[DATA DA RECARGA]]="","",VLOOKUP(MONTH(Tabela2[[#This Row],[DATA DA RECARGA]]),editar!$F$2:$G$13,2,0))</f>
        <v/>
      </c>
      <c r="V680" s="54" t="str">
        <f>IF(Tabela2[[#This Row],[DATA DA RECARGA]]="","",YEAR(Tabela2[[#This Row],[DATA DA RECARGA]]))</f>
        <v/>
      </c>
      <c r="W680" s="54" t="str">
        <f>IF(Tabela2[[#This Row],[DATA DO ÚLTIMO TESTE HIDROSTÁTICO]]="","",VLOOKUP(MONTH(Tabela2[[#This Row],[DATA DO ÚLTIMO TESTE HIDROSTÁTICO]]),editar!$F$2:$G$13,2,0))</f>
        <v/>
      </c>
      <c r="X680" s="54" t="str">
        <f>IF(Tabela2[[#This Row],[DATA DO ÚLTIMO TESTE HIDROSTÁTICO]]="","",YEAR(Tabela2[[#This Row],[DATA DO ÚLTIMO TESTE HIDROSTÁTICO]]))</f>
        <v/>
      </c>
      <c r="Y680" s="101" t="str">
        <f>IFERROR(IF(Tabela2[[#This Row],[DATA DA RECARGA]]="","",Tabela2[[#This Row],[VALIDADE          (em meses)]]*30)+5,"")</f>
        <v/>
      </c>
      <c r="Z680" s="101" t="str">
        <f>IF(Tabela2[[#This Row],[DATA DA RECARGA]]="","","P")</f>
        <v/>
      </c>
      <c r="AA680" s="71"/>
      <c r="AB680" s="97" t="str">
        <f ca="1">IFERROR(G680-editar!$C$1,"")</f>
        <v/>
      </c>
      <c r="AC680" s="97" t="str">
        <f t="shared" ca="1" si="10"/>
        <v/>
      </c>
      <c r="AD680" s="74"/>
      <c r="AE680" s="74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</row>
    <row r="681" spans="1:57" ht="20.100000000000001" customHeight="1" x14ac:dyDescent="0.25">
      <c r="A681" s="29" t="str">
        <f>IF(Tabela2[[#This Row],[LOCAL DO EXTINTOR]]="","",Tabela2[[#This Row],[CONTROL1]])</f>
        <v/>
      </c>
      <c r="B681" s="133"/>
      <c r="C681" s="33"/>
      <c r="D681" s="34"/>
      <c r="E681" s="35"/>
      <c r="F6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1" s="81" t="str">
        <f ca="1">IFERROR(IF(Tabela2[[#This Row],[VALIDADE DA RECARGA]]="SELECIONE VALIDADE","",Tabela2[[#This Row],[DATA VENC REC]]),"")</f>
        <v/>
      </c>
      <c r="H681" s="76"/>
      <c r="I6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1" s="87" t="str">
        <f>IF(Tabela2[[#This Row],[DATA DO ÚLTIMO TESTE HIDROSTÁTICO]]="","",Tabela2[[#This Row],[DATA DO ÚLTIMO TESTE HIDROSTÁTICO]]+editar!$C$15)</f>
        <v/>
      </c>
      <c r="K681" s="105"/>
      <c r="L681" s="140"/>
      <c r="M681" s="48">
        <v>674</v>
      </c>
      <c r="N6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1" s="49" t="str">
        <f>IF(Tabela2[[#This Row],[DATA DA RECARGA]]="","",Tabela2[[#This Row],[DATA DA RECARGA]]+Tabela2[[#This Row],[val]])</f>
        <v/>
      </c>
      <c r="P681" s="48" t="str">
        <f>IF(Tabela2[[#This Row],[DATA VENC REC]]="","",VLOOKUP(MONTH(Tabela2[[#This Row],[DATA VENC REC]]),editar!$F$2:$G$13,2,0))</f>
        <v/>
      </c>
      <c r="Q681" s="48" t="str">
        <f>IF(Tabela2[[#This Row],[DATA VENC REC]]="","",YEAR(Tabela2[[#This Row],[DATA VENC REC]]))</f>
        <v/>
      </c>
      <c r="R6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1" s="54" t="str">
        <f>IF(Tabela2[[#This Row],[DATA DO PRÓXIMO TESTE HIDROSTÁTICO]]="","",VLOOKUP(MONTH(Tabela2[[#This Row],[DATA DO PRÓXIMO TESTE HIDROSTÁTICO]]),editar!$F$2:$G$13,2,0))</f>
        <v/>
      </c>
      <c r="T681" s="54" t="str">
        <f>IF(Tabela2[[#This Row],[DATA DO PRÓXIMO TESTE HIDROSTÁTICO]]="","",YEAR(Tabela2[[#This Row],[DATA DO PRÓXIMO TESTE HIDROSTÁTICO]]))</f>
        <v/>
      </c>
      <c r="U681" s="54" t="str">
        <f>IF(Tabela2[[#This Row],[DATA DA RECARGA]]="","",VLOOKUP(MONTH(Tabela2[[#This Row],[DATA DA RECARGA]]),editar!$F$2:$G$13,2,0))</f>
        <v/>
      </c>
      <c r="V681" s="54" t="str">
        <f>IF(Tabela2[[#This Row],[DATA DA RECARGA]]="","",YEAR(Tabela2[[#This Row],[DATA DA RECARGA]]))</f>
        <v/>
      </c>
      <c r="W681" s="54" t="str">
        <f>IF(Tabela2[[#This Row],[DATA DO ÚLTIMO TESTE HIDROSTÁTICO]]="","",VLOOKUP(MONTH(Tabela2[[#This Row],[DATA DO ÚLTIMO TESTE HIDROSTÁTICO]]),editar!$F$2:$G$13,2,0))</f>
        <v/>
      </c>
      <c r="X681" s="54" t="str">
        <f>IF(Tabela2[[#This Row],[DATA DO ÚLTIMO TESTE HIDROSTÁTICO]]="","",YEAR(Tabela2[[#This Row],[DATA DO ÚLTIMO TESTE HIDROSTÁTICO]]))</f>
        <v/>
      </c>
      <c r="Y681" s="101" t="str">
        <f>IFERROR(IF(Tabela2[[#This Row],[DATA DA RECARGA]]="","",Tabela2[[#This Row],[VALIDADE          (em meses)]]*30)+5,"")</f>
        <v/>
      </c>
      <c r="Z681" s="101" t="str">
        <f>IF(Tabela2[[#This Row],[DATA DA RECARGA]]="","","P")</f>
        <v/>
      </c>
      <c r="AA681" s="71"/>
      <c r="AB681" s="97" t="str">
        <f ca="1">IFERROR(G681-editar!$C$1,"")</f>
        <v/>
      </c>
      <c r="AC681" s="97" t="str">
        <f t="shared" ca="1" si="10"/>
        <v/>
      </c>
      <c r="AD681" s="74"/>
      <c r="AE681" s="74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</row>
    <row r="682" spans="1:57" ht="20.100000000000001" customHeight="1" x14ac:dyDescent="0.25">
      <c r="A682" s="29" t="str">
        <f>IF(Tabela2[[#This Row],[LOCAL DO EXTINTOR]]="","",Tabela2[[#This Row],[CONTROL1]])</f>
        <v/>
      </c>
      <c r="B682" s="133"/>
      <c r="C682" s="33"/>
      <c r="D682" s="34"/>
      <c r="E682" s="35"/>
      <c r="F6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2" s="81" t="str">
        <f ca="1">IFERROR(IF(Tabela2[[#This Row],[VALIDADE DA RECARGA]]="SELECIONE VALIDADE","",Tabela2[[#This Row],[DATA VENC REC]]),"")</f>
        <v/>
      </c>
      <c r="H682" s="76"/>
      <c r="I6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2" s="87" t="str">
        <f>IF(Tabela2[[#This Row],[DATA DO ÚLTIMO TESTE HIDROSTÁTICO]]="","",Tabela2[[#This Row],[DATA DO ÚLTIMO TESTE HIDROSTÁTICO]]+editar!$C$15)</f>
        <v/>
      </c>
      <c r="K682" s="105"/>
      <c r="L682" s="140"/>
      <c r="M682" s="48">
        <v>675</v>
      </c>
      <c r="N6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2" s="49" t="str">
        <f>IF(Tabela2[[#This Row],[DATA DA RECARGA]]="","",Tabela2[[#This Row],[DATA DA RECARGA]]+Tabela2[[#This Row],[val]])</f>
        <v/>
      </c>
      <c r="P682" s="48" t="str">
        <f>IF(Tabela2[[#This Row],[DATA VENC REC]]="","",VLOOKUP(MONTH(Tabela2[[#This Row],[DATA VENC REC]]),editar!$F$2:$G$13,2,0))</f>
        <v/>
      </c>
      <c r="Q682" s="48" t="str">
        <f>IF(Tabela2[[#This Row],[DATA VENC REC]]="","",YEAR(Tabela2[[#This Row],[DATA VENC REC]]))</f>
        <v/>
      </c>
      <c r="R6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2" s="54" t="str">
        <f>IF(Tabela2[[#This Row],[DATA DO PRÓXIMO TESTE HIDROSTÁTICO]]="","",VLOOKUP(MONTH(Tabela2[[#This Row],[DATA DO PRÓXIMO TESTE HIDROSTÁTICO]]),editar!$F$2:$G$13,2,0))</f>
        <v/>
      </c>
      <c r="T682" s="54" t="str">
        <f>IF(Tabela2[[#This Row],[DATA DO PRÓXIMO TESTE HIDROSTÁTICO]]="","",YEAR(Tabela2[[#This Row],[DATA DO PRÓXIMO TESTE HIDROSTÁTICO]]))</f>
        <v/>
      </c>
      <c r="U682" s="54" t="str">
        <f>IF(Tabela2[[#This Row],[DATA DA RECARGA]]="","",VLOOKUP(MONTH(Tabela2[[#This Row],[DATA DA RECARGA]]),editar!$F$2:$G$13,2,0))</f>
        <v/>
      </c>
      <c r="V682" s="54" t="str">
        <f>IF(Tabela2[[#This Row],[DATA DA RECARGA]]="","",YEAR(Tabela2[[#This Row],[DATA DA RECARGA]]))</f>
        <v/>
      </c>
      <c r="W682" s="54" t="str">
        <f>IF(Tabela2[[#This Row],[DATA DO ÚLTIMO TESTE HIDROSTÁTICO]]="","",VLOOKUP(MONTH(Tabela2[[#This Row],[DATA DO ÚLTIMO TESTE HIDROSTÁTICO]]),editar!$F$2:$G$13,2,0))</f>
        <v/>
      </c>
      <c r="X682" s="54" t="str">
        <f>IF(Tabela2[[#This Row],[DATA DO ÚLTIMO TESTE HIDROSTÁTICO]]="","",YEAR(Tabela2[[#This Row],[DATA DO ÚLTIMO TESTE HIDROSTÁTICO]]))</f>
        <v/>
      </c>
      <c r="Y682" s="101" t="str">
        <f>IFERROR(IF(Tabela2[[#This Row],[DATA DA RECARGA]]="","",Tabela2[[#This Row],[VALIDADE          (em meses)]]*30)+5,"")</f>
        <v/>
      </c>
      <c r="Z682" s="101" t="str">
        <f>IF(Tabela2[[#This Row],[DATA DA RECARGA]]="","","P")</f>
        <v/>
      </c>
      <c r="AA682" s="71"/>
      <c r="AB682" s="97" t="str">
        <f ca="1">IFERROR(G682-editar!$C$1,"")</f>
        <v/>
      </c>
      <c r="AC682" s="97" t="str">
        <f t="shared" ca="1" si="10"/>
        <v/>
      </c>
      <c r="AD682" s="74"/>
      <c r="AE682" s="74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</row>
    <row r="683" spans="1:57" ht="20.100000000000001" customHeight="1" x14ac:dyDescent="0.25">
      <c r="A683" s="29" t="str">
        <f>IF(Tabela2[[#This Row],[LOCAL DO EXTINTOR]]="","",Tabela2[[#This Row],[CONTROL1]])</f>
        <v/>
      </c>
      <c r="B683" s="133"/>
      <c r="C683" s="33"/>
      <c r="D683" s="34"/>
      <c r="E683" s="35"/>
      <c r="F6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3" s="81" t="str">
        <f ca="1">IFERROR(IF(Tabela2[[#This Row],[VALIDADE DA RECARGA]]="SELECIONE VALIDADE","",Tabela2[[#This Row],[DATA VENC REC]]),"")</f>
        <v/>
      </c>
      <c r="H683" s="76"/>
      <c r="I6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3" s="87" t="str">
        <f>IF(Tabela2[[#This Row],[DATA DO ÚLTIMO TESTE HIDROSTÁTICO]]="","",Tabela2[[#This Row],[DATA DO ÚLTIMO TESTE HIDROSTÁTICO]]+editar!$C$15)</f>
        <v/>
      </c>
      <c r="K683" s="105"/>
      <c r="L683" s="140"/>
      <c r="M683" s="48">
        <v>676</v>
      </c>
      <c r="N6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3" s="49" t="str">
        <f>IF(Tabela2[[#This Row],[DATA DA RECARGA]]="","",Tabela2[[#This Row],[DATA DA RECARGA]]+Tabela2[[#This Row],[val]])</f>
        <v/>
      </c>
      <c r="P683" s="48" t="str">
        <f>IF(Tabela2[[#This Row],[DATA VENC REC]]="","",VLOOKUP(MONTH(Tabela2[[#This Row],[DATA VENC REC]]),editar!$F$2:$G$13,2,0))</f>
        <v/>
      </c>
      <c r="Q683" s="48" t="str">
        <f>IF(Tabela2[[#This Row],[DATA VENC REC]]="","",YEAR(Tabela2[[#This Row],[DATA VENC REC]]))</f>
        <v/>
      </c>
      <c r="R6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3" s="54" t="str">
        <f>IF(Tabela2[[#This Row],[DATA DO PRÓXIMO TESTE HIDROSTÁTICO]]="","",VLOOKUP(MONTH(Tabela2[[#This Row],[DATA DO PRÓXIMO TESTE HIDROSTÁTICO]]),editar!$F$2:$G$13,2,0))</f>
        <v/>
      </c>
      <c r="T683" s="54" t="str">
        <f>IF(Tabela2[[#This Row],[DATA DO PRÓXIMO TESTE HIDROSTÁTICO]]="","",YEAR(Tabela2[[#This Row],[DATA DO PRÓXIMO TESTE HIDROSTÁTICO]]))</f>
        <v/>
      </c>
      <c r="U683" s="54" t="str">
        <f>IF(Tabela2[[#This Row],[DATA DA RECARGA]]="","",VLOOKUP(MONTH(Tabela2[[#This Row],[DATA DA RECARGA]]),editar!$F$2:$G$13,2,0))</f>
        <v/>
      </c>
      <c r="V683" s="54" t="str">
        <f>IF(Tabela2[[#This Row],[DATA DA RECARGA]]="","",YEAR(Tabela2[[#This Row],[DATA DA RECARGA]]))</f>
        <v/>
      </c>
      <c r="W683" s="54" t="str">
        <f>IF(Tabela2[[#This Row],[DATA DO ÚLTIMO TESTE HIDROSTÁTICO]]="","",VLOOKUP(MONTH(Tabela2[[#This Row],[DATA DO ÚLTIMO TESTE HIDROSTÁTICO]]),editar!$F$2:$G$13,2,0))</f>
        <v/>
      </c>
      <c r="X683" s="54" t="str">
        <f>IF(Tabela2[[#This Row],[DATA DO ÚLTIMO TESTE HIDROSTÁTICO]]="","",YEAR(Tabela2[[#This Row],[DATA DO ÚLTIMO TESTE HIDROSTÁTICO]]))</f>
        <v/>
      </c>
      <c r="Y683" s="101" t="str">
        <f>IFERROR(IF(Tabela2[[#This Row],[DATA DA RECARGA]]="","",Tabela2[[#This Row],[VALIDADE          (em meses)]]*30)+5,"")</f>
        <v/>
      </c>
      <c r="Z683" s="101" t="str">
        <f>IF(Tabela2[[#This Row],[DATA DA RECARGA]]="","","P")</f>
        <v/>
      </c>
      <c r="AA683" s="71"/>
      <c r="AB683" s="97" t="str">
        <f ca="1">IFERROR(G683-editar!$C$1,"")</f>
        <v/>
      </c>
      <c r="AC683" s="97" t="str">
        <f t="shared" ca="1" si="10"/>
        <v/>
      </c>
      <c r="AD683" s="74"/>
      <c r="AE683" s="74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</row>
    <row r="684" spans="1:57" ht="20.100000000000001" customHeight="1" x14ac:dyDescent="0.25">
      <c r="A684" s="29" t="str">
        <f>IF(Tabela2[[#This Row],[LOCAL DO EXTINTOR]]="","",Tabela2[[#This Row],[CONTROL1]])</f>
        <v/>
      </c>
      <c r="B684" s="133"/>
      <c r="C684" s="33"/>
      <c r="D684" s="34"/>
      <c r="E684" s="35"/>
      <c r="F6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4" s="81" t="str">
        <f ca="1">IFERROR(IF(Tabela2[[#This Row],[VALIDADE DA RECARGA]]="SELECIONE VALIDADE","",Tabela2[[#This Row],[DATA VENC REC]]),"")</f>
        <v/>
      </c>
      <c r="H684" s="76"/>
      <c r="I6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4" s="87" t="str">
        <f>IF(Tabela2[[#This Row],[DATA DO ÚLTIMO TESTE HIDROSTÁTICO]]="","",Tabela2[[#This Row],[DATA DO ÚLTIMO TESTE HIDROSTÁTICO]]+editar!$C$15)</f>
        <v/>
      </c>
      <c r="K684" s="105"/>
      <c r="L684" s="140"/>
      <c r="M684" s="48">
        <v>677</v>
      </c>
      <c r="N6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4" s="49" t="str">
        <f>IF(Tabela2[[#This Row],[DATA DA RECARGA]]="","",Tabela2[[#This Row],[DATA DA RECARGA]]+Tabela2[[#This Row],[val]])</f>
        <v/>
      </c>
      <c r="P684" s="48" t="str">
        <f>IF(Tabela2[[#This Row],[DATA VENC REC]]="","",VLOOKUP(MONTH(Tabela2[[#This Row],[DATA VENC REC]]),editar!$F$2:$G$13,2,0))</f>
        <v/>
      </c>
      <c r="Q684" s="48" t="str">
        <f>IF(Tabela2[[#This Row],[DATA VENC REC]]="","",YEAR(Tabela2[[#This Row],[DATA VENC REC]]))</f>
        <v/>
      </c>
      <c r="R6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4" s="54" t="str">
        <f>IF(Tabela2[[#This Row],[DATA DO PRÓXIMO TESTE HIDROSTÁTICO]]="","",VLOOKUP(MONTH(Tabela2[[#This Row],[DATA DO PRÓXIMO TESTE HIDROSTÁTICO]]),editar!$F$2:$G$13,2,0))</f>
        <v/>
      </c>
      <c r="T684" s="54" t="str">
        <f>IF(Tabela2[[#This Row],[DATA DO PRÓXIMO TESTE HIDROSTÁTICO]]="","",YEAR(Tabela2[[#This Row],[DATA DO PRÓXIMO TESTE HIDROSTÁTICO]]))</f>
        <v/>
      </c>
      <c r="U684" s="54" t="str">
        <f>IF(Tabela2[[#This Row],[DATA DA RECARGA]]="","",VLOOKUP(MONTH(Tabela2[[#This Row],[DATA DA RECARGA]]),editar!$F$2:$G$13,2,0))</f>
        <v/>
      </c>
      <c r="V684" s="54" t="str">
        <f>IF(Tabela2[[#This Row],[DATA DA RECARGA]]="","",YEAR(Tabela2[[#This Row],[DATA DA RECARGA]]))</f>
        <v/>
      </c>
      <c r="W684" s="54" t="str">
        <f>IF(Tabela2[[#This Row],[DATA DO ÚLTIMO TESTE HIDROSTÁTICO]]="","",VLOOKUP(MONTH(Tabela2[[#This Row],[DATA DO ÚLTIMO TESTE HIDROSTÁTICO]]),editar!$F$2:$G$13,2,0))</f>
        <v/>
      </c>
      <c r="X684" s="54" t="str">
        <f>IF(Tabela2[[#This Row],[DATA DO ÚLTIMO TESTE HIDROSTÁTICO]]="","",YEAR(Tabela2[[#This Row],[DATA DO ÚLTIMO TESTE HIDROSTÁTICO]]))</f>
        <v/>
      </c>
      <c r="Y684" s="101" t="str">
        <f>IFERROR(IF(Tabela2[[#This Row],[DATA DA RECARGA]]="","",Tabela2[[#This Row],[VALIDADE          (em meses)]]*30)+5,"")</f>
        <v/>
      </c>
      <c r="Z684" s="101" t="str">
        <f>IF(Tabela2[[#This Row],[DATA DA RECARGA]]="","","P")</f>
        <v/>
      </c>
      <c r="AA684" s="71"/>
      <c r="AB684" s="97" t="str">
        <f ca="1">IFERROR(G684-editar!$C$1,"")</f>
        <v/>
      </c>
      <c r="AC684" s="97" t="str">
        <f t="shared" ca="1" si="10"/>
        <v/>
      </c>
      <c r="AD684" s="74"/>
      <c r="AE684" s="74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</row>
    <row r="685" spans="1:57" ht="20.100000000000001" customHeight="1" x14ac:dyDescent="0.25">
      <c r="A685" s="29" t="str">
        <f>IF(Tabela2[[#This Row],[LOCAL DO EXTINTOR]]="","",Tabela2[[#This Row],[CONTROL1]])</f>
        <v/>
      </c>
      <c r="B685" s="133"/>
      <c r="C685" s="33"/>
      <c r="D685" s="34"/>
      <c r="E685" s="35"/>
      <c r="F6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5" s="81" t="str">
        <f ca="1">IFERROR(IF(Tabela2[[#This Row],[VALIDADE DA RECARGA]]="SELECIONE VALIDADE","",Tabela2[[#This Row],[DATA VENC REC]]),"")</f>
        <v/>
      </c>
      <c r="H685" s="76"/>
      <c r="I6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5" s="87" t="str">
        <f>IF(Tabela2[[#This Row],[DATA DO ÚLTIMO TESTE HIDROSTÁTICO]]="","",Tabela2[[#This Row],[DATA DO ÚLTIMO TESTE HIDROSTÁTICO]]+editar!$C$15)</f>
        <v/>
      </c>
      <c r="K685" s="105"/>
      <c r="L685" s="140"/>
      <c r="M685" s="48">
        <v>678</v>
      </c>
      <c r="N6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5" s="49" t="str">
        <f>IF(Tabela2[[#This Row],[DATA DA RECARGA]]="","",Tabela2[[#This Row],[DATA DA RECARGA]]+Tabela2[[#This Row],[val]])</f>
        <v/>
      </c>
      <c r="P685" s="48" t="str">
        <f>IF(Tabela2[[#This Row],[DATA VENC REC]]="","",VLOOKUP(MONTH(Tabela2[[#This Row],[DATA VENC REC]]),editar!$F$2:$G$13,2,0))</f>
        <v/>
      </c>
      <c r="Q685" s="48" t="str">
        <f>IF(Tabela2[[#This Row],[DATA VENC REC]]="","",YEAR(Tabela2[[#This Row],[DATA VENC REC]]))</f>
        <v/>
      </c>
      <c r="R6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5" s="54" t="str">
        <f>IF(Tabela2[[#This Row],[DATA DO PRÓXIMO TESTE HIDROSTÁTICO]]="","",VLOOKUP(MONTH(Tabela2[[#This Row],[DATA DO PRÓXIMO TESTE HIDROSTÁTICO]]),editar!$F$2:$G$13,2,0))</f>
        <v/>
      </c>
      <c r="T685" s="54" t="str">
        <f>IF(Tabela2[[#This Row],[DATA DO PRÓXIMO TESTE HIDROSTÁTICO]]="","",YEAR(Tabela2[[#This Row],[DATA DO PRÓXIMO TESTE HIDROSTÁTICO]]))</f>
        <v/>
      </c>
      <c r="U685" s="54" t="str">
        <f>IF(Tabela2[[#This Row],[DATA DA RECARGA]]="","",VLOOKUP(MONTH(Tabela2[[#This Row],[DATA DA RECARGA]]),editar!$F$2:$G$13,2,0))</f>
        <v/>
      </c>
      <c r="V685" s="54" t="str">
        <f>IF(Tabela2[[#This Row],[DATA DA RECARGA]]="","",YEAR(Tabela2[[#This Row],[DATA DA RECARGA]]))</f>
        <v/>
      </c>
      <c r="W685" s="54" t="str">
        <f>IF(Tabela2[[#This Row],[DATA DO ÚLTIMO TESTE HIDROSTÁTICO]]="","",VLOOKUP(MONTH(Tabela2[[#This Row],[DATA DO ÚLTIMO TESTE HIDROSTÁTICO]]),editar!$F$2:$G$13,2,0))</f>
        <v/>
      </c>
      <c r="X685" s="54" t="str">
        <f>IF(Tabela2[[#This Row],[DATA DO ÚLTIMO TESTE HIDROSTÁTICO]]="","",YEAR(Tabela2[[#This Row],[DATA DO ÚLTIMO TESTE HIDROSTÁTICO]]))</f>
        <v/>
      </c>
      <c r="Y685" s="101" t="str">
        <f>IFERROR(IF(Tabela2[[#This Row],[DATA DA RECARGA]]="","",Tabela2[[#This Row],[VALIDADE          (em meses)]]*30)+5,"")</f>
        <v/>
      </c>
      <c r="Z685" s="101" t="str">
        <f>IF(Tabela2[[#This Row],[DATA DA RECARGA]]="","","P")</f>
        <v/>
      </c>
      <c r="AA685" s="71"/>
      <c r="AB685" s="97" t="str">
        <f ca="1">IFERROR(G685-editar!$C$1,"")</f>
        <v/>
      </c>
      <c r="AC685" s="97" t="str">
        <f t="shared" ca="1" si="10"/>
        <v/>
      </c>
      <c r="AD685" s="74"/>
      <c r="AE685" s="74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</row>
    <row r="686" spans="1:57" ht="20.100000000000001" customHeight="1" x14ac:dyDescent="0.25">
      <c r="A686" s="29" t="str">
        <f>IF(Tabela2[[#This Row],[LOCAL DO EXTINTOR]]="","",Tabela2[[#This Row],[CONTROL1]])</f>
        <v/>
      </c>
      <c r="B686" s="133"/>
      <c r="C686" s="33"/>
      <c r="D686" s="34"/>
      <c r="E686" s="35"/>
      <c r="F6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6" s="81" t="str">
        <f ca="1">IFERROR(IF(Tabela2[[#This Row],[VALIDADE DA RECARGA]]="SELECIONE VALIDADE","",Tabela2[[#This Row],[DATA VENC REC]]),"")</f>
        <v/>
      </c>
      <c r="H686" s="76"/>
      <c r="I6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6" s="87" t="str">
        <f>IF(Tabela2[[#This Row],[DATA DO ÚLTIMO TESTE HIDROSTÁTICO]]="","",Tabela2[[#This Row],[DATA DO ÚLTIMO TESTE HIDROSTÁTICO]]+editar!$C$15)</f>
        <v/>
      </c>
      <c r="K686" s="105"/>
      <c r="L686" s="140"/>
      <c r="M686" s="48">
        <v>679</v>
      </c>
      <c r="N6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6" s="49" t="str">
        <f>IF(Tabela2[[#This Row],[DATA DA RECARGA]]="","",Tabela2[[#This Row],[DATA DA RECARGA]]+Tabela2[[#This Row],[val]])</f>
        <v/>
      </c>
      <c r="P686" s="48" t="str">
        <f>IF(Tabela2[[#This Row],[DATA VENC REC]]="","",VLOOKUP(MONTH(Tabela2[[#This Row],[DATA VENC REC]]),editar!$F$2:$G$13,2,0))</f>
        <v/>
      </c>
      <c r="Q686" s="48" t="str">
        <f>IF(Tabela2[[#This Row],[DATA VENC REC]]="","",YEAR(Tabela2[[#This Row],[DATA VENC REC]]))</f>
        <v/>
      </c>
      <c r="R6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6" s="54" t="str">
        <f>IF(Tabela2[[#This Row],[DATA DO PRÓXIMO TESTE HIDROSTÁTICO]]="","",VLOOKUP(MONTH(Tabela2[[#This Row],[DATA DO PRÓXIMO TESTE HIDROSTÁTICO]]),editar!$F$2:$G$13,2,0))</f>
        <v/>
      </c>
      <c r="T686" s="54" t="str">
        <f>IF(Tabela2[[#This Row],[DATA DO PRÓXIMO TESTE HIDROSTÁTICO]]="","",YEAR(Tabela2[[#This Row],[DATA DO PRÓXIMO TESTE HIDROSTÁTICO]]))</f>
        <v/>
      </c>
      <c r="U686" s="54" t="str">
        <f>IF(Tabela2[[#This Row],[DATA DA RECARGA]]="","",VLOOKUP(MONTH(Tabela2[[#This Row],[DATA DA RECARGA]]),editar!$F$2:$G$13,2,0))</f>
        <v/>
      </c>
      <c r="V686" s="54" t="str">
        <f>IF(Tabela2[[#This Row],[DATA DA RECARGA]]="","",YEAR(Tabela2[[#This Row],[DATA DA RECARGA]]))</f>
        <v/>
      </c>
      <c r="W686" s="54" t="str">
        <f>IF(Tabela2[[#This Row],[DATA DO ÚLTIMO TESTE HIDROSTÁTICO]]="","",VLOOKUP(MONTH(Tabela2[[#This Row],[DATA DO ÚLTIMO TESTE HIDROSTÁTICO]]),editar!$F$2:$G$13,2,0))</f>
        <v/>
      </c>
      <c r="X686" s="54" t="str">
        <f>IF(Tabela2[[#This Row],[DATA DO ÚLTIMO TESTE HIDROSTÁTICO]]="","",YEAR(Tabela2[[#This Row],[DATA DO ÚLTIMO TESTE HIDROSTÁTICO]]))</f>
        <v/>
      </c>
      <c r="Y686" s="101" t="str">
        <f>IFERROR(IF(Tabela2[[#This Row],[DATA DA RECARGA]]="","",Tabela2[[#This Row],[VALIDADE          (em meses)]]*30)+5,"")</f>
        <v/>
      </c>
      <c r="Z686" s="101" t="str">
        <f>IF(Tabela2[[#This Row],[DATA DA RECARGA]]="","","P")</f>
        <v/>
      </c>
      <c r="AA686" s="71"/>
      <c r="AB686" s="97" t="str">
        <f ca="1">IFERROR(G686-editar!$C$1,"")</f>
        <v/>
      </c>
      <c r="AC686" s="97" t="str">
        <f t="shared" ca="1" si="10"/>
        <v/>
      </c>
      <c r="AD686" s="74"/>
      <c r="AE686" s="74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</row>
    <row r="687" spans="1:57" ht="20.100000000000001" customHeight="1" x14ac:dyDescent="0.25">
      <c r="A687" s="29" t="str">
        <f>IF(Tabela2[[#This Row],[LOCAL DO EXTINTOR]]="","",Tabela2[[#This Row],[CONTROL1]])</f>
        <v/>
      </c>
      <c r="B687" s="133"/>
      <c r="C687" s="33"/>
      <c r="D687" s="34"/>
      <c r="E687" s="35"/>
      <c r="F6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7" s="81" t="str">
        <f ca="1">IFERROR(IF(Tabela2[[#This Row],[VALIDADE DA RECARGA]]="SELECIONE VALIDADE","",Tabela2[[#This Row],[DATA VENC REC]]),"")</f>
        <v/>
      </c>
      <c r="H687" s="76"/>
      <c r="I6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7" s="87" t="str">
        <f>IF(Tabela2[[#This Row],[DATA DO ÚLTIMO TESTE HIDROSTÁTICO]]="","",Tabela2[[#This Row],[DATA DO ÚLTIMO TESTE HIDROSTÁTICO]]+editar!$C$15)</f>
        <v/>
      </c>
      <c r="K687" s="105"/>
      <c r="L687" s="140"/>
      <c r="M687" s="48">
        <v>680</v>
      </c>
      <c r="N6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7" s="49" t="str">
        <f>IF(Tabela2[[#This Row],[DATA DA RECARGA]]="","",Tabela2[[#This Row],[DATA DA RECARGA]]+Tabela2[[#This Row],[val]])</f>
        <v/>
      </c>
      <c r="P687" s="48" t="str">
        <f>IF(Tabela2[[#This Row],[DATA VENC REC]]="","",VLOOKUP(MONTH(Tabela2[[#This Row],[DATA VENC REC]]),editar!$F$2:$G$13,2,0))</f>
        <v/>
      </c>
      <c r="Q687" s="48" t="str">
        <f>IF(Tabela2[[#This Row],[DATA VENC REC]]="","",YEAR(Tabela2[[#This Row],[DATA VENC REC]]))</f>
        <v/>
      </c>
      <c r="R6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7" s="54" t="str">
        <f>IF(Tabela2[[#This Row],[DATA DO PRÓXIMO TESTE HIDROSTÁTICO]]="","",VLOOKUP(MONTH(Tabela2[[#This Row],[DATA DO PRÓXIMO TESTE HIDROSTÁTICO]]),editar!$F$2:$G$13,2,0))</f>
        <v/>
      </c>
      <c r="T687" s="54" t="str">
        <f>IF(Tabela2[[#This Row],[DATA DO PRÓXIMO TESTE HIDROSTÁTICO]]="","",YEAR(Tabela2[[#This Row],[DATA DO PRÓXIMO TESTE HIDROSTÁTICO]]))</f>
        <v/>
      </c>
      <c r="U687" s="54" t="str">
        <f>IF(Tabela2[[#This Row],[DATA DA RECARGA]]="","",VLOOKUP(MONTH(Tabela2[[#This Row],[DATA DA RECARGA]]),editar!$F$2:$G$13,2,0))</f>
        <v/>
      </c>
      <c r="V687" s="54" t="str">
        <f>IF(Tabela2[[#This Row],[DATA DA RECARGA]]="","",YEAR(Tabela2[[#This Row],[DATA DA RECARGA]]))</f>
        <v/>
      </c>
      <c r="W687" s="54" t="str">
        <f>IF(Tabela2[[#This Row],[DATA DO ÚLTIMO TESTE HIDROSTÁTICO]]="","",VLOOKUP(MONTH(Tabela2[[#This Row],[DATA DO ÚLTIMO TESTE HIDROSTÁTICO]]),editar!$F$2:$G$13,2,0))</f>
        <v/>
      </c>
      <c r="X687" s="54" t="str">
        <f>IF(Tabela2[[#This Row],[DATA DO ÚLTIMO TESTE HIDROSTÁTICO]]="","",YEAR(Tabela2[[#This Row],[DATA DO ÚLTIMO TESTE HIDROSTÁTICO]]))</f>
        <v/>
      </c>
      <c r="Y687" s="101" t="str">
        <f>IFERROR(IF(Tabela2[[#This Row],[DATA DA RECARGA]]="","",Tabela2[[#This Row],[VALIDADE          (em meses)]]*30)+5,"")</f>
        <v/>
      </c>
      <c r="Z687" s="101" t="str">
        <f>IF(Tabela2[[#This Row],[DATA DA RECARGA]]="","","P")</f>
        <v/>
      </c>
      <c r="AA687" s="71"/>
      <c r="AB687" s="97" t="str">
        <f ca="1">IFERROR(G687-editar!$C$1,"")</f>
        <v/>
      </c>
      <c r="AC687" s="97" t="str">
        <f t="shared" ca="1" si="10"/>
        <v/>
      </c>
      <c r="AD687" s="74"/>
      <c r="AE687" s="74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</row>
    <row r="688" spans="1:57" ht="20.100000000000001" customHeight="1" x14ac:dyDescent="0.25">
      <c r="A688" s="29" t="str">
        <f>IF(Tabela2[[#This Row],[LOCAL DO EXTINTOR]]="","",Tabela2[[#This Row],[CONTROL1]])</f>
        <v/>
      </c>
      <c r="B688" s="133"/>
      <c r="C688" s="33"/>
      <c r="D688" s="34"/>
      <c r="E688" s="35"/>
      <c r="F6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8" s="81" t="str">
        <f ca="1">IFERROR(IF(Tabela2[[#This Row],[VALIDADE DA RECARGA]]="SELECIONE VALIDADE","",Tabela2[[#This Row],[DATA VENC REC]]),"")</f>
        <v/>
      </c>
      <c r="H688" s="76"/>
      <c r="I6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8" s="87" t="str">
        <f>IF(Tabela2[[#This Row],[DATA DO ÚLTIMO TESTE HIDROSTÁTICO]]="","",Tabela2[[#This Row],[DATA DO ÚLTIMO TESTE HIDROSTÁTICO]]+editar!$C$15)</f>
        <v/>
      </c>
      <c r="K688" s="105"/>
      <c r="L688" s="140"/>
      <c r="M688" s="48">
        <v>681</v>
      </c>
      <c r="N6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8" s="49" t="str">
        <f>IF(Tabela2[[#This Row],[DATA DA RECARGA]]="","",Tabela2[[#This Row],[DATA DA RECARGA]]+Tabela2[[#This Row],[val]])</f>
        <v/>
      </c>
      <c r="P688" s="48" t="str">
        <f>IF(Tabela2[[#This Row],[DATA VENC REC]]="","",VLOOKUP(MONTH(Tabela2[[#This Row],[DATA VENC REC]]),editar!$F$2:$G$13,2,0))</f>
        <v/>
      </c>
      <c r="Q688" s="48" t="str">
        <f>IF(Tabela2[[#This Row],[DATA VENC REC]]="","",YEAR(Tabela2[[#This Row],[DATA VENC REC]]))</f>
        <v/>
      </c>
      <c r="R6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8" s="54" t="str">
        <f>IF(Tabela2[[#This Row],[DATA DO PRÓXIMO TESTE HIDROSTÁTICO]]="","",VLOOKUP(MONTH(Tabela2[[#This Row],[DATA DO PRÓXIMO TESTE HIDROSTÁTICO]]),editar!$F$2:$G$13,2,0))</f>
        <v/>
      </c>
      <c r="T688" s="54" t="str">
        <f>IF(Tabela2[[#This Row],[DATA DO PRÓXIMO TESTE HIDROSTÁTICO]]="","",YEAR(Tabela2[[#This Row],[DATA DO PRÓXIMO TESTE HIDROSTÁTICO]]))</f>
        <v/>
      </c>
      <c r="U688" s="54" t="str">
        <f>IF(Tabela2[[#This Row],[DATA DA RECARGA]]="","",VLOOKUP(MONTH(Tabela2[[#This Row],[DATA DA RECARGA]]),editar!$F$2:$G$13,2,0))</f>
        <v/>
      </c>
      <c r="V688" s="54" t="str">
        <f>IF(Tabela2[[#This Row],[DATA DA RECARGA]]="","",YEAR(Tabela2[[#This Row],[DATA DA RECARGA]]))</f>
        <v/>
      </c>
      <c r="W688" s="54" t="str">
        <f>IF(Tabela2[[#This Row],[DATA DO ÚLTIMO TESTE HIDROSTÁTICO]]="","",VLOOKUP(MONTH(Tabela2[[#This Row],[DATA DO ÚLTIMO TESTE HIDROSTÁTICO]]),editar!$F$2:$G$13,2,0))</f>
        <v/>
      </c>
      <c r="X688" s="54" t="str">
        <f>IF(Tabela2[[#This Row],[DATA DO ÚLTIMO TESTE HIDROSTÁTICO]]="","",YEAR(Tabela2[[#This Row],[DATA DO ÚLTIMO TESTE HIDROSTÁTICO]]))</f>
        <v/>
      </c>
      <c r="Y688" s="101" t="str">
        <f>IFERROR(IF(Tabela2[[#This Row],[DATA DA RECARGA]]="","",Tabela2[[#This Row],[VALIDADE          (em meses)]]*30)+5,"")</f>
        <v/>
      </c>
      <c r="Z688" s="101" t="str">
        <f>IF(Tabela2[[#This Row],[DATA DA RECARGA]]="","","P")</f>
        <v/>
      </c>
      <c r="AA688" s="71"/>
      <c r="AB688" s="97" t="str">
        <f ca="1">IFERROR(G688-editar!$C$1,"")</f>
        <v/>
      </c>
      <c r="AC688" s="97" t="str">
        <f t="shared" ca="1" si="10"/>
        <v/>
      </c>
      <c r="AD688" s="74"/>
      <c r="AE688" s="74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</row>
    <row r="689" spans="1:57" ht="20.100000000000001" customHeight="1" x14ac:dyDescent="0.25">
      <c r="A689" s="29" t="str">
        <f>IF(Tabela2[[#This Row],[LOCAL DO EXTINTOR]]="","",Tabela2[[#This Row],[CONTROL1]])</f>
        <v/>
      </c>
      <c r="B689" s="133"/>
      <c r="C689" s="33"/>
      <c r="D689" s="34"/>
      <c r="E689" s="35"/>
      <c r="F6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89" s="81" t="str">
        <f ca="1">IFERROR(IF(Tabela2[[#This Row],[VALIDADE DA RECARGA]]="SELECIONE VALIDADE","",Tabela2[[#This Row],[DATA VENC REC]]),"")</f>
        <v/>
      </c>
      <c r="H689" s="76"/>
      <c r="I6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89" s="87" t="str">
        <f>IF(Tabela2[[#This Row],[DATA DO ÚLTIMO TESTE HIDROSTÁTICO]]="","",Tabela2[[#This Row],[DATA DO ÚLTIMO TESTE HIDROSTÁTICO]]+editar!$C$15)</f>
        <v/>
      </c>
      <c r="K689" s="105"/>
      <c r="L689" s="140"/>
      <c r="M689" s="48">
        <v>682</v>
      </c>
      <c r="N6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89" s="49" t="str">
        <f>IF(Tabela2[[#This Row],[DATA DA RECARGA]]="","",Tabela2[[#This Row],[DATA DA RECARGA]]+Tabela2[[#This Row],[val]])</f>
        <v/>
      </c>
      <c r="P689" s="48" t="str">
        <f>IF(Tabela2[[#This Row],[DATA VENC REC]]="","",VLOOKUP(MONTH(Tabela2[[#This Row],[DATA VENC REC]]),editar!$F$2:$G$13,2,0))</f>
        <v/>
      </c>
      <c r="Q689" s="48" t="str">
        <f>IF(Tabela2[[#This Row],[DATA VENC REC]]="","",YEAR(Tabela2[[#This Row],[DATA VENC REC]]))</f>
        <v/>
      </c>
      <c r="R6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89" s="54" t="str">
        <f>IF(Tabela2[[#This Row],[DATA DO PRÓXIMO TESTE HIDROSTÁTICO]]="","",VLOOKUP(MONTH(Tabela2[[#This Row],[DATA DO PRÓXIMO TESTE HIDROSTÁTICO]]),editar!$F$2:$G$13,2,0))</f>
        <v/>
      </c>
      <c r="T689" s="54" t="str">
        <f>IF(Tabela2[[#This Row],[DATA DO PRÓXIMO TESTE HIDROSTÁTICO]]="","",YEAR(Tabela2[[#This Row],[DATA DO PRÓXIMO TESTE HIDROSTÁTICO]]))</f>
        <v/>
      </c>
      <c r="U689" s="54" t="str">
        <f>IF(Tabela2[[#This Row],[DATA DA RECARGA]]="","",VLOOKUP(MONTH(Tabela2[[#This Row],[DATA DA RECARGA]]),editar!$F$2:$G$13,2,0))</f>
        <v/>
      </c>
      <c r="V689" s="54" t="str">
        <f>IF(Tabela2[[#This Row],[DATA DA RECARGA]]="","",YEAR(Tabela2[[#This Row],[DATA DA RECARGA]]))</f>
        <v/>
      </c>
      <c r="W689" s="54" t="str">
        <f>IF(Tabela2[[#This Row],[DATA DO ÚLTIMO TESTE HIDROSTÁTICO]]="","",VLOOKUP(MONTH(Tabela2[[#This Row],[DATA DO ÚLTIMO TESTE HIDROSTÁTICO]]),editar!$F$2:$G$13,2,0))</f>
        <v/>
      </c>
      <c r="X689" s="54" t="str">
        <f>IF(Tabela2[[#This Row],[DATA DO ÚLTIMO TESTE HIDROSTÁTICO]]="","",YEAR(Tabela2[[#This Row],[DATA DO ÚLTIMO TESTE HIDROSTÁTICO]]))</f>
        <v/>
      </c>
      <c r="Y689" s="101" t="str">
        <f>IFERROR(IF(Tabela2[[#This Row],[DATA DA RECARGA]]="","",Tabela2[[#This Row],[VALIDADE          (em meses)]]*30)+5,"")</f>
        <v/>
      </c>
      <c r="Z689" s="101" t="str">
        <f>IF(Tabela2[[#This Row],[DATA DA RECARGA]]="","","P")</f>
        <v/>
      </c>
      <c r="AA689" s="71"/>
      <c r="AB689" s="97" t="str">
        <f ca="1">IFERROR(G689-editar!$C$1,"")</f>
        <v/>
      </c>
      <c r="AC689" s="97" t="str">
        <f t="shared" ca="1" si="10"/>
        <v/>
      </c>
      <c r="AD689" s="74"/>
      <c r="AE689" s="74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</row>
    <row r="690" spans="1:57" ht="20.100000000000001" customHeight="1" x14ac:dyDescent="0.25">
      <c r="A690" s="29" t="str">
        <f>IF(Tabela2[[#This Row],[LOCAL DO EXTINTOR]]="","",Tabela2[[#This Row],[CONTROL1]])</f>
        <v/>
      </c>
      <c r="B690" s="133"/>
      <c r="C690" s="33"/>
      <c r="D690" s="34"/>
      <c r="E690" s="35"/>
      <c r="F6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0" s="81" t="str">
        <f ca="1">IFERROR(IF(Tabela2[[#This Row],[VALIDADE DA RECARGA]]="SELECIONE VALIDADE","",Tabela2[[#This Row],[DATA VENC REC]]),"")</f>
        <v/>
      </c>
      <c r="H690" s="76"/>
      <c r="I6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0" s="87" t="str">
        <f>IF(Tabela2[[#This Row],[DATA DO ÚLTIMO TESTE HIDROSTÁTICO]]="","",Tabela2[[#This Row],[DATA DO ÚLTIMO TESTE HIDROSTÁTICO]]+editar!$C$15)</f>
        <v/>
      </c>
      <c r="K690" s="105"/>
      <c r="L690" s="140"/>
      <c r="M690" s="48">
        <v>683</v>
      </c>
      <c r="N6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0" s="49" t="str">
        <f>IF(Tabela2[[#This Row],[DATA DA RECARGA]]="","",Tabela2[[#This Row],[DATA DA RECARGA]]+Tabela2[[#This Row],[val]])</f>
        <v/>
      </c>
      <c r="P690" s="48" t="str">
        <f>IF(Tabela2[[#This Row],[DATA VENC REC]]="","",VLOOKUP(MONTH(Tabela2[[#This Row],[DATA VENC REC]]),editar!$F$2:$G$13,2,0))</f>
        <v/>
      </c>
      <c r="Q690" s="48" t="str">
        <f>IF(Tabela2[[#This Row],[DATA VENC REC]]="","",YEAR(Tabela2[[#This Row],[DATA VENC REC]]))</f>
        <v/>
      </c>
      <c r="R6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0" s="54" t="str">
        <f>IF(Tabela2[[#This Row],[DATA DO PRÓXIMO TESTE HIDROSTÁTICO]]="","",VLOOKUP(MONTH(Tabela2[[#This Row],[DATA DO PRÓXIMO TESTE HIDROSTÁTICO]]),editar!$F$2:$G$13,2,0))</f>
        <v/>
      </c>
      <c r="T690" s="54" t="str">
        <f>IF(Tabela2[[#This Row],[DATA DO PRÓXIMO TESTE HIDROSTÁTICO]]="","",YEAR(Tabela2[[#This Row],[DATA DO PRÓXIMO TESTE HIDROSTÁTICO]]))</f>
        <v/>
      </c>
      <c r="U690" s="54" t="str">
        <f>IF(Tabela2[[#This Row],[DATA DA RECARGA]]="","",VLOOKUP(MONTH(Tabela2[[#This Row],[DATA DA RECARGA]]),editar!$F$2:$G$13,2,0))</f>
        <v/>
      </c>
      <c r="V690" s="54" t="str">
        <f>IF(Tabela2[[#This Row],[DATA DA RECARGA]]="","",YEAR(Tabela2[[#This Row],[DATA DA RECARGA]]))</f>
        <v/>
      </c>
      <c r="W690" s="54" t="str">
        <f>IF(Tabela2[[#This Row],[DATA DO ÚLTIMO TESTE HIDROSTÁTICO]]="","",VLOOKUP(MONTH(Tabela2[[#This Row],[DATA DO ÚLTIMO TESTE HIDROSTÁTICO]]),editar!$F$2:$G$13,2,0))</f>
        <v/>
      </c>
      <c r="X690" s="54" t="str">
        <f>IF(Tabela2[[#This Row],[DATA DO ÚLTIMO TESTE HIDROSTÁTICO]]="","",YEAR(Tabela2[[#This Row],[DATA DO ÚLTIMO TESTE HIDROSTÁTICO]]))</f>
        <v/>
      </c>
      <c r="Y690" s="101" t="str">
        <f>IFERROR(IF(Tabela2[[#This Row],[DATA DA RECARGA]]="","",Tabela2[[#This Row],[VALIDADE          (em meses)]]*30)+5,"")</f>
        <v/>
      </c>
      <c r="Z690" s="101" t="str">
        <f>IF(Tabela2[[#This Row],[DATA DA RECARGA]]="","","P")</f>
        <v/>
      </c>
      <c r="AA690" s="71"/>
      <c r="AB690" s="97" t="str">
        <f ca="1">IFERROR(G690-editar!$C$1,"")</f>
        <v/>
      </c>
      <c r="AC690" s="97" t="str">
        <f t="shared" ca="1" si="10"/>
        <v/>
      </c>
      <c r="AD690" s="74"/>
      <c r="AE690" s="74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</row>
    <row r="691" spans="1:57" ht="20.100000000000001" customHeight="1" x14ac:dyDescent="0.25">
      <c r="A691" s="29" t="str">
        <f>IF(Tabela2[[#This Row],[LOCAL DO EXTINTOR]]="","",Tabela2[[#This Row],[CONTROL1]])</f>
        <v/>
      </c>
      <c r="B691" s="133"/>
      <c r="C691" s="33"/>
      <c r="D691" s="34"/>
      <c r="E691" s="35"/>
      <c r="F6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1" s="81" t="str">
        <f ca="1">IFERROR(IF(Tabela2[[#This Row],[VALIDADE DA RECARGA]]="SELECIONE VALIDADE","",Tabela2[[#This Row],[DATA VENC REC]]),"")</f>
        <v/>
      </c>
      <c r="H691" s="76"/>
      <c r="I6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1" s="87" t="str">
        <f>IF(Tabela2[[#This Row],[DATA DO ÚLTIMO TESTE HIDROSTÁTICO]]="","",Tabela2[[#This Row],[DATA DO ÚLTIMO TESTE HIDROSTÁTICO]]+editar!$C$15)</f>
        <v/>
      </c>
      <c r="K691" s="105"/>
      <c r="L691" s="140"/>
      <c r="M691" s="48">
        <v>684</v>
      </c>
      <c r="N6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1" s="49" t="str">
        <f>IF(Tabela2[[#This Row],[DATA DA RECARGA]]="","",Tabela2[[#This Row],[DATA DA RECARGA]]+Tabela2[[#This Row],[val]])</f>
        <v/>
      </c>
      <c r="P691" s="48" t="str">
        <f>IF(Tabela2[[#This Row],[DATA VENC REC]]="","",VLOOKUP(MONTH(Tabela2[[#This Row],[DATA VENC REC]]),editar!$F$2:$G$13,2,0))</f>
        <v/>
      </c>
      <c r="Q691" s="48" t="str">
        <f>IF(Tabela2[[#This Row],[DATA VENC REC]]="","",YEAR(Tabela2[[#This Row],[DATA VENC REC]]))</f>
        <v/>
      </c>
      <c r="R6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1" s="54" t="str">
        <f>IF(Tabela2[[#This Row],[DATA DO PRÓXIMO TESTE HIDROSTÁTICO]]="","",VLOOKUP(MONTH(Tabela2[[#This Row],[DATA DO PRÓXIMO TESTE HIDROSTÁTICO]]),editar!$F$2:$G$13,2,0))</f>
        <v/>
      </c>
      <c r="T691" s="54" t="str">
        <f>IF(Tabela2[[#This Row],[DATA DO PRÓXIMO TESTE HIDROSTÁTICO]]="","",YEAR(Tabela2[[#This Row],[DATA DO PRÓXIMO TESTE HIDROSTÁTICO]]))</f>
        <v/>
      </c>
      <c r="U691" s="54" t="str">
        <f>IF(Tabela2[[#This Row],[DATA DA RECARGA]]="","",VLOOKUP(MONTH(Tabela2[[#This Row],[DATA DA RECARGA]]),editar!$F$2:$G$13,2,0))</f>
        <v/>
      </c>
      <c r="V691" s="54" t="str">
        <f>IF(Tabela2[[#This Row],[DATA DA RECARGA]]="","",YEAR(Tabela2[[#This Row],[DATA DA RECARGA]]))</f>
        <v/>
      </c>
      <c r="W691" s="54" t="str">
        <f>IF(Tabela2[[#This Row],[DATA DO ÚLTIMO TESTE HIDROSTÁTICO]]="","",VLOOKUP(MONTH(Tabela2[[#This Row],[DATA DO ÚLTIMO TESTE HIDROSTÁTICO]]),editar!$F$2:$G$13,2,0))</f>
        <v/>
      </c>
      <c r="X691" s="54" t="str">
        <f>IF(Tabela2[[#This Row],[DATA DO ÚLTIMO TESTE HIDROSTÁTICO]]="","",YEAR(Tabela2[[#This Row],[DATA DO ÚLTIMO TESTE HIDROSTÁTICO]]))</f>
        <v/>
      </c>
      <c r="Y691" s="101" t="str">
        <f>IFERROR(IF(Tabela2[[#This Row],[DATA DA RECARGA]]="","",Tabela2[[#This Row],[VALIDADE          (em meses)]]*30)+5,"")</f>
        <v/>
      </c>
      <c r="Z691" s="101" t="str">
        <f>IF(Tabela2[[#This Row],[DATA DA RECARGA]]="","","P")</f>
        <v/>
      </c>
      <c r="AA691" s="71"/>
      <c r="AB691" s="97" t="str">
        <f ca="1">IFERROR(G691-editar!$C$1,"")</f>
        <v/>
      </c>
      <c r="AC691" s="97" t="str">
        <f t="shared" ca="1" si="10"/>
        <v/>
      </c>
      <c r="AD691" s="74"/>
      <c r="AE691" s="74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</row>
    <row r="692" spans="1:57" ht="20.100000000000001" customHeight="1" x14ac:dyDescent="0.25">
      <c r="A692" s="29" t="str">
        <f>IF(Tabela2[[#This Row],[LOCAL DO EXTINTOR]]="","",Tabela2[[#This Row],[CONTROL1]])</f>
        <v/>
      </c>
      <c r="B692" s="133"/>
      <c r="C692" s="33"/>
      <c r="D692" s="34"/>
      <c r="E692" s="35"/>
      <c r="F6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2" s="81" t="str">
        <f ca="1">IFERROR(IF(Tabela2[[#This Row],[VALIDADE DA RECARGA]]="SELECIONE VALIDADE","",Tabela2[[#This Row],[DATA VENC REC]]),"")</f>
        <v/>
      </c>
      <c r="H692" s="76"/>
      <c r="I6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2" s="87" t="str">
        <f>IF(Tabela2[[#This Row],[DATA DO ÚLTIMO TESTE HIDROSTÁTICO]]="","",Tabela2[[#This Row],[DATA DO ÚLTIMO TESTE HIDROSTÁTICO]]+editar!$C$15)</f>
        <v/>
      </c>
      <c r="K692" s="105"/>
      <c r="L692" s="140"/>
      <c r="M692" s="48">
        <v>685</v>
      </c>
      <c r="N6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2" s="49" t="str">
        <f>IF(Tabela2[[#This Row],[DATA DA RECARGA]]="","",Tabela2[[#This Row],[DATA DA RECARGA]]+Tabela2[[#This Row],[val]])</f>
        <v/>
      </c>
      <c r="P692" s="48" t="str">
        <f>IF(Tabela2[[#This Row],[DATA VENC REC]]="","",VLOOKUP(MONTH(Tabela2[[#This Row],[DATA VENC REC]]),editar!$F$2:$G$13,2,0))</f>
        <v/>
      </c>
      <c r="Q692" s="48" t="str">
        <f>IF(Tabela2[[#This Row],[DATA VENC REC]]="","",YEAR(Tabela2[[#This Row],[DATA VENC REC]]))</f>
        <v/>
      </c>
      <c r="R6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2" s="54" t="str">
        <f>IF(Tabela2[[#This Row],[DATA DO PRÓXIMO TESTE HIDROSTÁTICO]]="","",VLOOKUP(MONTH(Tabela2[[#This Row],[DATA DO PRÓXIMO TESTE HIDROSTÁTICO]]),editar!$F$2:$G$13,2,0))</f>
        <v/>
      </c>
      <c r="T692" s="54" t="str">
        <f>IF(Tabela2[[#This Row],[DATA DO PRÓXIMO TESTE HIDROSTÁTICO]]="","",YEAR(Tabela2[[#This Row],[DATA DO PRÓXIMO TESTE HIDROSTÁTICO]]))</f>
        <v/>
      </c>
      <c r="U692" s="54" t="str">
        <f>IF(Tabela2[[#This Row],[DATA DA RECARGA]]="","",VLOOKUP(MONTH(Tabela2[[#This Row],[DATA DA RECARGA]]),editar!$F$2:$G$13,2,0))</f>
        <v/>
      </c>
      <c r="V692" s="54" t="str">
        <f>IF(Tabela2[[#This Row],[DATA DA RECARGA]]="","",YEAR(Tabela2[[#This Row],[DATA DA RECARGA]]))</f>
        <v/>
      </c>
      <c r="W692" s="54" t="str">
        <f>IF(Tabela2[[#This Row],[DATA DO ÚLTIMO TESTE HIDROSTÁTICO]]="","",VLOOKUP(MONTH(Tabela2[[#This Row],[DATA DO ÚLTIMO TESTE HIDROSTÁTICO]]),editar!$F$2:$G$13,2,0))</f>
        <v/>
      </c>
      <c r="X692" s="54" t="str">
        <f>IF(Tabela2[[#This Row],[DATA DO ÚLTIMO TESTE HIDROSTÁTICO]]="","",YEAR(Tabela2[[#This Row],[DATA DO ÚLTIMO TESTE HIDROSTÁTICO]]))</f>
        <v/>
      </c>
      <c r="Y692" s="101" t="str">
        <f>IFERROR(IF(Tabela2[[#This Row],[DATA DA RECARGA]]="","",Tabela2[[#This Row],[VALIDADE          (em meses)]]*30)+5,"")</f>
        <v/>
      </c>
      <c r="Z692" s="101" t="str">
        <f>IF(Tabela2[[#This Row],[DATA DA RECARGA]]="","","P")</f>
        <v/>
      </c>
      <c r="AA692" s="71"/>
      <c r="AB692" s="97" t="str">
        <f ca="1">IFERROR(G692-editar!$C$1,"")</f>
        <v/>
      </c>
      <c r="AC692" s="97" t="str">
        <f t="shared" ca="1" si="10"/>
        <v/>
      </c>
      <c r="AD692" s="74"/>
      <c r="AE692" s="74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</row>
    <row r="693" spans="1:57" ht="20.100000000000001" customHeight="1" x14ac:dyDescent="0.25">
      <c r="A693" s="29" t="str">
        <f>IF(Tabela2[[#This Row],[LOCAL DO EXTINTOR]]="","",Tabela2[[#This Row],[CONTROL1]])</f>
        <v/>
      </c>
      <c r="B693" s="133"/>
      <c r="C693" s="33"/>
      <c r="D693" s="34"/>
      <c r="E693" s="35"/>
      <c r="F6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3" s="81" t="str">
        <f ca="1">IFERROR(IF(Tabela2[[#This Row],[VALIDADE DA RECARGA]]="SELECIONE VALIDADE","",Tabela2[[#This Row],[DATA VENC REC]]),"")</f>
        <v/>
      </c>
      <c r="H693" s="76"/>
      <c r="I6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3" s="87" t="str">
        <f>IF(Tabela2[[#This Row],[DATA DO ÚLTIMO TESTE HIDROSTÁTICO]]="","",Tabela2[[#This Row],[DATA DO ÚLTIMO TESTE HIDROSTÁTICO]]+editar!$C$15)</f>
        <v/>
      </c>
      <c r="K693" s="105"/>
      <c r="L693" s="140"/>
      <c r="M693" s="48">
        <v>686</v>
      </c>
      <c r="N6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3" s="49" t="str">
        <f>IF(Tabela2[[#This Row],[DATA DA RECARGA]]="","",Tabela2[[#This Row],[DATA DA RECARGA]]+Tabela2[[#This Row],[val]])</f>
        <v/>
      </c>
      <c r="P693" s="48" t="str">
        <f>IF(Tabela2[[#This Row],[DATA VENC REC]]="","",VLOOKUP(MONTH(Tabela2[[#This Row],[DATA VENC REC]]),editar!$F$2:$G$13,2,0))</f>
        <v/>
      </c>
      <c r="Q693" s="48" t="str">
        <f>IF(Tabela2[[#This Row],[DATA VENC REC]]="","",YEAR(Tabela2[[#This Row],[DATA VENC REC]]))</f>
        <v/>
      </c>
      <c r="R6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3" s="54" t="str">
        <f>IF(Tabela2[[#This Row],[DATA DO PRÓXIMO TESTE HIDROSTÁTICO]]="","",VLOOKUP(MONTH(Tabela2[[#This Row],[DATA DO PRÓXIMO TESTE HIDROSTÁTICO]]),editar!$F$2:$G$13,2,0))</f>
        <v/>
      </c>
      <c r="T693" s="54" t="str">
        <f>IF(Tabela2[[#This Row],[DATA DO PRÓXIMO TESTE HIDROSTÁTICO]]="","",YEAR(Tabela2[[#This Row],[DATA DO PRÓXIMO TESTE HIDROSTÁTICO]]))</f>
        <v/>
      </c>
      <c r="U693" s="54" t="str">
        <f>IF(Tabela2[[#This Row],[DATA DA RECARGA]]="","",VLOOKUP(MONTH(Tabela2[[#This Row],[DATA DA RECARGA]]),editar!$F$2:$G$13,2,0))</f>
        <v/>
      </c>
      <c r="V693" s="54" t="str">
        <f>IF(Tabela2[[#This Row],[DATA DA RECARGA]]="","",YEAR(Tabela2[[#This Row],[DATA DA RECARGA]]))</f>
        <v/>
      </c>
      <c r="W693" s="54" t="str">
        <f>IF(Tabela2[[#This Row],[DATA DO ÚLTIMO TESTE HIDROSTÁTICO]]="","",VLOOKUP(MONTH(Tabela2[[#This Row],[DATA DO ÚLTIMO TESTE HIDROSTÁTICO]]),editar!$F$2:$G$13,2,0))</f>
        <v/>
      </c>
      <c r="X693" s="54" t="str">
        <f>IF(Tabela2[[#This Row],[DATA DO ÚLTIMO TESTE HIDROSTÁTICO]]="","",YEAR(Tabela2[[#This Row],[DATA DO ÚLTIMO TESTE HIDROSTÁTICO]]))</f>
        <v/>
      </c>
      <c r="Y693" s="101" t="str">
        <f>IFERROR(IF(Tabela2[[#This Row],[DATA DA RECARGA]]="","",Tabela2[[#This Row],[VALIDADE          (em meses)]]*30)+5,"")</f>
        <v/>
      </c>
      <c r="Z693" s="101" t="str">
        <f>IF(Tabela2[[#This Row],[DATA DA RECARGA]]="","","P")</f>
        <v/>
      </c>
      <c r="AA693" s="71"/>
      <c r="AB693" s="97" t="str">
        <f ca="1">IFERROR(G693-editar!$C$1,"")</f>
        <v/>
      </c>
      <c r="AC693" s="97" t="str">
        <f t="shared" ca="1" si="10"/>
        <v/>
      </c>
      <c r="AD693" s="74"/>
      <c r="AE693" s="74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</row>
    <row r="694" spans="1:57" ht="20.100000000000001" customHeight="1" x14ac:dyDescent="0.25">
      <c r="A694" s="29" t="str">
        <f>IF(Tabela2[[#This Row],[LOCAL DO EXTINTOR]]="","",Tabela2[[#This Row],[CONTROL1]])</f>
        <v/>
      </c>
      <c r="B694" s="133"/>
      <c r="C694" s="33"/>
      <c r="D694" s="34"/>
      <c r="E694" s="35"/>
      <c r="F6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4" s="81" t="str">
        <f ca="1">IFERROR(IF(Tabela2[[#This Row],[VALIDADE DA RECARGA]]="SELECIONE VALIDADE","",Tabela2[[#This Row],[DATA VENC REC]]),"")</f>
        <v/>
      </c>
      <c r="H694" s="76"/>
      <c r="I6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4" s="87" t="str">
        <f>IF(Tabela2[[#This Row],[DATA DO ÚLTIMO TESTE HIDROSTÁTICO]]="","",Tabela2[[#This Row],[DATA DO ÚLTIMO TESTE HIDROSTÁTICO]]+editar!$C$15)</f>
        <v/>
      </c>
      <c r="K694" s="105"/>
      <c r="L694" s="140"/>
      <c r="M694" s="48">
        <v>687</v>
      </c>
      <c r="N6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4" s="49" t="str">
        <f>IF(Tabela2[[#This Row],[DATA DA RECARGA]]="","",Tabela2[[#This Row],[DATA DA RECARGA]]+Tabela2[[#This Row],[val]])</f>
        <v/>
      </c>
      <c r="P694" s="48" t="str">
        <f>IF(Tabela2[[#This Row],[DATA VENC REC]]="","",VLOOKUP(MONTH(Tabela2[[#This Row],[DATA VENC REC]]),editar!$F$2:$G$13,2,0))</f>
        <v/>
      </c>
      <c r="Q694" s="48" t="str">
        <f>IF(Tabela2[[#This Row],[DATA VENC REC]]="","",YEAR(Tabela2[[#This Row],[DATA VENC REC]]))</f>
        <v/>
      </c>
      <c r="R6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4" s="54" t="str">
        <f>IF(Tabela2[[#This Row],[DATA DO PRÓXIMO TESTE HIDROSTÁTICO]]="","",VLOOKUP(MONTH(Tabela2[[#This Row],[DATA DO PRÓXIMO TESTE HIDROSTÁTICO]]),editar!$F$2:$G$13,2,0))</f>
        <v/>
      </c>
      <c r="T694" s="54" t="str">
        <f>IF(Tabela2[[#This Row],[DATA DO PRÓXIMO TESTE HIDROSTÁTICO]]="","",YEAR(Tabela2[[#This Row],[DATA DO PRÓXIMO TESTE HIDROSTÁTICO]]))</f>
        <v/>
      </c>
      <c r="U694" s="54" t="str">
        <f>IF(Tabela2[[#This Row],[DATA DA RECARGA]]="","",VLOOKUP(MONTH(Tabela2[[#This Row],[DATA DA RECARGA]]),editar!$F$2:$G$13,2,0))</f>
        <v/>
      </c>
      <c r="V694" s="54" t="str">
        <f>IF(Tabela2[[#This Row],[DATA DA RECARGA]]="","",YEAR(Tabela2[[#This Row],[DATA DA RECARGA]]))</f>
        <v/>
      </c>
      <c r="W694" s="54" t="str">
        <f>IF(Tabela2[[#This Row],[DATA DO ÚLTIMO TESTE HIDROSTÁTICO]]="","",VLOOKUP(MONTH(Tabela2[[#This Row],[DATA DO ÚLTIMO TESTE HIDROSTÁTICO]]),editar!$F$2:$G$13,2,0))</f>
        <v/>
      </c>
      <c r="X694" s="54" t="str">
        <f>IF(Tabela2[[#This Row],[DATA DO ÚLTIMO TESTE HIDROSTÁTICO]]="","",YEAR(Tabela2[[#This Row],[DATA DO ÚLTIMO TESTE HIDROSTÁTICO]]))</f>
        <v/>
      </c>
      <c r="Y694" s="101" t="str">
        <f>IFERROR(IF(Tabela2[[#This Row],[DATA DA RECARGA]]="","",Tabela2[[#This Row],[VALIDADE          (em meses)]]*30)+5,"")</f>
        <v/>
      </c>
      <c r="Z694" s="101" t="str">
        <f>IF(Tabela2[[#This Row],[DATA DA RECARGA]]="","","P")</f>
        <v/>
      </c>
      <c r="AA694" s="71"/>
      <c r="AB694" s="97" t="str">
        <f ca="1">IFERROR(G694-editar!$C$1,"")</f>
        <v/>
      </c>
      <c r="AC694" s="97" t="str">
        <f t="shared" ca="1" si="10"/>
        <v/>
      </c>
      <c r="AD694" s="74"/>
      <c r="AE694" s="74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</row>
    <row r="695" spans="1:57" ht="20.100000000000001" customHeight="1" x14ac:dyDescent="0.25">
      <c r="A695" s="29" t="str">
        <f>IF(Tabela2[[#This Row],[LOCAL DO EXTINTOR]]="","",Tabela2[[#This Row],[CONTROL1]])</f>
        <v/>
      </c>
      <c r="B695" s="133"/>
      <c r="C695" s="33"/>
      <c r="D695" s="34"/>
      <c r="E695" s="35"/>
      <c r="F6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5" s="81" t="str">
        <f ca="1">IFERROR(IF(Tabela2[[#This Row],[VALIDADE DA RECARGA]]="SELECIONE VALIDADE","",Tabela2[[#This Row],[DATA VENC REC]]),"")</f>
        <v/>
      </c>
      <c r="H695" s="76"/>
      <c r="I6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5" s="87" t="str">
        <f>IF(Tabela2[[#This Row],[DATA DO ÚLTIMO TESTE HIDROSTÁTICO]]="","",Tabela2[[#This Row],[DATA DO ÚLTIMO TESTE HIDROSTÁTICO]]+editar!$C$15)</f>
        <v/>
      </c>
      <c r="K695" s="105"/>
      <c r="L695" s="140"/>
      <c r="M695" s="48">
        <v>688</v>
      </c>
      <c r="N6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5" s="49" t="str">
        <f>IF(Tabela2[[#This Row],[DATA DA RECARGA]]="","",Tabela2[[#This Row],[DATA DA RECARGA]]+Tabela2[[#This Row],[val]])</f>
        <v/>
      </c>
      <c r="P695" s="48" t="str">
        <f>IF(Tabela2[[#This Row],[DATA VENC REC]]="","",VLOOKUP(MONTH(Tabela2[[#This Row],[DATA VENC REC]]),editar!$F$2:$G$13,2,0))</f>
        <v/>
      </c>
      <c r="Q695" s="48" t="str">
        <f>IF(Tabela2[[#This Row],[DATA VENC REC]]="","",YEAR(Tabela2[[#This Row],[DATA VENC REC]]))</f>
        <v/>
      </c>
      <c r="R6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5" s="54" t="str">
        <f>IF(Tabela2[[#This Row],[DATA DO PRÓXIMO TESTE HIDROSTÁTICO]]="","",VLOOKUP(MONTH(Tabela2[[#This Row],[DATA DO PRÓXIMO TESTE HIDROSTÁTICO]]),editar!$F$2:$G$13,2,0))</f>
        <v/>
      </c>
      <c r="T695" s="54" t="str">
        <f>IF(Tabela2[[#This Row],[DATA DO PRÓXIMO TESTE HIDROSTÁTICO]]="","",YEAR(Tabela2[[#This Row],[DATA DO PRÓXIMO TESTE HIDROSTÁTICO]]))</f>
        <v/>
      </c>
      <c r="U695" s="54" t="str">
        <f>IF(Tabela2[[#This Row],[DATA DA RECARGA]]="","",VLOOKUP(MONTH(Tabela2[[#This Row],[DATA DA RECARGA]]),editar!$F$2:$G$13,2,0))</f>
        <v/>
      </c>
      <c r="V695" s="54" t="str">
        <f>IF(Tabela2[[#This Row],[DATA DA RECARGA]]="","",YEAR(Tabela2[[#This Row],[DATA DA RECARGA]]))</f>
        <v/>
      </c>
      <c r="W695" s="54" t="str">
        <f>IF(Tabela2[[#This Row],[DATA DO ÚLTIMO TESTE HIDROSTÁTICO]]="","",VLOOKUP(MONTH(Tabela2[[#This Row],[DATA DO ÚLTIMO TESTE HIDROSTÁTICO]]),editar!$F$2:$G$13,2,0))</f>
        <v/>
      </c>
      <c r="X695" s="54" t="str">
        <f>IF(Tabela2[[#This Row],[DATA DO ÚLTIMO TESTE HIDROSTÁTICO]]="","",YEAR(Tabela2[[#This Row],[DATA DO ÚLTIMO TESTE HIDROSTÁTICO]]))</f>
        <v/>
      </c>
      <c r="Y695" s="101" t="str">
        <f>IFERROR(IF(Tabela2[[#This Row],[DATA DA RECARGA]]="","",Tabela2[[#This Row],[VALIDADE          (em meses)]]*30)+5,"")</f>
        <v/>
      </c>
      <c r="Z695" s="101" t="str">
        <f>IF(Tabela2[[#This Row],[DATA DA RECARGA]]="","","P")</f>
        <v/>
      </c>
      <c r="AA695" s="71"/>
      <c r="AB695" s="97" t="str">
        <f ca="1">IFERROR(G695-editar!$C$1,"")</f>
        <v/>
      </c>
      <c r="AC695" s="97" t="str">
        <f t="shared" ca="1" si="10"/>
        <v/>
      </c>
      <c r="AD695" s="74"/>
      <c r="AE695" s="74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</row>
    <row r="696" spans="1:57" ht="20.100000000000001" customHeight="1" x14ac:dyDescent="0.25">
      <c r="A696" s="29" t="str">
        <f>IF(Tabela2[[#This Row],[LOCAL DO EXTINTOR]]="","",Tabela2[[#This Row],[CONTROL1]])</f>
        <v/>
      </c>
      <c r="B696" s="133"/>
      <c r="C696" s="33"/>
      <c r="D696" s="34"/>
      <c r="E696" s="35"/>
      <c r="F6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6" s="81" t="str">
        <f ca="1">IFERROR(IF(Tabela2[[#This Row],[VALIDADE DA RECARGA]]="SELECIONE VALIDADE","",Tabela2[[#This Row],[DATA VENC REC]]),"")</f>
        <v/>
      </c>
      <c r="H696" s="76"/>
      <c r="I6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6" s="87" t="str">
        <f>IF(Tabela2[[#This Row],[DATA DO ÚLTIMO TESTE HIDROSTÁTICO]]="","",Tabela2[[#This Row],[DATA DO ÚLTIMO TESTE HIDROSTÁTICO]]+editar!$C$15)</f>
        <v/>
      </c>
      <c r="K696" s="105"/>
      <c r="L696" s="140"/>
      <c r="M696" s="48">
        <v>689</v>
      </c>
      <c r="N6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6" s="49" t="str">
        <f>IF(Tabela2[[#This Row],[DATA DA RECARGA]]="","",Tabela2[[#This Row],[DATA DA RECARGA]]+Tabela2[[#This Row],[val]])</f>
        <v/>
      </c>
      <c r="P696" s="48" t="str">
        <f>IF(Tabela2[[#This Row],[DATA VENC REC]]="","",VLOOKUP(MONTH(Tabela2[[#This Row],[DATA VENC REC]]),editar!$F$2:$G$13,2,0))</f>
        <v/>
      </c>
      <c r="Q696" s="48" t="str">
        <f>IF(Tabela2[[#This Row],[DATA VENC REC]]="","",YEAR(Tabela2[[#This Row],[DATA VENC REC]]))</f>
        <v/>
      </c>
      <c r="R6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6" s="54" t="str">
        <f>IF(Tabela2[[#This Row],[DATA DO PRÓXIMO TESTE HIDROSTÁTICO]]="","",VLOOKUP(MONTH(Tabela2[[#This Row],[DATA DO PRÓXIMO TESTE HIDROSTÁTICO]]),editar!$F$2:$G$13,2,0))</f>
        <v/>
      </c>
      <c r="T696" s="54" t="str">
        <f>IF(Tabela2[[#This Row],[DATA DO PRÓXIMO TESTE HIDROSTÁTICO]]="","",YEAR(Tabela2[[#This Row],[DATA DO PRÓXIMO TESTE HIDROSTÁTICO]]))</f>
        <v/>
      </c>
      <c r="U696" s="54" t="str">
        <f>IF(Tabela2[[#This Row],[DATA DA RECARGA]]="","",VLOOKUP(MONTH(Tabela2[[#This Row],[DATA DA RECARGA]]),editar!$F$2:$G$13,2,0))</f>
        <v/>
      </c>
      <c r="V696" s="54" t="str">
        <f>IF(Tabela2[[#This Row],[DATA DA RECARGA]]="","",YEAR(Tabela2[[#This Row],[DATA DA RECARGA]]))</f>
        <v/>
      </c>
      <c r="W696" s="54" t="str">
        <f>IF(Tabela2[[#This Row],[DATA DO ÚLTIMO TESTE HIDROSTÁTICO]]="","",VLOOKUP(MONTH(Tabela2[[#This Row],[DATA DO ÚLTIMO TESTE HIDROSTÁTICO]]),editar!$F$2:$G$13,2,0))</f>
        <v/>
      </c>
      <c r="X696" s="54" t="str">
        <f>IF(Tabela2[[#This Row],[DATA DO ÚLTIMO TESTE HIDROSTÁTICO]]="","",YEAR(Tabela2[[#This Row],[DATA DO ÚLTIMO TESTE HIDROSTÁTICO]]))</f>
        <v/>
      </c>
      <c r="Y696" s="101" t="str">
        <f>IFERROR(IF(Tabela2[[#This Row],[DATA DA RECARGA]]="","",Tabela2[[#This Row],[VALIDADE          (em meses)]]*30)+5,"")</f>
        <v/>
      </c>
      <c r="Z696" s="101" t="str">
        <f>IF(Tabela2[[#This Row],[DATA DA RECARGA]]="","","P")</f>
        <v/>
      </c>
      <c r="AA696" s="71"/>
      <c r="AB696" s="97" t="str">
        <f ca="1">IFERROR(G696-editar!$C$1,"")</f>
        <v/>
      </c>
      <c r="AC696" s="97" t="str">
        <f t="shared" ca="1" si="10"/>
        <v/>
      </c>
      <c r="AD696" s="74"/>
      <c r="AE696" s="74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</row>
    <row r="697" spans="1:57" ht="20.100000000000001" customHeight="1" x14ac:dyDescent="0.25">
      <c r="A697" s="29" t="str">
        <f>IF(Tabela2[[#This Row],[LOCAL DO EXTINTOR]]="","",Tabela2[[#This Row],[CONTROL1]])</f>
        <v/>
      </c>
      <c r="B697" s="133"/>
      <c r="C697" s="33"/>
      <c r="D697" s="34"/>
      <c r="E697" s="35"/>
      <c r="F6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7" s="81" t="str">
        <f ca="1">IFERROR(IF(Tabela2[[#This Row],[VALIDADE DA RECARGA]]="SELECIONE VALIDADE","",Tabela2[[#This Row],[DATA VENC REC]]),"")</f>
        <v/>
      </c>
      <c r="H697" s="76"/>
      <c r="I6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7" s="87" t="str">
        <f>IF(Tabela2[[#This Row],[DATA DO ÚLTIMO TESTE HIDROSTÁTICO]]="","",Tabela2[[#This Row],[DATA DO ÚLTIMO TESTE HIDROSTÁTICO]]+editar!$C$15)</f>
        <v/>
      </c>
      <c r="K697" s="105"/>
      <c r="L697" s="140"/>
      <c r="M697" s="48">
        <v>690</v>
      </c>
      <c r="N6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7" s="49" t="str">
        <f>IF(Tabela2[[#This Row],[DATA DA RECARGA]]="","",Tabela2[[#This Row],[DATA DA RECARGA]]+Tabela2[[#This Row],[val]])</f>
        <v/>
      </c>
      <c r="P697" s="48" t="str">
        <f>IF(Tabela2[[#This Row],[DATA VENC REC]]="","",VLOOKUP(MONTH(Tabela2[[#This Row],[DATA VENC REC]]),editar!$F$2:$G$13,2,0))</f>
        <v/>
      </c>
      <c r="Q697" s="48" t="str">
        <f>IF(Tabela2[[#This Row],[DATA VENC REC]]="","",YEAR(Tabela2[[#This Row],[DATA VENC REC]]))</f>
        <v/>
      </c>
      <c r="R6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7" s="54" t="str">
        <f>IF(Tabela2[[#This Row],[DATA DO PRÓXIMO TESTE HIDROSTÁTICO]]="","",VLOOKUP(MONTH(Tabela2[[#This Row],[DATA DO PRÓXIMO TESTE HIDROSTÁTICO]]),editar!$F$2:$G$13,2,0))</f>
        <v/>
      </c>
      <c r="T697" s="54" t="str">
        <f>IF(Tabela2[[#This Row],[DATA DO PRÓXIMO TESTE HIDROSTÁTICO]]="","",YEAR(Tabela2[[#This Row],[DATA DO PRÓXIMO TESTE HIDROSTÁTICO]]))</f>
        <v/>
      </c>
      <c r="U697" s="54" t="str">
        <f>IF(Tabela2[[#This Row],[DATA DA RECARGA]]="","",VLOOKUP(MONTH(Tabela2[[#This Row],[DATA DA RECARGA]]),editar!$F$2:$G$13,2,0))</f>
        <v/>
      </c>
      <c r="V697" s="54" t="str">
        <f>IF(Tabela2[[#This Row],[DATA DA RECARGA]]="","",YEAR(Tabela2[[#This Row],[DATA DA RECARGA]]))</f>
        <v/>
      </c>
      <c r="W697" s="54" t="str">
        <f>IF(Tabela2[[#This Row],[DATA DO ÚLTIMO TESTE HIDROSTÁTICO]]="","",VLOOKUP(MONTH(Tabela2[[#This Row],[DATA DO ÚLTIMO TESTE HIDROSTÁTICO]]),editar!$F$2:$G$13,2,0))</f>
        <v/>
      </c>
      <c r="X697" s="54" t="str">
        <f>IF(Tabela2[[#This Row],[DATA DO ÚLTIMO TESTE HIDROSTÁTICO]]="","",YEAR(Tabela2[[#This Row],[DATA DO ÚLTIMO TESTE HIDROSTÁTICO]]))</f>
        <v/>
      </c>
      <c r="Y697" s="101" t="str">
        <f>IFERROR(IF(Tabela2[[#This Row],[DATA DA RECARGA]]="","",Tabela2[[#This Row],[VALIDADE          (em meses)]]*30)+5,"")</f>
        <v/>
      </c>
      <c r="Z697" s="101" t="str">
        <f>IF(Tabela2[[#This Row],[DATA DA RECARGA]]="","","P")</f>
        <v/>
      </c>
      <c r="AA697" s="71"/>
      <c r="AB697" s="97" t="str">
        <f ca="1">IFERROR(G697-editar!$C$1,"")</f>
        <v/>
      </c>
      <c r="AC697" s="97" t="str">
        <f t="shared" ca="1" si="10"/>
        <v/>
      </c>
      <c r="AD697" s="74"/>
      <c r="AE697" s="74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</row>
    <row r="698" spans="1:57" ht="20.100000000000001" customHeight="1" x14ac:dyDescent="0.25">
      <c r="A698" s="29" t="str">
        <f>IF(Tabela2[[#This Row],[LOCAL DO EXTINTOR]]="","",Tabela2[[#This Row],[CONTROL1]])</f>
        <v/>
      </c>
      <c r="B698" s="133"/>
      <c r="C698" s="33"/>
      <c r="D698" s="34"/>
      <c r="E698" s="35"/>
      <c r="F6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8" s="81" t="str">
        <f ca="1">IFERROR(IF(Tabela2[[#This Row],[VALIDADE DA RECARGA]]="SELECIONE VALIDADE","",Tabela2[[#This Row],[DATA VENC REC]]),"")</f>
        <v/>
      </c>
      <c r="H698" s="76"/>
      <c r="I6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8" s="87" t="str">
        <f>IF(Tabela2[[#This Row],[DATA DO ÚLTIMO TESTE HIDROSTÁTICO]]="","",Tabela2[[#This Row],[DATA DO ÚLTIMO TESTE HIDROSTÁTICO]]+editar!$C$15)</f>
        <v/>
      </c>
      <c r="K698" s="105"/>
      <c r="L698" s="140"/>
      <c r="M698" s="48">
        <v>691</v>
      </c>
      <c r="N6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8" s="49" t="str">
        <f>IF(Tabela2[[#This Row],[DATA DA RECARGA]]="","",Tabela2[[#This Row],[DATA DA RECARGA]]+Tabela2[[#This Row],[val]])</f>
        <v/>
      </c>
      <c r="P698" s="48" t="str">
        <f>IF(Tabela2[[#This Row],[DATA VENC REC]]="","",VLOOKUP(MONTH(Tabela2[[#This Row],[DATA VENC REC]]),editar!$F$2:$G$13,2,0))</f>
        <v/>
      </c>
      <c r="Q698" s="48" t="str">
        <f>IF(Tabela2[[#This Row],[DATA VENC REC]]="","",YEAR(Tabela2[[#This Row],[DATA VENC REC]]))</f>
        <v/>
      </c>
      <c r="R6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8" s="54" t="str">
        <f>IF(Tabela2[[#This Row],[DATA DO PRÓXIMO TESTE HIDROSTÁTICO]]="","",VLOOKUP(MONTH(Tabela2[[#This Row],[DATA DO PRÓXIMO TESTE HIDROSTÁTICO]]),editar!$F$2:$G$13,2,0))</f>
        <v/>
      </c>
      <c r="T698" s="54" t="str">
        <f>IF(Tabela2[[#This Row],[DATA DO PRÓXIMO TESTE HIDROSTÁTICO]]="","",YEAR(Tabela2[[#This Row],[DATA DO PRÓXIMO TESTE HIDROSTÁTICO]]))</f>
        <v/>
      </c>
      <c r="U698" s="54" t="str">
        <f>IF(Tabela2[[#This Row],[DATA DA RECARGA]]="","",VLOOKUP(MONTH(Tabela2[[#This Row],[DATA DA RECARGA]]),editar!$F$2:$G$13,2,0))</f>
        <v/>
      </c>
      <c r="V698" s="54" t="str">
        <f>IF(Tabela2[[#This Row],[DATA DA RECARGA]]="","",YEAR(Tabela2[[#This Row],[DATA DA RECARGA]]))</f>
        <v/>
      </c>
      <c r="W698" s="54" t="str">
        <f>IF(Tabela2[[#This Row],[DATA DO ÚLTIMO TESTE HIDROSTÁTICO]]="","",VLOOKUP(MONTH(Tabela2[[#This Row],[DATA DO ÚLTIMO TESTE HIDROSTÁTICO]]),editar!$F$2:$G$13,2,0))</f>
        <v/>
      </c>
      <c r="X698" s="54" t="str">
        <f>IF(Tabela2[[#This Row],[DATA DO ÚLTIMO TESTE HIDROSTÁTICO]]="","",YEAR(Tabela2[[#This Row],[DATA DO ÚLTIMO TESTE HIDROSTÁTICO]]))</f>
        <v/>
      </c>
      <c r="Y698" s="101" t="str">
        <f>IFERROR(IF(Tabela2[[#This Row],[DATA DA RECARGA]]="","",Tabela2[[#This Row],[VALIDADE          (em meses)]]*30)+5,"")</f>
        <v/>
      </c>
      <c r="Z698" s="101" t="str">
        <f>IF(Tabela2[[#This Row],[DATA DA RECARGA]]="","","P")</f>
        <v/>
      </c>
      <c r="AA698" s="71"/>
      <c r="AB698" s="97" t="str">
        <f ca="1">IFERROR(G698-editar!$C$1,"")</f>
        <v/>
      </c>
      <c r="AC698" s="97" t="str">
        <f t="shared" ca="1" si="10"/>
        <v/>
      </c>
      <c r="AD698" s="74"/>
      <c r="AE698" s="74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</row>
    <row r="699" spans="1:57" ht="20.100000000000001" customHeight="1" x14ac:dyDescent="0.25">
      <c r="A699" s="29" t="str">
        <f>IF(Tabela2[[#This Row],[LOCAL DO EXTINTOR]]="","",Tabela2[[#This Row],[CONTROL1]])</f>
        <v/>
      </c>
      <c r="B699" s="133"/>
      <c r="C699" s="33"/>
      <c r="D699" s="34"/>
      <c r="E699" s="35"/>
      <c r="F6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699" s="81" t="str">
        <f ca="1">IFERROR(IF(Tabela2[[#This Row],[VALIDADE DA RECARGA]]="SELECIONE VALIDADE","",Tabela2[[#This Row],[DATA VENC REC]]),"")</f>
        <v/>
      </c>
      <c r="H699" s="76"/>
      <c r="I6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699" s="87" t="str">
        <f>IF(Tabela2[[#This Row],[DATA DO ÚLTIMO TESTE HIDROSTÁTICO]]="","",Tabela2[[#This Row],[DATA DO ÚLTIMO TESTE HIDROSTÁTICO]]+editar!$C$15)</f>
        <v/>
      </c>
      <c r="K699" s="105"/>
      <c r="L699" s="140"/>
      <c r="M699" s="48">
        <v>692</v>
      </c>
      <c r="N6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699" s="49" t="str">
        <f>IF(Tabela2[[#This Row],[DATA DA RECARGA]]="","",Tabela2[[#This Row],[DATA DA RECARGA]]+Tabela2[[#This Row],[val]])</f>
        <v/>
      </c>
      <c r="P699" s="48" t="str">
        <f>IF(Tabela2[[#This Row],[DATA VENC REC]]="","",VLOOKUP(MONTH(Tabela2[[#This Row],[DATA VENC REC]]),editar!$F$2:$G$13,2,0))</f>
        <v/>
      </c>
      <c r="Q699" s="48" t="str">
        <f>IF(Tabela2[[#This Row],[DATA VENC REC]]="","",YEAR(Tabela2[[#This Row],[DATA VENC REC]]))</f>
        <v/>
      </c>
      <c r="R6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699" s="54" t="str">
        <f>IF(Tabela2[[#This Row],[DATA DO PRÓXIMO TESTE HIDROSTÁTICO]]="","",VLOOKUP(MONTH(Tabela2[[#This Row],[DATA DO PRÓXIMO TESTE HIDROSTÁTICO]]),editar!$F$2:$G$13,2,0))</f>
        <v/>
      </c>
      <c r="T699" s="54" t="str">
        <f>IF(Tabela2[[#This Row],[DATA DO PRÓXIMO TESTE HIDROSTÁTICO]]="","",YEAR(Tabela2[[#This Row],[DATA DO PRÓXIMO TESTE HIDROSTÁTICO]]))</f>
        <v/>
      </c>
      <c r="U699" s="54" t="str">
        <f>IF(Tabela2[[#This Row],[DATA DA RECARGA]]="","",VLOOKUP(MONTH(Tabela2[[#This Row],[DATA DA RECARGA]]),editar!$F$2:$G$13,2,0))</f>
        <v/>
      </c>
      <c r="V699" s="54" t="str">
        <f>IF(Tabela2[[#This Row],[DATA DA RECARGA]]="","",YEAR(Tabela2[[#This Row],[DATA DA RECARGA]]))</f>
        <v/>
      </c>
      <c r="W699" s="54" t="str">
        <f>IF(Tabela2[[#This Row],[DATA DO ÚLTIMO TESTE HIDROSTÁTICO]]="","",VLOOKUP(MONTH(Tabela2[[#This Row],[DATA DO ÚLTIMO TESTE HIDROSTÁTICO]]),editar!$F$2:$G$13,2,0))</f>
        <v/>
      </c>
      <c r="X699" s="54" t="str">
        <f>IF(Tabela2[[#This Row],[DATA DO ÚLTIMO TESTE HIDROSTÁTICO]]="","",YEAR(Tabela2[[#This Row],[DATA DO ÚLTIMO TESTE HIDROSTÁTICO]]))</f>
        <v/>
      </c>
      <c r="Y699" s="101" t="str">
        <f>IFERROR(IF(Tabela2[[#This Row],[DATA DA RECARGA]]="","",Tabela2[[#This Row],[VALIDADE          (em meses)]]*30)+5,"")</f>
        <v/>
      </c>
      <c r="Z699" s="101" t="str">
        <f>IF(Tabela2[[#This Row],[DATA DA RECARGA]]="","","P")</f>
        <v/>
      </c>
      <c r="AA699" s="71"/>
      <c r="AB699" s="97" t="str">
        <f ca="1">IFERROR(G699-editar!$C$1,"")</f>
        <v/>
      </c>
      <c r="AC699" s="97" t="str">
        <f t="shared" ca="1" si="10"/>
        <v/>
      </c>
      <c r="AD699" s="74"/>
      <c r="AE699" s="74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</row>
    <row r="700" spans="1:57" ht="20.100000000000001" customHeight="1" x14ac:dyDescent="0.25">
      <c r="A700" s="29" t="str">
        <f>IF(Tabela2[[#This Row],[LOCAL DO EXTINTOR]]="","",Tabela2[[#This Row],[CONTROL1]])</f>
        <v/>
      </c>
      <c r="B700" s="133"/>
      <c r="C700" s="33"/>
      <c r="D700" s="34"/>
      <c r="E700" s="35"/>
      <c r="F7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0" s="81" t="str">
        <f ca="1">IFERROR(IF(Tabela2[[#This Row],[VALIDADE DA RECARGA]]="SELECIONE VALIDADE","",Tabela2[[#This Row],[DATA VENC REC]]),"")</f>
        <v/>
      </c>
      <c r="H700" s="76"/>
      <c r="I7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0" s="87" t="str">
        <f>IF(Tabela2[[#This Row],[DATA DO ÚLTIMO TESTE HIDROSTÁTICO]]="","",Tabela2[[#This Row],[DATA DO ÚLTIMO TESTE HIDROSTÁTICO]]+editar!$C$15)</f>
        <v/>
      </c>
      <c r="K700" s="105"/>
      <c r="L700" s="140"/>
      <c r="M700" s="48">
        <v>693</v>
      </c>
      <c r="N7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0" s="49" t="str">
        <f>IF(Tabela2[[#This Row],[DATA DA RECARGA]]="","",Tabela2[[#This Row],[DATA DA RECARGA]]+Tabela2[[#This Row],[val]])</f>
        <v/>
      </c>
      <c r="P700" s="48" t="str">
        <f>IF(Tabela2[[#This Row],[DATA VENC REC]]="","",VLOOKUP(MONTH(Tabela2[[#This Row],[DATA VENC REC]]),editar!$F$2:$G$13,2,0))</f>
        <v/>
      </c>
      <c r="Q700" s="48" t="str">
        <f>IF(Tabela2[[#This Row],[DATA VENC REC]]="","",YEAR(Tabela2[[#This Row],[DATA VENC REC]]))</f>
        <v/>
      </c>
      <c r="R7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0" s="54" t="str">
        <f>IF(Tabela2[[#This Row],[DATA DO PRÓXIMO TESTE HIDROSTÁTICO]]="","",VLOOKUP(MONTH(Tabela2[[#This Row],[DATA DO PRÓXIMO TESTE HIDROSTÁTICO]]),editar!$F$2:$G$13,2,0))</f>
        <v/>
      </c>
      <c r="T700" s="54" t="str">
        <f>IF(Tabela2[[#This Row],[DATA DO PRÓXIMO TESTE HIDROSTÁTICO]]="","",YEAR(Tabela2[[#This Row],[DATA DO PRÓXIMO TESTE HIDROSTÁTICO]]))</f>
        <v/>
      </c>
      <c r="U700" s="54" t="str">
        <f>IF(Tabela2[[#This Row],[DATA DA RECARGA]]="","",VLOOKUP(MONTH(Tabela2[[#This Row],[DATA DA RECARGA]]),editar!$F$2:$G$13,2,0))</f>
        <v/>
      </c>
      <c r="V700" s="54" t="str">
        <f>IF(Tabela2[[#This Row],[DATA DA RECARGA]]="","",YEAR(Tabela2[[#This Row],[DATA DA RECARGA]]))</f>
        <v/>
      </c>
      <c r="W700" s="54" t="str">
        <f>IF(Tabela2[[#This Row],[DATA DO ÚLTIMO TESTE HIDROSTÁTICO]]="","",VLOOKUP(MONTH(Tabela2[[#This Row],[DATA DO ÚLTIMO TESTE HIDROSTÁTICO]]),editar!$F$2:$G$13,2,0))</f>
        <v/>
      </c>
      <c r="X700" s="54" t="str">
        <f>IF(Tabela2[[#This Row],[DATA DO ÚLTIMO TESTE HIDROSTÁTICO]]="","",YEAR(Tabela2[[#This Row],[DATA DO ÚLTIMO TESTE HIDROSTÁTICO]]))</f>
        <v/>
      </c>
      <c r="Y700" s="101" t="str">
        <f>IFERROR(IF(Tabela2[[#This Row],[DATA DA RECARGA]]="","",Tabela2[[#This Row],[VALIDADE          (em meses)]]*30)+5,"")</f>
        <v/>
      </c>
      <c r="Z700" s="101" t="str">
        <f>IF(Tabela2[[#This Row],[DATA DA RECARGA]]="","","P")</f>
        <v/>
      </c>
      <c r="AA700" s="71"/>
      <c r="AB700" s="97" t="str">
        <f ca="1">IFERROR(G700-editar!$C$1,"")</f>
        <v/>
      </c>
      <c r="AC700" s="97" t="str">
        <f t="shared" ca="1" si="10"/>
        <v/>
      </c>
      <c r="AD700" s="74"/>
      <c r="AE700" s="74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</row>
    <row r="701" spans="1:57" ht="20.100000000000001" customHeight="1" x14ac:dyDescent="0.25">
      <c r="A701" s="29" t="str">
        <f>IF(Tabela2[[#This Row],[LOCAL DO EXTINTOR]]="","",Tabela2[[#This Row],[CONTROL1]])</f>
        <v/>
      </c>
      <c r="B701" s="133"/>
      <c r="C701" s="33"/>
      <c r="D701" s="34"/>
      <c r="E701" s="35"/>
      <c r="F7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1" s="81" t="str">
        <f ca="1">IFERROR(IF(Tabela2[[#This Row],[VALIDADE DA RECARGA]]="SELECIONE VALIDADE","",Tabela2[[#This Row],[DATA VENC REC]]),"")</f>
        <v/>
      </c>
      <c r="H701" s="76"/>
      <c r="I7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1" s="87" t="str">
        <f>IF(Tabela2[[#This Row],[DATA DO ÚLTIMO TESTE HIDROSTÁTICO]]="","",Tabela2[[#This Row],[DATA DO ÚLTIMO TESTE HIDROSTÁTICO]]+editar!$C$15)</f>
        <v/>
      </c>
      <c r="K701" s="105"/>
      <c r="L701" s="140"/>
      <c r="M701" s="48">
        <v>694</v>
      </c>
      <c r="N7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1" s="49" t="str">
        <f>IF(Tabela2[[#This Row],[DATA DA RECARGA]]="","",Tabela2[[#This Row],[DATA DA RECARGA]]+Tabela2[[#This Row],[val]])</f>
        <v/>
      </c>
      <c r="P701" s="48" t="str">
        <f>IF(Tabela2[[#This Row],[DATA VENC REC]]="","",VLOOKUP(MONTH(Tabela2[[#This Row],[DATA VENC REC]]),editar!$F$2:$G$13,2,0))</f>
        <v/>
      </c>
      <c r="Q701" s="48" t="str">
        <f>IF(Tabela2[[#This Row],[DATA VENC REC]]="","",YEAR(Tabela2[[#This Row],[DATA VENC REC]]))</f>
        <v/>
      </c>
      <c r="R7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1" s="54" t="str">
        <f>IF(Tabela2[[#This Row],[DATA DO PRÓXIMO TESTE HIDROSTÁTICO]]="","",VLOOKUP(MONTH(Tabela2[[#This Row],[DATA DO PRÓXIMO TESTE HIDROSTÁTICO]]),editar!$F$2:$G$13,2,0))</f>
        <v/>
      </c>
      <c r="T701" s="54" t="str">
        <f>IF(Tabela2[[#This Row],[DATA DO PRÓXIMO TESTE HIDROSTÁTICO]]="","",YEAR(Tabela2[[#This Row],[DATA DO PRÓXIMO TESTE HIDROSTÁTICO]]))</f>
        <v/>
      </c>
      <c r="U701" s="54" t="str">
        <f>IF(Tabela2[[#This Row],[DATA DA RECARGA]]="","",VLOOKUP(MONTH(Tabela2[[#This Row],[DATA DA RECARGA]]),editar!$F$2:$G$13,2,0))</f>
        <v/>
      </c>
      <c r="V701" s="54" t="str">
        <f>IF(Tabela2[[#This Row],[DATA DA RECARGA]]="","",YEAR(Tabela2[[#This Row],[DATA DA RECARGA]]))</f>
        <v/>
      </c>
      <c r="W701" s="54" t="str">
        <f>IF(Tabela2[[#This Row],[DATA DO ÚLTIMO TESTE HIDROSTÁTICO]]="","",VLOOKUP(MONTH(Tabela2[[#This Row],[DATA DO ÚLTIMO TESTE HIDROSTÁTICO]]),editar!$F$2:$G$13,2,0))</f>
        <v/>
      </c>
      <c r="X701" s="54" t="str">
        <f>IF(Tabela2[[#This Row],[DATA DO ÚLTIMO TESTE HIDROSTÁTICO]]="","",YEAR(Tabela2[[#This Row],[DATA DO ÚLTIMO TESTE HIDROSTÁTICO]]))</f>
        <v/>
      </c>
      <c r="Y701" s="101" t="str">
        <f>IFERROR(IF(Tabela2[[#This Row],[DATA DA RECARGA]]="","",Tabela2[[#This Row],[VALIDADE          (em meses)]]*30)+5,"")</f>
        <v/>
      </c>
      <c r="Z701" s="101" t="str">
        <f>IF(Tabela2[[#This Row],[DATA DA RECARGA]]="","","P")</f>
        <v/>
      </c>
      <c r="AA701" s="71"/>
      <c r="AB701" s="97" t="str">
        <f ca="1">IFERROR(G701-editar!$C$1,"")</f>
        <v/>
      </c>
      <c r="AC701" s="97" t="str">
        <f t="shared" ca="1" si="10"/>
        <v/>
      </c>
      <c r="AD701" s="74"/>
      <c r="AE701" s="74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</row>
    <row r="702" spans="1:57" ht="20.100000000000001" customHeight="1" x14ac:dyDescent="0.25">
      <c r="A702" s="29" t="str">
        <f>IF(Tabela2[[#This Row],[LOCAL DO EXTINTOR]]="","",Tabela2[[#This Row],[CONTROL1]])</f>
        <v/>
      </c>
      <c r="B702" s="133"/>
      <c r="C702" s="33"/>
      <c r="D702" s="34"/>
      <c r="E702" s="35"/>
      <c r="F7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2" s="81" t="str">
        <f ca="1">IFERROR(IF(Tabela2[[#This Row],[VALIDADE DA RECARGA]]="SELECIONE VALIDADE","",Tabela2[[#This Row],[DATA VENC REC]]),"")</f>
        <v/>
      </c>
      <c r="H702" s="76"/>
      <c r="I7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2" s="87" t="str">
        <f>IF(Tabela2[[#This Row],[DATA DO ÚLTIMO TESTE HIDROSTÁTICO]]="","",Tabela2[[#This Row],[DATA DO ÚLTIMO TESTE HIDROSTÁTICO]]+editar!$C$15)</f>
        <v/>
      </c>
      <c r="K702" s="105"/>
      <c r="L702" s="140"/>
      <c r="M702" s="48">
        <v>695</v>
      </c>
      <c r="N7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2" s="49" t="str">
        <f>IF(Tabela2[[#This Row],[DATA DA RECARGA]]="","",Tabela2[[#This Row],[DATA DA RECARGA]]+Tabela2[[#This Row],[val]])</f>
        <v/>
      </c>
      <c r="P702" s="48" t="str">
        <f>IF(Tabela2[[#This Row],[DATA VENC REC]]="","",VLOOKUP(MONTH(Tabela2[[#This Row],[DATA VENC REC]]),editar!$F$2:$G$13,2,0))</f>
        <v/>
      </c>
      <c r="Q702" s="48" t="str">
        <f>IF(Tabela2[[#This Row],[DATA VENC REC]]="","",YEAR(Tabela2[[#This Row],[DATA VENC REC]]))</f>
        <v/>
      </c>
      <c r="R7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2" s="54" t="str">
        <f>IF(Tabela2[[#This Row],[DATA DO PRÓXIMO TESTE HIDROSTÁTICO]]="","",VLOOKUP(MONTH(Tabela2[[#This Row],[DATA DO PRÓXIMO TESTE HIDROSTÁTICO]]),editar!$F$2:$G$13,2,0))</f>
        <v/>
      </c>
      <c r="T702" s="54" t="str">
        <f>IF(Tabela2[[#This Row],[DATA DO PRÓXIMO TESTE HIDROSTÁTICO]]="","",YEAR(Tabela2[[#This Row],[DATA DO PRÓXIMO TESTE HIDROSTÁTICO]]))</f>
        <v/>
      </c>
      <c r="U702" s="54" t="str">
        <f>IF(Tabela2[[#This Row],[DATA DA RECARGA]]="","",VLOOKUP(MONTH(Tabela2[[#This Row],[DATA DA RECARGA]]),editar!$F$2:$G$13,2,0))</f>
        <v/>
      </c>
      <c r="V702" s="54" t="str">
        <f>IF(Tabela2[[#This Row],[DATA DA RECARGA]]="","",YEAR(Tabela2[[#This Row],[DATA DA RECARGA]]))</f>
        <v/>
      </c>
      <c r="W702" s="54" t="str">
        <f>IF(Tabela2[[#This Row],[DATA DO ÚLTIMO TESTE HIDROSTÁTICO]]="","",VLOOKUP(MONTH(Tabela2[[#This Row],[DATA DO ÚLTIMO TESTE HIDROSTÁTICO]]),editar!$F$2:$G$13,2,0))</f>
        <v/>
      </c>
      <c r="X702" s="54" t="str">
        <f>IF(Tabela2[[#This Row],[DATA DO ÚLTIMO TESTE HIDROSTÁTICO]]="","",YEAR(Tabela2[[#This Row],[DATA DO ÚLTIMO TESTE HIDROSTÁTICO]]))</f>
        <v/>
      </c>
      <c r="Y702" s="101" t="str">
        <f>IFERROR(IF(Tabela2[[#This Row],[DATA DA RECARGA]]="","",Tabela2[[#This Row],[VALIDADE          (em meses)]]*30)+5,"")</f>
        <v/>
      </c>
      <c r="Z702" s="101" t="str">
        <f>IF(Tabela2[[#This Row],[DATA DA RECARGA]]="","","P")</f>
        <v/>
      </c>
      <c r="AA702" s="71"/>
      <c r="AB702" s="97" t="str">
        <f ca="1">IFERROR(G702-editar!$C$1,"")</f>
        <v/>
      </c>
      <c r="AC702" s="97" t="str">
        <f t="shared" ca="1" si="10"/>
        <v/>
      </c>
      <c r="AD702" s="74"/>
      <c r="AE702" s="74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</row>
    <row r="703" spans="1:57" ht="20.100000000000001" customHeight="1" x14ac:dyDescent="0.25">
      <c r="A703" s="29" t="str">
        <f>IF(Tabela2[[#This Row],[LOCAL DO EXTINTOR]]="","",Tabela2[[#This Row],[CONTROL1]])</f>
        <v/>
      </c>
      <c r="B703" s="133"/>
      <c r="C703" s="33"/>
      <c r="D703" s="34"/>
      <c r="E703" s="35"/>
      <c r="F7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3" s="81" t="str">
        <f ca="1">IFERROR(IF(Tabela2[[#This Row],[VALIDADE DA RECARGA]]="SELECIONE VALIDADE","",Tabela2[[#This Row],[DATA VENC REC]]),"")</f>
        <v/>
      </c>
      <c r="H703" s="76"/>
      <c r="I7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3" s="87" t="str">
        <f>IF(Tabela2[[#This Row],[DATA DO ÚLTIMO TESTE HIDROSTÁTICO]]="","",Tabela2[[#This Row],[DATA DO ÚLTIMO TESTE HIDROSTÁTICO]]+editar!$C$15)</f>
        <v/>
      </c>
      <c r="K703" s="105"/>
      <c r="L703" s="140"/>
      <c r="M703" s="48">
        <v>696</v>
      </c>
      <c r="N7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3" s="49" t="str">
        <f>IF(Tabela2[[#This Row],[DATA DA RECARGA]]="","",Tabela2[[#This Row],[DATA DA RECARGA]]+Tabela2[[#This Row],[val]])</f>
        <v/>
      </c>
      <c r="P703" s="48" t="str">
        <f>IF(Tabela2[[#This Row],[DATA VENC REC]]="","",VLOOKUP(MONTH(Tabela2[[#This Row],[DATA VENC REC]]),editar!$F$2:$G$13,2,0))</f>
        <v/>
      </c>
      <c r="Q703" s="48" t="str">
        <f>IF(Tabela2[[#This Row],[DATA VENC REC]]="","",YEAR(Tabela2[[#This Row],[DATA VENC REC]]))</f>
        <v/>
      </c>
      <c r="R7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3" s="54" t="str">
        <f>IF(Tabela2[[#This Row],[DATA DO PRÓXIMO TESTE HIDROSTÁTICO]]="","",VLOOKUP(MONTH(Tabela2[[#This Row],[DATA DO PRÓXIMO TESTE HIDROSTÁTICO]]),editar!$F$2:$G$13,2,0))</f>
        <v/>
      </c>
      <c r="T703" s="54" t="str">
        <f>IF(Tabela2[[#This Row],[DATA DO PRÓXIMO TESTE HIDROSTÁTICO]]="","",YEAR(Tabela2[[#This Row],[DATA DO PRÓXIMO TESTE HIDROSTÁTICO]]))</f>
        <v/>
      </c>
      <c r="U703" s="54" t="str">
        <f>IF(Tabela2[[#This Row],[DATA DA RECARGA]]="","",VLOOKUP(MONTH(Tabela2[[#This Row],[DATA DA RECARGA]]),editar!$F$2:$G$13,2,0))</f>
        <v/>
      </c>
      <c r="V703" s="54" t="str">
        <f>IF(Tabela2[[#This Row],[DATA DA RECARGA]]="","",YEAR(Tabela2[[#This Row],[DATA DA RECARGA]]))</f>
        <v/>
      </c>
      <c r="W703" s="54" t="str">
        <f>IF(Tabela2[[#This Row],[DATA DO ÚLTIMO TESTE HIDROSTÁTICO]]="","",VLOOKUP(MONTH(Tabela2[[#This Row],[DATA DO ÚLTIMO TESTE HIDROSTÁTICO]]),editar!$F$2:$G$13,2,0))</f>
        <v/>
      </c>
      <c r="X703" s="54" t="str">
        <f>IF(Tabela2[[#This Row],[DATA DO ÚLTIMO TESTE HIDROSTÁTICO]]="","",YEAR(Tabela2[[#This Row],[DATA DO ÚLTIMO TESTE HIDROSTÁTICO]]))</f>
        <v/>
      </c>
      <c r="Y703" s="101" t="str">
        <f>IFERROR(IF(Tabela2[[#This Row],[DATA DA RECARGA]]="","",Tabela2[[#This Row],[VALIDADE          (em meses)]]*30)+5,"")</f>
        <v/>
      </c>
      <c r="Z703" s="101" t="str">
        <f>IF(Tabela2[[#This Row],[DATA DA RECARGA]]="","","P")</f>
        <v/>
      </c>
      <c r="AA703" s="71"/>
      <c r="AB703" s="97" t="str">
        <f ca="1">IFERROR(G703-editar!$C$1,"")</f>
        <v/>
      </c>
      <c r="AC703" s="97" t="str">
        <f t="shared" ca="1" si="10"/>
        <v/>
      </c>
      <c r="AD703" s="74"/>
      <c r="AE703" s="74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</row>
    <row r="704" spans="1:57" ht="20.100000000000001" customHeight="1" x14ac:dyDescent="0.25">
      <c r="A704" s="29" t="str">
        <f>IF(Tabela2[[#This Row],[LOCAL DO EXTINTOR]]="","",Tabela2[[#This Row],[CONTROL1]])</f>
        <v/>
      </c>
      <c r="B704" s="133"/>
      <c r="C704" s="33"/>
      <c r="D704" s="34"/>
      <c r="E704" s="35"/>
      <c r="F7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4" s="81" t="str">
        <f ca="1">IFERROR(IF(Tabela2[[#This Row],[VALIDADE DA RECARGA]]="SELECIONE VALIDADE","",Tabela2[[#This Row],[DATA VENC REC]]),"")</f>
        <v/>
      </c>
      <c r="H704" s="76"/>
      <c r="I7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4" s="87" t="str">
        <f>IF(Tabela2[[#This Row],[DATA DO ÚLTIMO TESTE HIDROSTÁTICO]]="","",Tabela2[[#This Row],[DATA DO ÚLTIMO TESTE HIDROSTÁTICO]]+editar!$C$15)</f>
        <v/>
      </c>
      <c r="K704" s="105"/>
      <c r="L704" s="140"/>
      <c r="M704" s="48">
        <v>697</v>
      </c>
      <c r="N7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4" s="49" t="str">
        <f>IF(Tabela2[[#This Row],[DATA DA RECARGA]]="","",Tabela2[[#This Row],[DATA DA RECARGA]]+Tabela2[[#This Row],[val]])</f>
        <v/>
      </c>
      <c r="P704" s="48" t="str">
        <f>IF(Tabela2[[#This Row],[DATA VENC REC]]="","",VLOOKUP(MONTH(Tabela2[[#This Row],[DATA VENC REC]]),editar!$F$2:$G$13,2,0))</f>
        <v/>
      </c>
      <c r="Q704" s="48" t="str">
        <f>IF(Tabela2[[#This Row],[DATA VENC REC]]="","",YEAR(Tabela2[[#This Row],[DATA VENC REC]]))</f>
        <v/>
      </c>
      <c r="R7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4" s="54" t="str">
        <f>IF(Tabela2[[#This Row],[DATA DO PRÓXIMO TESTE HIDROSTÁTICO]]="","",VLOOKUP(MONTH(Tabela2[[#This Row],[DATA DO PRÓXIMO TESTE HIDROSTÁTICO]]),editar!$F$2:$G$13,2,0))</f>
        <v/>
      </c>
      <c r="T704" s="54" t="str">
        <f>IF(Tabela2[[#This Row],[DATA DO PRÓXIMO TESTE HIDROSTÁTICO]]="","",YEAR(Tabela2[[#This Row],[DATA DO PRÓXIMO TESTE HIDROSTÁTICO]]))</f>
        <v/>
      </c>
      <c r="U704" s="54" t="str">
        <f>IF(Tabela2[[#This Row],[DATA DA RECARGA]]="","",VLOOKUP(MONTH(Tabela2[[#This Row],[DATA DA RECARGA]]),editar!$F$2:$G$13,2,0))</f>
        <v/>
      </c>
      <c r="V704" s="54" t="str">
        <f>IF(Tabela2[[#This Row],[DATA DA RECARGA]]="","",YEAR(Tabela2[[#This Row],[DATA DA RECARGA]]))</f>
        <v/>
      </c>
      <c r="W704" s="54" t="str">
        <f>IF(Tabela2[[#This Row],[DATA DO ÚLTIMO TESTE HIDROSTÁTICO]]="","",VLOOKUP(MONTH(Tabela2[[#This Row],[DATA DO ÚLTIMO TESTE HIDROSTÁTICO]]),editar!$F$2:$G$13,2,0))</f>
        <v/>
      </c>
      <c r="X704" s="54" t="str">
        <f>IF(Tabela2[[#This Row],[DATA DO ÚLTIMO TESTE HIDROSTÁTICO]]="","",YEAR(Tabela2[[#This Row],[DATA DO ÚLTIMO TESTE HIDROSTÁTICO]]))</f>
        <v/>
      </c>
      <c r="Y704" s="101" t="str">
        <f>IFERROR(IF(Tabela2[[#This Row],[DATA DA RECARGA]]="","",Tabela2[[#This Row],[VALIDADE          (em meses)]]*30)+5,"")</f>
        <v/>
      </c>
      <c r="Z704" s="101" t="str">
        <f>IF(Tabela2[[#This Row],[DATA DA RECARGA]]="","","P")</f>
        <v/>
      </c>
      <c r="AA704" s="71"/>
      <c r="AB704" s="97" t="str">
        <f ca="1">IFERROR(G704-editar!$C$1,"")</f>
        <v/>
      </c>
      <c r="AC704" s="97" t="str">
        <f t="shared" ca="1" si="10"/>
        <v/>
      </c>
      <c r="AD704" s="74"/>
      <c r="AE704" s="74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</row>
    <row r="705" spans="1:57" ht="20.100000000000001" customHeight="1" x14ac:dyDescent="0.25">
      <c r="A705" s="29" t="str">
        <f>IF(Tabela2[[#This Row],[LOCAL DO EXTINTOR]]="","",Tabela2[[#This Row],[CONTROL1]])</f>
        <v/>
      </c>
      <c r="B705" s="133"/>
      <c r="C705" s="33"/>
      <c r="D705" s="34"/>
      <c r="E705" s="35"/>
      <c r="F7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5" s="81" t="str">
        <f ca="1">IFERROR(IF(Tabela2[[#This Row],[VALIDADE DA RECARGA]]="SELECIONE VALIDADE","",Tabela2[[#This Row],[DATA VENC REC]]),"")</f>
        <v/>
      </c>
      <c r="H705" s="76"/>
      <c r="I7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5" s="87" t="str">
        <f>IF(Tabela2[[#This Row],[DATA DO ÚLTIMO TESTE HIDROSTÁTICO]]="","",Tabela2[[#This Row],[DATA DO ÚLTIMO TESTE HIDROSTÁTICO]]+editar!$C$15)</f>
        <v/>
      </c>
      <c r="K705" s="105"/>
      <c r="L705" s="140"/>
      <c r="M705" s="48">
        <v>698</v>
      </c>
      <c r="N7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5" s="49" t="str">
        <f>IF(Tabela2[[#This Row],[DATA DA RECARGA]]="","",Tabela2[[#This Row],[DATA DA RECARGA]]+Tabela2[[#This Row],[val]])</f>
        <v/>
      </c>
      <c r="P705" s="48" t="str">
        <f>IF(Tabela2[[#This Row],[DATA VENC REC]]="","",VLOOKUP(MONTH(Tabela2[[#This Row],[DATA VENC REC]]),editar!$F$2:$G$13,2,0))</f>
        <v/>
      </c>
      <c r="Q705" s="48" t="str">
        <f>IF(Tabela2[[#This Row],[DATA VENC REC]]="","",YEAR(Tabela2[[#This Row],[DATA VENC REC]]))</f>
        <v/>
      </c>
      <c r="R7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5" s="54" t="str">
        <f>IF(Tabela2[[#This Row],[DATA DO PRÓXIMO TESTE HIDROSTÁTICO]]="","",VLOOKUP(MONTH(Tabela2[[#This Row],[DATA DO PRÓXIMO TESTE HIDROSTÁTICO]]),editar!$F$2:$G$13,2,0))</f>
        <v/>
      </c>
      <c r="T705" s="54" t="str">
        <f>IF(Tabela2[[#This Row],[DATA DO PRÓXIMO TESTE HIDROSTÁTICO]]="","",YEAR(Tabela2[[#This Row],[DATA DO PRÓXIMO TESTE HIDROSTÁTICO]]))</f>
        <v/>
      </c>
      <c r="U705" s="54" t="str">
        <f>IF(Tabela2[[#This Row],[DATA DA RECARGA]]="","",VLOOKUP(MONTH(Tabela2[[#This Row],[DATA DA RECARGA]]),editar!$F$2:$G$13,2,0))</f>
        <v/>
      </c>
      <c r="V705" s="54" t="str">
        <f>IF(Tabela2[[#This Row],[DATA DA RECARGA]]="","",YEAR(Tabela2[[#This Row],[DATA DA RECARGA]]))</f>
        <v/>
      </c>
      <c r="W705" s="54" t="str">
        <f>IF(Tabela2[[#This Row],[DATA DO ÚLTIMO TESTE HIDROSTÁTICO]]="","",VLOOKUP(MONTH(Tabela2[[#This Row],[DATA DO ÚLTIMO TESTE HIDROSTÁTICO]]),editar!$F$2:$G$13,2,0))</f>
        <v/>
      </c>
      <c r="X705" s="54" t="str">
        <f>IF(Tabela2[[#This Row],[DATA DO ÚLTIMO TESTE HIDROSTÁTICO]]="","",YEAR(Tabela2[[#This Row],[DATA DO ÚLTIMO TESTE HIDROSTÁTICO]]))</f>
        <v/>
      </c>
      <c r="Y705" s="101" t="str">
        <f>IFERROR(IF(Tabela2[[#This Row],[DATA DA RECARGA]]="","",Tabela2[[#This Row],[VALIDADE          (em meses)]]*30)+5,"")</f>
        <v/>
      </c>
      <c r="Z705" s="101" t="str">
        <f>IF(Tabela2[[#This Row],[DATA DA RECARGA]]="","","P")</f>
        <v/>
      </c>
      <c r="AA705" s="71"/>
      <c r="AB705" s="97" t="str">
        <f ca="1">IFERROR(G705-editar!$C$1,"")</f>
        <v/>
      </c>
      <c r="AC705" s="97" t="str">
        <f t="shared" ca="1" si="10"/>
        <v/>
      </c>
      <c r="AD705" s="74"/>
      <c r="AE705" s="74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</row>
    <row r="706" spans="1:57" ht="20.100000000000001" customHeight="1" x14ac:dyDescent="0.25">
      <c r="A706" s="29" t="str">
        <f>IF(Tabela2[[#This Row],[LOCAL DO EXTINTOR]]="","",Tabela2[[#This Row],[CONTROL1]])</f>
        <v/>
      </c>
      <c r="B706" s="133"/>
      <c r="C706" s="33"/>
      <c r="D706" s="34"/>
      <c r="E706" s="35"/>
      <c r="F7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6" s="81" t="str">
        <f ca="1">IFERROR(IF(Tabela2[[#This Row],[VALIDADE DA RECARGA]]="SELECIONE VALIDADE","",Tabela2[[#This Row],[DATA VENC REC]]),"")</f>
        <v/>
      </c>
      <c r="H706" s="76"/>
      <c r="I7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6" s="87" t="str">
        <f>IF(Tabela2[[#This Row],[DATA DO ÚLTIMO TESTE HIDROSTÁTICO]]="","",Tabela2[[#This Row],[DATA DO ÚLTIMO TESTE HIDROSTÁTICO]]+editar!$C$15)</f>
        <v/>
      </c>
      <c r="K706" s="105"/>
      <c r="L706" s="140"/>
      <c r="M706" s="48">
        <v>699</v>
      </c>
      <c r="N7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6" s="49" t="str">
        <f>IF(Tabela2[[#This Row],[DATA DA RECARGA]]="","",Tabela2[[#This Row],[DATA DA RECARGA]]+Tabela2[[#This Row],[val]])</f>
        <v/>
      </c>
      <c r="P706" s="48" t="str">
        <f>IF(Tabela2[[#This Row],[DATA VENC REC]]="","",VLOOKUP(MONTH(Tabela2[[#This Row],[DATA VENC REC]]),editar!$F$2:$G$13,2,0))</f>
        <v/>
      </c>
      <c r="Q706" s="48" t="str">
        <f>IF(Tabela2[[#This Row],[DATA VENC REC]]="","",YEAR(Tabela2[[#This Row],[DATA VENC REC]]))</f>
        <v/>
      </c>
      <c r="R7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6" s="54" t="str">
        <f>IF(Tabela2[[#This Row],[DATA DO PRÓXIMO TESTE HIDROSTÁTICO]]="","",VLOOKUP(MONTH(Tabela2[[#This Row],[DATA DO PRÓXIMO TESTE HIDROSTÁTICO]]),editar!$F$2:$G$13,2,0))</f>
        <v/>
      </c>
      <c r="T706" s="54" t="str">
        <f>IF(Tabela2[[#This Row],[DATA DO PRÓXIMO TESTE HIDROSTÁTICO]]="","",YEAR(Tabela2[[#This Row],[DATA DO PRÓXIMO TESTE HIDROSTÁTICO]]))</f>
        <v/>
      </c>
      <c r="U706" s="54" t="str">
        <f>IF(Tabela2[[#This Row],[DATA DA RECARGA]]="","",VLOOKUP(MONTH(Tabela2[[#This Row],[DATA DA RECARGA]]),editar!$F$2:$G$13,2,0))</f>
        <v/>
      </c>
      <c r="V706" s="54" t="str">
        <f>IF(Tabela2[[#This Row],[DATA DA RECARGA]]="","",YEAR(Tabela2[[#This Row],[DATA DA RECARGA]]))</f>
        <v/>
      </c>
      <c r="W706" s="54" t="str">
        <f>IF(Tabela2[[#This Row],[DATA DO ÚLTIMO TESTE HIDROSTÁTICO]]="","",VLOOKUP(MONTH(Tabela2[[#This Row],[DATA DO ÚLTIMO TESTE HIDROSTÁTICO]]),editar!$F$2:$G$13,2,0))</f>
        <v/>
      </c>
      <c r="X706" s="54" t="str">
        <f>IF(Tabela2[[#This Row],[DATA DO ÚLTIMO TESTE HIDROSTÁTICO]]="","",YEAR(Tabela2[[#This Row],[DATA DO ÚLTIMO TESTE HIDROSTÁTICO]]))</f>
        <v/>
      </c>
      <c r="Y706" s="101" t="str">
        <f>IFERROR(IF(Tabela2[[#This Row],[DATA DA RECARGA]]="","",Tabela2[[#This Row],[VALIDADE          (em meses)]]*30)+5,"")</f>
        <v/>
      </c>
      <c r="Z706" s="101" t="str">
        <f>IF(Tabela2[[#This Row],[DATA DA RECARGA]]="","","P")</f>
        <v/>
      </c>
      <c r="AA706" s="71"/>
      <c r="AB706" s="97" t="str">
        <f ca="1">IFERROR(G706-editar!$C$1,"")</f>
        <v/>
      </c>
      <c r="AC706" s="97" t="str">
        <f t="shared" ca="1" si="10"/>
        <v/>
      </c>
      <c r="AD706" s="74"/>
      <c r="AE706" s="74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</row>
    <row r="707" spans="1:57" ht="20.100000000000001" customHeight="1" x14ac:dyDescent="0.25">
      <c r="A707" s="29" t="str">
        <f>IF(Tabela2[[#This Row],[LOCAL DO EXTINTOR]]="","",Tabela2[[#This Row],[CONTROL1]])</f>
        <v/>
      </c>
      <c r="B707" s="133"/>
      <c r="C707" s="33"/>
      <c r="D707" s="34"/>
      <c r="E707" s="35"/>
      <c r="F7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7" s="81" t="str">
        <f ca="1">IFERROR(IF(Tabela2[[#This Row],[VALIDADE DA RECARGA]]="SELECIONE VALIDADE","",Tabela2[[#This Row],[DATA VENC REC]]),"")</f>
        <v/>
      </c>
      <c r="H707" s="76"/>
      <c r="I7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7" s="87" t="str">
        <f>IF(Tabela2[[#This Row],[DATA DO ÚLTIMO TESTE HIDROSTÁTICO]]="","",Tabela2[[#This Row],[DATA DO ÚLTIMO TESTE HIDROSTÁTICO]]+editar!$C$15)</f>
        <v/>
      </c>
      <c r="K707" s="105"/>
      <c r="L707" s="140"/>
      <c r="M707" s="48">
        <v>700</v>
      </c>
      <c r="N7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7" s="49" t="str">
        <f>IF(Tabela2[[#This Row],[DATA DA RECARGA]]="","",Tabela2[[#This Row],[DATA DA RECARGA]]+Tabela2[[#This Row],[val]])</f>
        <v/>
      </c>
      <c r="P707" s="48" t="str">
        <f>IF(Tabela2[[#This Row],[DATA VENC REC]]="","",VLOOKUP(MONTH(Tabela2[[#This Row],[DATA VENC REC]]),editar!$F$2:$G$13,2,0))</f>
        <v/>
      </c>
      <c r="Q707" s="48" t="str">
        <f>IF(Tabela2[[#This Row],[DATA VENC REC]]="","",YEAR(Tabela2[[#This Row],[DATA VENC REC]]))</f>
        <v/>
      </c>
      <c r="R7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7" s="54" t="str">
        <f>IF(Tabela2[[#This Row],[DATA DO PRÓXIMO TESTE HIDROSTÁTICO]]="","",VLOOKUP(MONTH(Tabela2[[#This Row],[DATA DO PRÓXIMO TESTE HIDROSTÁTICO]]),editar!$F$2:$G$13,2,0))</f>
        <v/>
      </c>
      <c r="T707" s="54" t="str">
        <f>IF(Tabela2[[#This Row],[DATA DO PRÓXIMO TESTE HIDROSTÁTICO]]="","",YEAR(Tabela2[[#This Row],[DATA DO PRÓXIMO TESTE HIDROSTÁTICO]]))</f>
        <v/>
      </c>
      <c r="U707" s="54" t="str">
        <f>IF(Tabela2[[#This Row],[DATA DA RECARGA]]="","",VLOOKUP(MONTH(Tabela2[[#This Row],[DATA DA RECARGA]]),editar!$F$2:$G$13,2,0))</f>
        <v/>
      </c>
      <c r="V707" s="54" t="str">
        <f>IF(Tabela2[[#This Row],[DATA DA RECARGA]]="","",YEAR(Tabela2[[#This Row],[DATA DA RECARGA]]))</f>
        <v/>
      </c>
      <c r="W707" s="54" t="str">
        <f>IF(Tabela2[[#This Row],[DATA DO ÚLTIMO TESTE HIDROSTÁTICO]]="","",VLOOKUP(MONTH(Tabela2[[#This Row],[DATA DO ÚLTIMO TESTE HIDROSTÁTICO]]),editar!$F$2:$G$13,2,0))</f>
        <v/>
      </c>
      <c r="X707" s="54" t="str">
        <f>IF(Tabela2[[#This Row],[DATA DO ÚLTIMO TESTE HIDROSTÁTICO]]="","",YEAR(Tabela2[[#This Row],[DATA DO ÚLTIMO TESTE HIDROSTÁTICO]]))</f>
        <v/>
      </c>
      <c r="Y707" s="101" t="str">
        <f>IFERROR(IF(Tabela2[[#This Row],[DATA DA RECARGA]]="","",Tabela2[[#This Row],[VALIDADE          (em meses)]]*30)+5,"")</f>
        <v/>
      </c>
      <c r="Z707" s="101" t="str">
        <f>IF(Tabela2[[#This Row],[DATA DA RECARGA]]="","","P")</f>
        <v/>
      </c>
      <c r="AA707" s="71"/>
      <c r="AB707" s="97" t="str">
        <f ca="1">IFERROR(G707-editar!$C$1,"")</f>
        <v/>
      </c>
      <c r="AC707" s="97" t="str">
        <f t="shared" ca="1" si="10"/>
        <v/>
      </c>
      <c r="AD707" s="74"/>
      <c r="AE707" s="74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</row>
    <row r="708" spans="1:57" ht="20.100000000000001" customHeight="1" x14ac:dyDescent="0.25">
      <c r="A708" s="29" t="str">
        <f>IF(Tabela2[[#This Row],[LOCAL DO EXTINTOR]]="","",Tabela2[[#This Row],[CONTROL1]])</f>
        <v/>
      </c>
      <c r="B708" s="133"/>
      <c r="C708" s="33"/>
      <c r="D708" s="34"/>
      <c r="E708" s="35"/>
      <c r="F7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8" s="81" t="str">
        <f ca="1">IFERROR(IF(Tabela2[[#This Row],[VALIDADE DA RECARGA]]="SELECIONE VALIDADE","",Tabela2[[#This Row],[DATA VENC REC]]),"")</f>
        <v/>
      </c>
      <c r="H708" s="76"/>
      <c r="I7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8" s="87" t="str">
        <f>IF(Tabela2[[#This Row],[DATA DO ÚLTIMO TESTE HIDROSTÁTICO]]="","",Tabela2[[#This Row],[DATA DO ÚLTIMO TESTE HIDROSTÁTICO]]+editar!$C$15)</f>
        <v/>
      </c>
      <c r="K708" s="105"/>
      <c r="L708" s="140"/>
      <c r="M708" s="48">
        <v>701</v>
      </c>
      <c r="N7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8" s="49" t="str">
        <f>IF(Tabela2[[#This Row],[DATA DA RECARGA]]="","",Tabela2[[#This Row],[DATA DA RECARGA]]+Tabela2[[#This Row],[val]])</f>
        <v/>
      </c>
      <c r="P708" s="48" t="str">
        <f>IF(Tabela2[[#This Row],[DATA VENC REC]]="","",VLOOKUP(MONTH(Tabela2[[#This Row],[DATA VENC REC]]),editar!$F$2:$G$13,2,0))</f>
        <v/>
      </c>
      <c r="Q708" s="48" t="str">
        <f>IF(Tabela2[[#This Row],[DATA VENC REC]]="","",YEAR(Tabela2[[#This Row],[DATA VENC REC]]))</f>
        <v/>
      </c>
      <c r="R7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8" s="54" t="str">
        <f>IF(Tabela2[[#This Row],[DATA DO PRÓXIMO TESTE HIDROSTÁTICO]]="","",VLOOKUP(MONTH(Tabela2[[#This Row],[DATA DO PRÓXIMO TESTE HIDROSTÁTICO]]),editar!$F$2:$G$13,2,0))</f>
        <v/>
      </c>
      <c r="T708" s="54" t="str">
        <f>IF(Tabela2[[#This Row],[DATA DO PRÓXIMO TESTE HIDROSTÁTICO]]="","",YEAR(Tabela2[[#This Row],[DATA DO PRÓXIMO TESTE HIDROSTÁTICO]]))</f>
        <v/>
      </c>
      <c r="U708" s="54" t="str">
        <f>IF(Tabela2[[#This Row],[DATA DA RECARGA]]="","",VLOOKUP(MONTH(Tabela2[[#This Row],[DATA DA RECARGA]]),editar!$F$2:$G$13,2,0))</f>
        <v/>
      </c>
      <c r="V708" s="54" t="str">
        <f>IF(Tabela2[[#This Row],[DATA DA RECARGA]]="","",YEAR(Tabela2[[#This Row],[DATA DA RECARGA]]))</f>
        <v/>
      </c>
      <c r="W708" s="54" t="str">
        <f>IF(Tabela2[[#This Row],[DATA DO ÚLTIMO TESTE HIDROSTÁTICO]]="","",VLOOKUP(MONTH(Tabela2[[#This Row],[DATA DO ÚLTIMO TESTE HIDROSTÁTICO]]),editar!$F$2:$G$13,2,0))</f>
        <v/>
      </c>
      <c r="X708" s="54" t="str">
        <f>IF(Tabela2[[#This Row],[DATA DO ÚLTIMO TESTE HIDROSTÁTICO]]="","",YEAR(Tabela2[[#This Row],[DATA DO ÚLTIMO TESTE HIDROSTÁTICO]]))</f>
        <v/>
      </c>
      <c r="Y708" s="101" t="str">
        <f>IFERROR(IF(Tabela2[[#This Row],[DATA DA RECARGA]]="","",Tabela2[[#This Row],[VALIDADE          (em meses)]]*30)+5,"")</f>
        <v/>
      </c>
      <c r="Z708" s="101" t="str">
        <f>IF(Tabela2[[#This Row],[DATA DA RECARGA]]="","","P")</f>
        <v/>
      </c>
      <c r="AA708" s="71"/>
      <c r="AB708" s="97" t="str">
        <f ca="1">IFERROR(G708-editar!$C$1,"")</f>
        <v/>
      </c>
      <c r="AC708" s="97" t="str">
        <f t="shared" ca="1" si="10"/>
        <v/>
      </c>
      <c r="AD708" s="74"/>
      <c r="AE708" s="74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</row>
    <row r="709" spans="1:57" ht="20.100000000000001" customHeight="1" x14ac:dyDescent="0.25">
      <c r="A709" s="29" t="str">
        <f>IF(Tabela2[[#This Row],[LOCAL DO EXTINTOR]]="","",Tabela2[[#This Row],[CONTROL1]])</f>
        <v/>
      </c>
      <c r="B709" s="133"/>
      <c r="C709" s="33"/>
      <c r="D709" s="34"/>
      <c r="E709" s="35"/>
      <c r="F7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09" s="81" t="str">
        <f ca="1">IFERROR(IF(Tabela2[[#This Row],[VALIDADE DA RECARGA]]="SELECIONE VALIDADE","",Tabela2[[#This Row],[DATA VENC REC]]),"")</f>
        <v/>
      </c>
      <c r="H709" s="76"/>
      <c r="I7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09" s="87" t="str">
        <f>IF(Tabela2[[#This Row],[DATA DO ÚLTIMO TESTE HIDROSTÁTICO]]="","",Tabela2[[#This Row],[DATA DO ÚLTIMO TESTE HIDROSTÁTICO]]+editar!$C$15)</f>
        <v/>
      </c>
      <c r="K709" s="105"/>
      <c r="L709" s="140"/>
      <c r="M709" s="48">
        <v>702</v>
      </c>
      <c r="N7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09" s="49" t="str">
        <f>IF(Tabela2[[#This Row],[DATA DA RECARGA]]="","",Tabela2[[#This Row],[DATA DA RECARGA]]+Tabela2[[#This Row],[val]])</f>
        <v/>
      </c>
      <c r="P709" s="48" t="str">
        <f>IF(Tabela2[[#This Row],[DATA VENC REC]]="","",VLOOKUP(MONTH(Tabela2[[#This Row],[DATA VENC REC]]),editar!$F$2:$G$13,2,0))</f>
        <v/>
      </c>
      <c r="Q709" s="48" t="str">
        <f>IF(Tabela2[[#This Row],[DATA VENC REC]]="","",YEAR(Tabela2[[#This Row],[DATA VENC REC]]))</f>
        <v/>
      </c>
      <c r="R7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09" s="54" t="str">
        <f>IF(Tabela2[[#This Row],[DATA DO PRÓXIMO TESTE HIDROSTÁTICO]]="","",VLOOKUP(MONTH(Tabela2[[#This Row],[DATA DO PRÓXIMO TESTE HIDROSTÁTICO]]),editar!$F$2:$G$13,2,0))</f>
        <v/>
      </c>
      <c r="T709" s="54" t="str">
        <f>IF(Tabela2[[#This Row],[DATA DO PRÓXIMO TESTE HIDROSTÁTICO]]="","",YEAR(Tabela2[[#This Row],[DATA DO PRÓXIMO TESTE HIDROSTÁTICO]]))</f>
        <v/>
      </c>
      <c r="U709" s="54" t="str">
        <f>IF(Tabela2[[#This Row],[DATA DA RECARGA]]="","",VLOOKUP(MONTH(Tabela2[[#This Row],[DATA DA RECARGA]]),editar!$F$2:$G$13,2,0))</f>
        <v/>
      </c>
      <c r="V709" s="54" t="str">
        <f>IF(Tabela2[[#This Row],[DATA DA RECARGA]]="","",YEAR(Tabela2[[#This Row],[DATA DA RECARGA]]))</f>
        <v/>
      </c>
      <c r="W709" s="54" t="str">
        <f>IF(Tabela2[[#This Row],[DATA DO ÚLTIMO TESTE HIDROSTÁTICO]]="","",VLOOKUP(MONTH(Tabela2[[#This Row],[DATA DO ÚLTIMO TESTE HIDROSTÁTICO]]),editar!$F$2:$G$13,2,0))</f>
        <v/>
      </c>
      <c r="X709" s="54" t="str">
        <f>IF(Tabela2[[#This Row],[DATA DO ÚLTIMO TESTE HIDROSTÁTICO]]="","",YEAR(Tabela2[[#This Row],[DATA DO ÚLTIMO TESTE HIDROSTÁTICO]]))</f>
        <v/>
      </c>
      <c r="Y709" s="101" t="str">
        <f>IFERROR(IF(Tabela2[[#This Row],[DATA DA RECARGA]]="","",Tabela2[[#This Row],[VALIDADE          (em meses)]]*30)+5,"")</f>
        <v/>
      </c>
      <c r="Z709" s="101" t="str">
        <f>IF(Tabela2[[#This Row],[DATA DA RECARGA]]="","","P")</f>
        <v/>
      </c>
      <c r="AA709" s="71"/>
      <c r="AB709" s="97" t="str">
        <f ca="1">IFERROR(G709-editar!$C$1,"")</f>
        <v/>
      </c>
      <c r="AC709" s="97" t="str">
        <f t="shared" ca="1" si="10"/>
        <v/>
      </c>
      <c r="AD709" s="74"/>
      <c r="AE709" s="74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</row>
    <row r="710" spans="1:57" ht="20.100000000000001" customHeight="1" x14ac:dyDescent="0.25">
      <c r="A710" s="29" t="str">
        <f>IF(Tabela2[[#This Row],[LOCAL DO EXTINTOR]]="","",Tabela2[[#This Row],[CONTROL1]])</f>
        <v/>
      </c>
      <c r="B710" s="133"/>
      <c r="C710" s="33"/>
      <c r="D710" s="34"/>
      <c r="E710" s="35"/>
      <c r="F7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0" s="81" t="str">
        <f ca="1">IFERROR(IF(Tabela2[[#This Row],[VALIDADE DA RECARGA]]="SELECIONE VALIDADE","",Tabela2[[#This Row],[DATA VENC REC]]),"")</f>
        <v/>
      </c>
      <c r="H710" s="76"/>
      <c r="I7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0" s="87" t="str">
        <f>IF(Tabela2[[#This Row],[DATA DO ÚLTIMO TESTE HIDROSTÁTICO]]="","",Tabela2[[#This Row],[DATA DO ÚLTIMO TESTE HIDROSTÁTICO]]+editar!$C$15)</f>
        <v/>
      </c>
      <c r="K710" s="105"/>
      <c r="L710" s="140"/>
      <c r="M710" s="48">
        <v>703</v>
      </c>
      <c r="N7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0" s="49" t="str">
        <f>IF(Tabela2[[#This Row],[DATA DA RECARGA]]="","",Tabela2[[#This Row],[DATA DA RECARGA]]+Tabela2[[#This Row],[val]])</f>
        <v/>
      </c>
      <c r="P710" s="48" t="str">
        <f>IF(Tabela2[[#This Row],[DATA VENC REC]]="","",VLOOKUP(MONTH(Tabela2[[#This Row],[DATA VENC REC]]),editar!$F$2:$G$13,2,0))</f>
        <v/>
      </c>
      <c r="Q710" s="48" t="str">
        <f>IF(Tabela2[[#This Row],[DATA VENC REC]]="","",YEAR(Tabela2[[#This Row],[DATA VENC REC]]))</f>
        <v/>
      </c>
      <c r="R7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0" s="54" t="str">
        <f>IF(Tabela2[[#This Row],[DATA DO PRÓXIMO TESTE HIDROSTÁTICO]]="","",VLOOKUP(MONTH(Tabela2[[#This Row],[DATA DO PRÓXIMO TESTE HIDROSTÁTICO]]),editar!$F$2:$G$13,2,0))</f>
        <v/>
      </c>
      <c r="T710" s="54" t="str">
        <f>IF(Tabela2[[#This Row],[DATA DO PRÓXIMO TESTE HIDROSTÁTICO]]="","",YEAR(Tabela2[[#This Row],[DATA DO PRÓXIMO TESTE HIDROSTÁTICO]]))</f>
        <v/>
      </c>
      <c r="U710" s="54" t="str">
        <f>IF(Tabela2[[#This Row],[DATA DA RECARGA]]="","",VLOOKUP(MONTH(Tabela2[[#This Row],[DATA DA RECARGA]]),editar!$F$2:$G$13,2,0))</f>
        <v/>
      </c>
      <c r="V710" s="54" t="str">
        <f>IF(Tabela2[[#This Row],[DATA DA RECARGA]]="","",YEAR(Tabela2[[#This Row],[DATA DA RECARGA]]))</f>
        <v/>
      </c>
      <c r="W710" s="54" t="str">
        <f>IF(Tabela2[[#This Row],[DATA DO ÚLTIMO TESTE HIDROSTÁTICO]]="","",VLOOKUP(MONTH(Tabela2[[#This Row],[DATA DO ÚLTIMO TESTE HIDROSTÁTICO]]),editar!$F$2:$G$13,2,0))</f>
        <v/>
      </c>
      <c r="X710" s="54" t="str">
        <f>IF(Tabela2[[#This Row],[DATA DO ÚLTIMO TESTE HIDROSTÁTICO]]="","",YEAR(Tabela2[[#This Row],[DATA DO ÚLTIMO TESTE HIDROSTÁTICO]]))</f>
        <v/>
      </c>
      <c r="Y710" s="101" t="str">
        <f>IFERROR(IF(Tabela2[[#This Row],[DATA DA RECARGA]]="","",Tabela2[[#This Row],[VALIDADE          (em meses)]]*30)+5,"")</f>
        <v/>
      </c>
      <c r="Z710" s="101" t="str">
        <f>IF(Tabela2[[#This Row],[DATA DA RECARGA]]="","","P")</f>
        <v/>
      </c>
      <c r="AA710" s="71"/>
      <c r="AB710" s="97" t="str">
        <f ca="1">IFERROR(G710-editar!$C$1,"")</f>
        <v/>
      </c>
      <c r="AC710" s="97" t="str">
        <f t="shared" ca="1" si="10"/>
        <v/>
      </c>
      <c r="AD710" s="74"/>
      <c r="AE710" s="74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</row>
    <row r="711" spans="1:57" ht="20.100000000000001" customHeight="1" x14ac:dyDescent="0.25">
      <c r="A711" s="29" t="str">
        <f>IF(Tabela2[[#This Row],[LOCAL DO EXTINTOR]]="","",Tabela2[[#This Row],[CONTROL1]])</f>
        <v/>
      </c>
      <c r="B711" s="133"/>
      <c r="C711" s="33"/>
      <c r="D711" s="34"/>
      <c r="E711" s="35"/>
      <c r="F7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1" s="81" t="str">
        <f ca="1">IFERROR(IF(Tabela2[[#This Row],[VALIDADE DA RECARGA]]="SELECIONE VALIDADE","",Tabela2[[#This Row],[DATA VENC REC]]),"")</f>
        <v/>
      </c>
      <c r="H711" s="76"/>
      <c r="I7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1" s="87" t="str">
        <f>IF(Tabela2[[#This Row],[DATA DO ÚLTIMO TESTE HIDROSTÁTICO]]="","",Tabela2[[#This Row],[DATA DO ÚLTIMO TESTE HIDROSTÁTICO]]+editar!$C$15)</f>
        <v/>
      </c>
      <c r="K711" s="105"/>
      <c r="L711" s="140"/>
      <c r="M711" s="48">
        <v>704</v>
      </c>
      <c r="N7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1" s="49" t="str">
        <f>IF(Tabela2[[#This Row],[DATA DA RECARGA]]="","",Tabela2[[#This Row],[DATA DA RECARGA]]+Tabela2[[#This Row],[val]])</f>
        <v/>
      </c>
      <c r="P711" s="48" t="str">
        <f>IF(Tabela2[[#This Row],[DATA VENC REC]]="","",VLOOKUP(MONTH(Tabela2[[#This Row],[DATA VENC REC]]),editar!$F$2:$G$13,2,0))</f>
        <v/>
      </c>
      <c r="Q711" s="48" t="str">
        <f>IF(Tabela2[[#This Row],[DATA VENC REC]]="","",YEAR(Tabela2[[#This Row],[DATA VENC REC]]))</f>
        <v/>
      </c>
      <c r="R7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1" s="54" t="str">
        <f>IF(Tabela2[[#This Row],[DATA DO PRÓXIMO TESTE HIDROSTÁTICO]]="","",VLOOKUP(MONTH(Tabela2[[#This Row],[DATA DO PRÓXIMO TESTE HIDROSTÁTICO]]),editar!$F$2:$G$13,2,0))</f>
        <v/>
      </c>
      <c r="T711" s="54" t="str">
        <f>IF(Tabela2[[#This Row],[DATA DO PRÓXIMO TESTE HIDROSTÁTICO]]="","",YEAR(Tabela2[[#This Row],[DATA DO PRÓXIMO TESTE HIDROSTÁTICO]]))</f>
        <v/>
      </c>
      <c r="U711" s="54" t="str">
        <f>IF(Tabela2[[#This Row],[DATA DA RECARGA]]="","",VLOOKUP(MONTH(Tabela2[[#This Row],[DATA DA RECARGA]]),editar!$F$2:$G$13,2,0))</f>
        <v/>
      </c>
      <c r="V711" s="54" t="str">
        <f>IF(Tabela2[[#This Row],[DATA DA RECARGA]]="","",YEAR(Tabela2[[#This Row],[DATA DA RECARGA]]))</f>
        <v/>
      </c>
      <c r="W711" s="54" t="str">
        <f>IF(Tabela2[[#This Row],[DATA DO ÚLTIMO TESTE HIDROSTÁTICO]]="","",VLOOKUP(MONTH(Tabela2[[#This Row],[DATA DO ÚLTIMO TESTE HIDROSTÁTICO]]),editar!$F$2:$G$13,2,0))</f>
        <v/>
      </c>
      <c r="X711" s="54" t="str">
        <f>IF(Tabela2[[#This Row],[DATA DO ÚLTIMO TESTE HIDROSTÁTICO]]="","",YEAR(Tabela2[[#This Row],[DATA DO ÚLTIMO TESTE HIDROSTÁTICO]]))</f>
        <v/>
      </c>
      <c r="Y711" s="101" t="str">
        <f>IFERROR(IF(Tabela2[[#This Row],[DATA DA RECARGA]]="","",Tabela2[[#This Row],[VALIDADE          (em meses)]]*30)+5,"")</f>
        <v/>
      </c>
      <c r="Z711" s="101" t="str">
        <f>IF(Tabela2[[#This Row],[DATA DA RECARGA]]="","","P")</f>
        <v/>
      </c>
      <c r="AA711" s="71"/>
      <c r="AB711" s="97" t="str">
        <f ca="1">IFERROR(G711-editar!$C$1,"")</f>
        <v/>
      </c>
      <c r="AC711" s="97" t="str">
        <f t="shared" ca="1" si="10"/>
        <v/>
      </c>
      <c r="AD711" s="74"/>
      <c r="AE711" s="74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</row>
    <row r="712" spans="1:57" ht="20.100000000000001" customHeight="1" x14ac:dyDescent="0.25">
      <c r="A712" s="29" t="str">
        <f>IF(Tabela2[[#This Row],[LOCAL DO EXTINTOR]]="","",Tabela2[[#This Row],[CONTROL1]])</f>
        <v/>
      </c>
      <c r="B712" s="133"/>
      <c r="C712" s="33"/>
      <c r="D712" s="34"/>
      <c r="E712" s="35"/>
      <c r="F7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2" s="81" t="str">
        <f ca="1">IFERROR(IF(Tabela2[[#This Row],[VALIDADE DA RECARGA]]="SELECIONE VALIDADE","",Tabela2[[#This Row],[DATA VENC REC]]),"")</f>
        <v/>
      </c>
      <c r="H712" s="76"/>
      <c r="I7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2" s="87" t="str">
        <f>IF(Tabela2[[#This Row],[DATA DO ÚLTIMO TESTE HIDROSTÁTICO]]="","",Tabela2[[#This Row],[DATA DO ÚLTIMO TESTE HIDROSTÁTICO]]+editar!$C$15)</f>
        <v/>
      </c>
      <c r="K712" s="105"/>
      <c r="L712" s="140"/>
      <c r="M712" s="48">
        <v>705</v>
      </c>
      <c r="N7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2" s="49" t="str">
        <f>IF(Tabela2[[#This Row],[DATA DA RECARGA]]="","",Tabela2[[#This Row],[DATA DA RECARGA]]+Tabela2[[#This Row],[val]])</f>
        <v/>
      </c>
      <c r="P712" s="48" t="str">
        <f>IF(Tabela2[[#This Row],[DATA VENC REC]]="","",VLOOKUP(MONTH(Tabela2[[#This Row],[DATA VENC REC]]),editar!$F$2:$G$13,2,0))</f>
        <v/>
      </c>
      <c r="Q712" s="48" t="str">
        <f>IF(Tabela2[[#This Row],[DATA VENC REC]]="","",YEAR(Tabela2[[#This Row],[DATA VENC REC]]))</f>
        <v/>
      </c>
      <c r="R7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2" s="54" t="str">
        <f>IF(Tabela2[[#This Row],[DATA DO PRÓXIMO TESTE HIDROSTÁTICO]]="","",VLOOKUP(MONTH(Tabela2[[#This Row],[DATA DO PRÓXIMO TESTE HIDROSTÁTICO]]),editar!$F$2:$G$13,2,0))</f>
        <v/>
      </c>
      <c r="T712" s="54" t="str">
        <f>IF(Tabela2[[#This Row],[DATA DO PRÓXIMO TESTE HIDROSTÁTICO]]="","",YEAR(Tabela2[[#This Row],[DATA DO PRÓXIMO TESTE HIDROSTÁTICO]]))</f>
        <v/>
      </c>
      <c r="U712" s="54" t="str">
        <f>IF(Tabela2[[#This Row],[DATA DA RECARGA]]="","",VLOOKUP(MONTH(Tabela2[[#This Row],[DATA DA RECARGA]]),editar!$F$2:$G$13,2,0))</f>
        <v/>
      </c>
      <c r="V712" s="54" t="str">
        <f>IF(Tabela2[[#This Row],[DATA DA RECARGA]]="","",YEAR(Tabela2[[#This Row],[DATA DA RECARGA]]))</f>
        <v/>
      </c>
      <c r="W712" s="54" t="str">
        <f>IF(Tabela2[[#This Row],[DATA DO ÚLTIMO TESTE HIDROSTÁTICO]]="","",VLOOKUP(MONTH(Tabela2[[#This Row],[DATA DO ÚLTIMO TESTE HIDROSTÁTICO]]),editar!$F$2:$G$13,2,0))</f>
        <v/>
      </c>
      <c r="X712" s="54" t="str">
        <f>IF(Tabela2[[#This Row],[DATA DO ÚLTIMO TESTE HIDROSTÁTICO]]="","",YEAR(Tabela2[[#This Row],[DATA DO ÚLTIMO TESTE HIDROSTÁTICO]]))</f>
        <v/>
      </c>
      <c r="Y712" s="101" t="str">
        <f>IFERROR(IF(Tabela2[[#This Row],[DATA DA RECARGA]]="","",Tabela2[[#This Row],[VALIDADE          (em meses)]]*30)+5,"")</f>
        <v/>
      </c>
      <c r="Z712" s="101" t="str">
        <f>IF(Tabela2[[#This Row],[DATA DA RECARGA]]="","","P")</f>
        <v/>
      </c>
      <c r="AA712" s="71"/>
      <c r="AB712" s="97" t="str">
        <f ca="1">IFERROR(G712-editar!$C$1,"")</f>
        <v/>
      </c>
      <c r="AC712" s="97" t="str">
        <f t="shared" ca="1" si="10"/>
        <v/>
      </c>
      <c r="AD712" s="74"/>
      <c r="AE712" s="74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</row>
    <row r="713" spans="1:57" ht="20.100000000000001" customHeight="1" x14ac:dyDescent="0.25">
      <c r="A713" s="29" t="str">
        <f>IF(Tabela2[[#This Row],[LOCAL DO EXTINTOR]]="","",Tabela2[[#This Row],[CONTROL1]])</f>
        <v/>
      </c>
      <c r="B713" s="133"/>
      <c r="C713" s="33"/>
      <c r="D713" s="34"/>
      <c r="E713" s="35"/>
      <c r="F7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3" s="81" t="str">
        <f ca="1">IFERROR(IF(Tabela2[[#This Row],[VALIDADE DA RECARGA]]="SELECIONE VALIDADE","",Tabela2[[#This Row],[DATA VENC REC]]),"")</f>
        <v/>
      </c>
      <c r="H713" s="76"/>
      <c r="I7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3" s="87" t="str">
        <f>IF(Tabela2[[#This Row],[DATA DO ÚLTIMO TESTE HIDROSTÁTICO]]="","",Tabela2[[#This Row],[DATA DO ÚLTIMO TESTE HIDROSTÁTICO]]+editar!$C$15)</f>
        <v/>
      </c>
      <c r="K713" s="105"/>
      <c r="L713" s="140"/>
      <c r="M713" s="48">
        <v>706</v>
      </c>
      <c r="N7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3" s="49" t="str">
        <f>IF(Tabela2[[#This Row],[DATA DA RECARGA]]="","",Tabela2[[#This Row],[DATA DA RECARGA]]+Tabela2[[#This Row],[val]])</f>
        <v/>
      </c>
      <c r="P713" s="48" t="str">
        <f>IF(Tabela2[[#This Row],[DATA VENC REC]]="","",VLOOKUP(MONTH(Tabela2[[#This Row],[DATA VENC REC]]),editar!$F$2:$G$13,2,0))</f>
        <v/>
      </c>
      <c r="Q713" s="48" t="str">
        <f>IF(Tabela2[[#This Row],[DATA VENC REC]]="","",YEAR(Tabela2[[#This Row],[DATA VENC REC]]))</f>
        <v/>
      </c>
      <c r="R7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3" s="54" t="str">
        <f>IF(Tabela2[[#This Row],[DATA DO PRÓXIMO TESTE HIDROSTÁTICO]]="","",VLOOKUP(MONTH(Tabela2[[#This Row],[DATA DO PRÓXIMO TESTE HIDROSTÁTICO]]),editar!$F$2:$G$13,2,0))</f>
        <v/>
      </c>
      <c r="T713" s="54" t="str">
        <f>IF(Tabela2[[#This Row],[DATA DO PRÓXIMO TESTE HIDROSTÁTICO]]="","",YEAR(Tabela2[[#This Row],[DATA DO PRÓXIMO TESTE HIDROSTÁTICO]]))</f>
        <v/>
      </c>
      <c r="U713" s="54" t="str">
        <f>IF(Tabela2[[#This Row],[DATA DA RECARGA]]="","",VLOOKUP(MONTH(Tabela2[[#This Row],[DATA DA RECARGA]]),editar!$F$2:$G$13,2,0))</f>
        <v/>
      </c>
      <c r="V713" s="54" t="str">
        <f>IF(Tabela2[[#This Row],[DATA DA RECARGA]]="","",YEAR(Tabela2[[#This Row],[DATA DA RECARGA]]))</f>
        <v/>
      </c>
      <c r="W713" s="54" t="str">
        <f>IF(Tabela2[[#This Row],[DATA DO ÚLTIMO TESTE HIDROSTÁTICO]]="","",VLOOKUP(MONTH(Tabela2[[#This Row],[DATA DO ÚLTIMO TESTE HIDROSTÁTICO]]),editar!$F$2:$G$13,2,0))</f>
        <v/>
      </c>
      <c r="X713" s="54" t="str">
        <f>IF(Tabela2[[#This Row],[DATA DO ÚLTIMO TESTE HIDROSTÁTICO]]="","",YEAR(Tabela2[[#This Row],[DATA DO ÚLTIMO TESTE HIDROSTÁTICO]]))</f>
        <v/>
      </c>
      <c r="Y713" s="101" t="str">
        <f>IFERROR(IF(Tabela2[[#This Row],[DATA DA RECARGA]]="","",Tabela2[[#This Row],[VALIDADE          (em meses)]]*30)+5,"")</f>
        <v/>
      </c>
      <c r="Z713" s="101" t="str">
        <f>IF(Tabela2[[#This Row],[DATA DA RECARGA]]="","","P")</f>
        <v/>
      </c>
      <c r="AA713" s="71"/>
      <c r="AB713" s="97" t="str">
        <f ca="1">IFERROR(G713-editar!$C$1,"")</f>
        <v/>
      </c>
      <c r="AC713" s="97" t="str">
        <f t="shared" ref="AC713:AC776" ca="1" si="11">IF(AB713="","",IF(AB713&lt;0,AB713+10000000000,AB713*1))</f>
        <v/>
      </c>
      <c r="AD713" s="74"/>
      <c r="AE713" s="74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</row>
    <row r="714" spans="1:57" ht="20.100000000000001" customHeight="1" x14ac:dyDescent="0.25">
      <c r="A714" s="29" t="str">
        <f>IF(Tabela2[[#This Row],[LOCAL DO EXTINTOR]]="","",Tabela2[[#This Row],[CONTROL1]])</f>
        <v/>
      </c>
      <c r="B714" s="133"/>
      <c r="C714" s="33"/>
      <c r="D714" s="34"/>
      <c r="E714" s="35"/>
      <c r="F7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4" s="81" t="str">
        <f ca="1">IFERROR(IF(Tabela2[[#This Row],[VALIDADE DA RECARGA]]="SELECIONE VALIDADE","",Tabela2[[#This Row],[DATA VENC REC]]),"")</f>
        <v/>
      </c>
      <c r="H714" s="76"/>
      <c r="I7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4" s="87" t="str">
        <f>IF(Tabela2[[#This Row],[DATA DO ÚLTIMO TESTE HIDROSTÁTICO]]="","",Tabela2[[#This Row],[DATA DO ÚLTIMO TESTE HIDROSTÁTICO]]+editar!$C$15)</f>
        <v/>
      </c>
      <c r="K714" s="105"/>
      <c r="L714" s="140"/>
      <c r="M714" s="48">
        <v>707</v>
      </c>
      <c r="N7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4" s="49" t="str">
        <f>IF(Tabela2[[#This Row],[DATA DA RECARGA]]="","",Tabela2[[#This Row],[DATA DA RECARGA]]+Tabela2[[#This Row],[val]])</f>
        <v/>
      </c>
      <c r="P714" s="48" t="str">
        <f>IF(Tabela2[[#This Row],[DATA VENC REC]]="","",VLOOKUP(MONTH(Tabela2[[#This Row],[DATA VENC REC]]),editar!$F$2:$G$13,2,0))</f>
        <v/>
      </c>
      <c r="Q714" s="48" t="str">
        <f>IF(Tabela2[[#This Row],[DATA VENC REC]]="","",YEAR(Tabela2[[#This Row],[DATA VENC REC]]))</f>
        <v/>
      </c>
      <c r="R7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4" s="54" t="str">
        <f>IF(Tabela2[[#This Row],[DATA DO PRÓXIMO TESTE HIDROSTÁTICO]]="","",VLOOKUP(MONTH(Tabela2[[#This Row],[DATA DO PRÓXIMO TESTE HIDROSTÁTICO]]),editar!$F$2:$G$13,2,0))</f>
        <v/>
      </c>
      <c r="T714" s="54" t="str">
        <f>IF(Tabela2[[#This Row],[DATA DO PRÓXIMO TESTE HIDROSTÁTICO]]="","",YEAR(Tabela2[[#This Row],[DATA DO PRÓXIMO TESTE HIDROSTÁTICO]]))</f>
        <v/>
      </c>
      <c r="U714" s="54" t="str">
        <f>IF(Tabela2[[#This Row],[DATA DA RECARGA]]="","",VLOOKUP(MONTH(Tabela2[[#This Row],[DATA DA RECARGA]]),editar!$F$2:$G$13,2,0))</f>
        <v/>
      </c>
      <c r="V714" s="54" t="str">
        <f>IF(Tabela2[[#This Row],[DATA DA RECARGA]]="","",YEAR(Tabela2[[#This Row],[DATA DA RECARGA]]))</f>
        <v/>
      </c>
      <c r="W714" s="54" t="str">
        <f>IF(Tabela2[[#This Row],[DATA DO ÚLTIMO TESTE HIDROSTÁTICO]]="","",VLOOKUP(MONTH(Tabela2[[#This Row],[DATA DO ÚLTIMO TESTE HIDROSTÁTICO]]),editar!$F$2:$G$13,2,0))</f>
        <v/>
      </c>
      <c r="X714" s="54" t="str">
        <f>IF(Tabela2[[#This Row],[DATA DO ÚLTIMO TESTE HIDROSTÁTICO]]="","",YEAR(Tabela2[[#This Row],[DATA DO ÚLTIMO TESTE HIDROSTÁTICO]]))</f>
        <v/>
      </c>
      <c r="Y714" s="101" t="str">
        <f>IFERROR(IF(Tabela2[[#This Row],[DATA DA RECARGA]]="","",Tabela2[[#This Row],[VALIDADE          (em meses)]]*30)+5,"")</f>
        <v/>
      </c>
      <c r="Z714" s="101" t="str">
        <f>IF(Tabela2[[#This Row],[DATA DA RECARGA]]="","","P")</f>
        <v/>
      </c>
      <c r="AA714" s="71"/>
      <c r="AB714" s="97" t="str">
        <f ca="1">IFERROR(G714-editar!$C$1,"")</f>
        <v/>
      </c>
      <c r="AC714" s="97" t="str">
        <f t="shared" ca="1" si="11"/>
        <v/>
      </c>
      <c r="AD714" s="74"/>
      <c r="AE714" s="74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</row>
    <row r="715" spans="1:57" ht="20.100000000000001" customHeight="1" x14ac:dyDescent="0.25">
      <c r="A715" s="29" t="str">
        <f>IF(Tabela2[[#This Row],[LOCAL DO EXTINTOR]]="","",Tabela2[[#This Row],[CONTROL1]])</f>
        <v/>
      </c>
      <c r="B715" s="133"/>
      <c r="C715" s="33"/>
      <c r="D715" s="34"/>
      <c r="E715" s="35"/>
      <c r="F7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5" s="81" t="str">
        <f ca="1">IFERROR(IF(Tabela2[[#This Row],[VALIDADE DA RECARGA]]="SELECIONE VALIDADE","",Tabela2[[#This Row],[DATA VENC REC]]),"")</f>
        <v/>
      </c>
      <c r="H715" s="76"/>
      <c r="I7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5" s="87" t="str">
        <f>IF(Tabela2[[#This Row],[DATA DO ÚLTIMO TESTE HIDROSTÁTICO]]="","",Tabela2[[#This Row],[DATA DO ÚLTIMO TESTE HIDROSTÁTICO]]+editar!$C$15)</f>
        <v/>
      </c>
      <c r="K715" s="105"/>
      <c r="L715" s="140"/>
      <c r="M715" s="48">
        <v>708</v>
      </c>
      <c r="N7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5" s="49" t="str">
        <f>IF(Tabela2[[#This Row],[DATA DA RECARGA]]="","",Tabela2[[#This Row],[DATA DA RECARGA]]+Tabela2[[#This Row],[val]])</f>
        <v/>
      </c>
      <c r="P715" s="48" t="str">
        <f>IF(Tabela2[[#This Row],[DATA VENC REC]]="","",VLOOKUP(MONTH(Tabela2[[#This Row],[DATA VENC REC]]),editar!$F$2:$G$13,2,0))</f>
        <v/>
      </c>
      <c r="Q715" s="48" t="str">
        <f>IF(Tabela2[[#This Row],[DATA VENC REC]]="","",YEAR(Tabela2[[#This Row],[DATA VENC REC]]))</f>
        <v/>
      </c>
      <c r="R7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5" s="54" t="str">
        <f>IF(Tabela2[[#This Row],[DATA DO PRÓXIMO TESTE HIDROSTÁTICO]]="","",VLOOKUP(MONTH(Tabela2[[#This Row],[DATA DO PRÓXIMO TESTE HIDROSTÁTICO]]),editar!$F$2:$G$13,2,0))</f>
        <v/>
      </c>
      <c r="T715" s="54" t="str">
        <f>IF(Tabela2[[#This Row],[DATA DO PRÓXIMO TESTE HIDROSTÁTICO]]="","",YEAR(Tabela2[[#This Row],[DATA DO PRÓXIMO TESTE HIDROSTÁTICO]]))</f>
        <v/>
      </c>
      <c r="U715" s="54" t="str">
        <f>IF(Tabela2[[#This Row],[DATA DA RECARGA]]="","",VLOOKUP(MONTH(Tabela2[[#This Row],[DATA DA RECARGA]]),editar!$F$2:$G$13,2,0))</f>
        <v/>
      </c>
      <c r="V715" s="54" t="str">
        <f>IF(Tabela2[[#This Row],[DATA DA RECARGA]]="","",YEAR(Tabela2[[#This Row],[DATA DA RECARGA]]))</f>
        <v/>
      </c>
      <c r="W715" s="54" t="str">
        <f>IF(Tabela2[[#This Row],[DATA DO ÚLTIMO TESTE HIDROSTÁTICO]]="","",VLOOKUP(MONTH(Tabela2[[#This Row],[DATA DO ÚLTIMO TESTE HIDROSTÁTICO]]),editar!$F$2:$G$13,2,0))</f>
        <v/>
      </c>
      <c r="X715" s="54" t="str">
        <f>IF(Tabela2[[#This Row],[DATA DO ÚLTIMO TESTE HIDROSTÁTICO]]="","",YEAR(Tabela2[[#This Row],[DATA DO ÚLTIMO TESTE HIDROSTÁTICO]]))</f>
        <v/>
      </c>
      <c r="Y715" s="101" t="str">
        <f>IFERROR(IF(Tabela2[[#This Row],[DATA DA RECARGA]]="","",Tabela2[[#This Row],[VALIDADE          (em meses)]]*30)+5,"")</f>
        <v/>
      </c>
      <c r="Z715" s="101" t="str">
        <f>IF(Tabela2[[#This Row],[DATA DA RECARGA]]="","","P")</f>
        <v/>
      </c>
      <c r="AA715" s="71"/>
      <c r="AB715" s="97" t="str">
        <f ca="1">IFERROR(G715-editar!$C$1,"")</f>
        <v/>
      </c>
      <c r="AC715" s="97" t="str">
        <f t="shared" ca="1" si="11"/>
        <v/>
      </c>
      <c r="AD715" s="74"/>
      <c r="AE715" s="74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</row>
    <row r="716" spans="1:57" ht="20.100000000000001" customHeight="1" x14ac:dyDescent="0.25">
      <c r="A716" s="29" t="str">
        <f>IF(Tabela2[[#This Row],[LOCAL DO EXTINTOR]]="","",Tabela2[[#This Row],[CONTROL1]])</f>
        <v/>
      </c>
      <c r="B716" s="133"/>
      <c r="C716" s="33"/>
      <c r="D716" s="34"/>
      <c r="E716" s="35"/>
      <c r="F7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6" s="81" t="str">
        <f ca="1">IFERROR(IF(Tabela2[[#This Row],[VALIDADE DA RECARGA]]="SELECIONE VALIDADE","",Tabela2[[#This Row],[DATA VENC REC]]),"")</f>
        <v/>
      </c>
      <c r="H716" s="76"/>
      <c r="I7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6" s="87" t="str">
        <f>IF(Tabela2[[#This Row],[DATA DO ÚLTIMO TESTE HIDROSTÁTICO]]="","",Tabela2[[#This Row],[DATA DO ÚLTIMO TESTE HIDROSTÁTICO]]+editar!$C$15)</f>
        <v/>
      </c>
      <c r="K716" s="105"/>
      <c r="L716" s="140"/>
      <c r="M716" s="48">
        <v>709</v>
      </c>
      <c r="N7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6" s="49" t="str">
        <f>IF(Tabela2[[#This Row],[DATA DA RECARGA]]="","",Tabela2[[#This Row],[DATA DA RECARGA]]+Tabela2[[#This Row],[val]])</f>
        <v/>
      </c>
      <c r="P716" s="48" t="str">
        <f>IF(Tabela2[[#This Row],[DATA VENC REC]]="","",VLOOKUP(MONTH(Tabela2[[#This Row],[DATA VENC REC]]),editar!$F$2:$G$13,2,0))</f>
        <v/>
      </c>
      <c r="Q716" s="48" t="str">
        <f>IF(Tabela2[[#This Row],[DATA VENC REC]]="","",YEAR(Tabela2[[#This Row],[DATA VENC REC]]))</f>
        <v/>
      </c>
      <c r="R7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6" s="54" t="str">
        <f>IF(Tabela2[[#This Row],[DATA DO PRÓXIMO TESTE HIDROSTÁTICO]]="","",VLOOKUP(MONTH(Tabela2[[#This Row],[DATA DO PRÓXIMO TESTE HIDROSTÁTICO]]),editar!$F$2:$G$13,2,0))</f>
        <v/>
      </c>
      <c r="T716" s="54" t="str">
        <f>IF(Tabela2[[#This Row],[DATA DO PRÓXIMO TESTE HIDROSTÁTICO]]="","",YEAR(Tabela2[[#This Row],[DATA DO PRÓXIMO TESTE HIDROSTÁTICO]]))</f>
        <v/>
      </c>
      <c r="U716" s="54" t="str">
        <f>IF(Tabela2[[#This Row],[DATA DA RECARGA]]="","",VLOOKUP(MONTH(Tabela2[[#This Row],[DATA DA RECARGA]]),editar!$F$2:$G$13,2,0))</f>
        <v/>
      </c>
      <c r="V716" s="54" t="str">
        <f>IF(Tabela2[[#This Row],[DATA DA RECARGA]]="","",YEAR(Tabela2[[#This Row],[DATA DA RECARGA]]))</f>
        <v/>
      </c>
      <c r="W716" s="54" t="str">
        <f>IF(Tabela2[[#This Row],[DATA DO ÚLTIMO TESTE HIDROSTÁTICO]]="","",VLOOKUP(MONTH(Tabela2[[#This Row],[DATA DO ÚLTIMO TESTE HIDROSTÁTICO]]),editar!$F$2:$G$13,2,0))</f>
        <v/>
      </c>
      <c r="X716" s="54" t="str">
        <f>IF(Tabela2[[#This Row],[DATA DO ÚLTIMO TESTE HIDROSTÁTICO]]="","",YEAR(Tabela2[[#This Row],[DATA DO ÚLTIMO TESTE HIDROSTÁTICO]]))</f>
        <v/>
      </c>
      <c r="Y716" s="101" t="str">
        <f>IFERROR(IF(Tabela2[[#This Row],[DATA DA RECARGA]]="","",Tabela2[[#This Row],[VALIDADE          (em meses)]]*30)+5,"")</f>
        <v/>
      </c>
      <c r="Z716" s="101" t="str">
        <f>IF(Tabela2[[#This Row],[DATA DA RECARGA]]="","","P")</f>
        <v/>
      </c>
      <c r="AA716" s="71"/>
      <c r="AB716" s="97" t="str">
        <f ca="1">IFERROR(G716-editar!$C$1,"")</f>
        <v/>
      </c>
      <c r="AC716" s="97" t="str">
        <f t="shared" ca="1" si="11"/>
        <v/>
      </c>
      <c r="AD716" s="74"/>
      <c r="AE716" s="74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</row>
    <row r="717" spans="1:57" ht="20.100000000000001" customHeight="1" x14ac:dyDescent="0.25">
      <c r="A717" s="29" t="str">
        <f>IF(Tabela2[[#This Row],[LOCAL DO EXTINTOR]]="","",Tabela2[[#This Row],[CONTROL1]])</f>
        <v/>
      </c>
      <c r="B717" s="133"/>
      <c r="C717" s="33"/>
      <c r="D717" s="34"/>
      <c r="E717" s="35"/>
      <c r="F7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7" s="81" t="str">
        <f ca="1">IFERROR(IF(Tabela2[[#This Row],[VALIDADE DA RECARGA]]="SELECIONE VALIDADE","",Tabela2[[#This Row],[DATA VENC REC]]),"")</f>
        <v/>
      </c>
      <c r="H717" s="76"/>
      <c r="I7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7" s="87" t="str">
        <f>IF(Tabela2[[#This Row],[DATA DO ÚLTIMO TESTE HIDROSTÁTICO]]="","",Tabela2[[#This Row],[DATA DO ÚLTIMO TESTE HIDROSTÁTICO]]+editar!$C$15)</f>
        <v/>
      </c>
      <c r="K717" s="105"/>
      <c r="L717" s="140"/>
      <c r="M717" s="48">
        <v>710</v>
      </c>
      <c r="N7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7" s="49" t="str">
        <f>IF(Tabela2[[#This Row],[DATA DA RECARGA]]="","",Tabela2[[#This Row],[DATA DA RECARGA]]+Tabela2[[#This Row],[val]])</f>
        <v/>
      </c>
      <c r="P717" s="48" t="str">
        <f>IF(Tabela2[[#This Row],[DATA VENC REC]]="","",VLOOKUP(MONTH(Tabela2[[#This Row],[DATA VENC REC]]),editar!$F$2:$G$13,2,0))</f>
        <v/>
      </c>
      <c r="Q717" s="48" t="str">
        <f>IF(Tabela2[[#This Row],[DATA VENC REC]]="","",YEAR(Tabela2[[#This Row],[DATA VENC REC]]))</f>
        <v/>
      </c>
      <c r="R7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7" s="54" t="str">
        <f>IF(Tabela2[[#This Row],[DATA DO PRÓXIMO TESTE HIDROSTÁTICO]]="","",VLOOKUP(MONTH(Tabela2[[#This Row],[DATA DO PRÓXIMO TESTE HIDROSTÁTICO]]),editar!$F$2:$G$13,2,0))</f>
        <v/>
      </c>
      <c r="T717" s="54" t="str">
        <f>IF(Tabela2[[#This Row],[DATA DO PRÓXIMO TESTE HIDROSTÁTICO]]="","",YEAR(Tabela2[[#This Row],[DATA DO PRÓXIMO TESTE HIDROSTÁTICO]]))</f>
        <v/>
      </c>
      <c r="U717" s="54" t="str">
        <f>IF(Tabela2[[#This Row],[DATA DA RECARGA]]="","",VLOOKUP(MONTH(Tabela2[[#This Row],[DATA DA RECARGA]]),editar!$F$2:$G$13,2,0))</f>
        <v/>
      </c>
      <c r="V717" s="54" t="str">
        <f>IF(Tabela2[[#This Row],[DATA DA RECARGA]]="","",YEAR(Tabela2[[#This Row],[DATA DA RECARGA]]))</f>
        <v/>
      </c>
      <c r="W717" s="54" t="str">
        <f>IF(Tabela2[[#This Row],[DATA DO ÚLTIMO TESTE HIDROSTÁTICO]]="","",VLOOKUP(MONTH(Tabela2[[#This Row],[DATA DO ÚLTIMO TESTE HIDROSTÁTICO]]),editar!$F$2:$G$13,2,0))</f>
        <v/>
      </c>
      <c r="X717" s="54" t="str">
        <f>IF(Tabela2[[#This Row],[DATA DO ÚLTIMO TESTE HIDROSTÁTICO]]="","",YEAR(Tabela2[[#This Row],[DATA DO ÚLTIMO TESTE HIDROSTÁTICO]]))</f>
        <v/>
      </c>
      <c r="Y717" s="101" t="str">
        <f>IFERROR(IF(Tabela2[[#This Row],[DATA DA RECARGA]]="","",Tabela2[[#This Row],[VALIDADE          (em meses)]]*30)+5,"")</f>
        <v/>
      </c>
      <c r="Z717" s="101" t="str">
        <f>IF(Tabela2[[#This Row],[DATA DA RECARGA]]="","","P")</f>
        <v/>
      </c>
      <c r="AA717" s="71"/>
      <c r="AB717" s="97" t="str">
        <f ca="1">IFERROR(G717-editar!$C$1,"")</f>
        <v/>
      </c>
      <c r="AC717" s="97" t="str">
        <f t="shared" ca="1" si="11"/>
        <v/>
      </c>
      <c r="AD717" s="74"/>
      <c r="AE717" s="74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</row>
    <row r="718" spans="1:57" ht="20.100000000000001" customHeight="1" x14ac:dyDescent="0.25">
      <c r="A718" s="29" t="str">
        <f>IF(Tabela2[[#This Row],[LOCAL DO EXTINTOR]]="","",Tabela2[[#This Row],[CONTROL1]])</f>
        <v/>
      </c>
      <c r="B718" s="133"/>
      <c r="C718" s="33"/>
      <c r="D718" s="34"/>
      <c r="E718" s="35"/>
      <c r="F7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8" s="81" t="str">
        <f ca="1">IFERROR(IF(Tabela2[[#This Row],[VALIDADE DA RECARGA]]="SELECIONE VALIDADE","",Tabela2[[#This Row],[DATA VENC REC]]),"")</f>
        <v/>
      </c>
      <c r="H718" s="76"/>
      <c r="I7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8" s="87" t="str">
        <f>IF(Tabela2[[#This Row],[DATA DO ÚLTIMO TESTE HIDROSTÁTICO]]="","",Tabela2[[#This Row],[DATA DO ÚLTIMO TESTE HIDROSTÁTICO]]+editar!$C$15)</f>
        <v/>
      </c>
      <c r="K718" s="105"/>
      <c r="L718" s="140"/>
      <c r="M718" s="48">
        <v>711</v>
      </c>
      <c r="N7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8" s="49" t="str">
        <f>IF(Tabela2[[#This Row],[DATA DA RECARGA]]="","",Tabela2[[#This Row],[DATA DA RECARGA]]+Tabela2[[#This Row],[val]])</f>
        <v/>
      </c>
      <c r="P718" s="48" t="str">
        <f>IF(Tabela2[[#This Row],[DATA VENC REC]]="","",VLOOKUP(MONTH(Tabela2[[#This Row],[DATA VENC REC]]),editar!$F$2:$G$13,2,0))</f>
        <v/>
      </c>
      <c r="Q718" s="48" t="str">
        <f>IF(Tabela2[[#This Row],[DATA VENC REC]]="","",YEAR(Tabela2[[#This Row],[DATA VENC REC]]))</f>
        <v/>
      </c>
      <c r="R7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8" s="54" t="str">
        <f>IF(Tabela2[[#This Row],[DATA DO PRÓXIMO TESTE HIDROSTÁTICO]]="","",VLOOKUP(MONTH(Tabela2[[#This Row],[DATA DO PRÓXIMO TESTE HIDROSTÁTICO]]),editar!$F$2:$G$13,2,0))</f>
        <v/>
      </c>
      <c r="T718" s="54" t="str">
        <f>IF(Tabela2[[#This Row],[DATA DO PRÓXIMO TESTE HIDROSTÁTICO]]="","",YEAR(Tabela2[[#This Row],[DATA DO PRÓXIMO TESTE HIDROSTÁTICO]]))</f>
        <v/>
      </c>
      <c r="U718" s="54" t="str">
        <f>IF(Tabela2[[#This Row],[DATA DA RECARGA]]="","",VLOOKUP(MONTH(Tabela2[[#This Row],[DATA DA RECARGA]]),editar!$F$2:$G$13,2,0))</f>
        <v/>
      </c>
      <c r="V718" s="54" t="str">
        <f>IF(Tabela2[[#This Row],[DATA DA RECARGA]]="","",YEAR(Tabela2[[#This Row],[DATA DA RECARGA]]))</f>
        <v/>
      </c>
      <c r="W718" s="54" t="str">
        <f>IF(Tabela2[[#This Row],[DATA DO ÚLTIMO TESTE HIDROSTÁTICO]]="","",VLOOKUP(MONTH(Tabela2[[#This Row],[DATA DO ÚLTIMO TESTE HIDROSTÁTICO]]),editar!$F$2:$G$13,2,0))</f>
        <v/>
      </c>
      <c r="X718" s="54" t="str">
        <f>IF(Tabela2[[#This Row],[DATA DO ÚLTIMO TESTE HIDROSTÁTICO]]="","",YEAR(Tabela2[[#This Row],[DATA DO ÚLTIMO TESTE HIDROSTÁTICO]]))</f>
        <v/>
      </c>
      <c r="Y718" s="101" t="str">
        <f>IFERROR(IF(Tabela2[[#This Row],[DATA DA RECARGA]]="","",Tabela2[[#This Row],[VALIDADE          (em meses)]]*30)+5,"")</f>
        <v/>
      </c>
      <c r="Z718" s="101" t="str">
        <f>IF(Tabela2[[#This Row],[DATA DA RECARGA]]="","","P")</f>
        <v/>
      </c>
      <c r="AA718" s="71"/>
      <c r="AB718" s="97" t="str">
        <f ca="1">IFERROR(G718-editar!$C$1,"")</f>
        <v/>
      </c>
      <c r="AC718" s="97" t="str">
        <f t="shared" ca="1" si="11"/>
        <v/>
      </c>
      <c r="AD718" s="74"/>
      <c r="AE718" s="74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</row>
    <row r="719" spans="1:57" ht="20.100000000000001" customHeight="1" x14ac:dyDescent="0.25">
      <c r="A719" s="29" t="str">
        <f>IF(Tabela2[[#This Row],[LOCAL DO EXTINTOR]]="","",Tabela2[[#This Row],[CONTROL1]])</f>
        <v/>
      </c>
      <c r="B719" s="133"/>
      <c r="C719" s="33"/>
      <c r="D719" s="34"/>
      <c r="E719" s="35"/>
      <c r="F7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19" s="81" t="str">
        <f ca="1">IFERROR(IF(Tabela2[[#This Row],[VALIDADE DA RECARGA]]="SELECIONE VALIDADE","",Tabela2[[#This Row],[DATA VENC REC]]),"")</f>
        <v/>
      </c>
      <c r="H719" s="76"/>
      <c r="I7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19" s="87" t="str">
        <f>IF(Tabela2[[#This Row],[DATA DO ÚLTIMO TESTE HIDROSTÁTICO]]="","",Tabela2[[#This Row],[DATA DO ÚLTIMO TESTE HIDROSTÁTICO]]+editar!$C$15)</f>
        <v/>
      </c>
      <c r="K719" s="105"/>
      <c r="L719" s="140"/>
      <c r="M719" s="48">
        <v>712</v>
      </c>
      <c r="N7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19" s="49" t="str">
        <f>IF(Tabela2[[#This Row],[DATA DA RECARGA]]="","",Tabela2[[#This Row],[DATA DA RECARGA]]+Tabela2[[#This Row],[val]])</f>
        <v/>
      </c>
      <c r="P719" s="48" t="str">
        <f>IF(Tabela2[[#This Row],[DATA VENC REC]]="","",VLOOKUP(MONTH(Tabela2[[#This Row],[DATA VENC REC]]),editar!$F$2:$G$13,2,0))</f>
        <v/>
      </c>
      <c r="Q719" s="48" t="str">
        <f>IF(Tabela2[[#This Row],[DATA VENC REC]]="","",YEAR(Tabela2[[#This Row],[DATA VENC REC]]))</f>
        <v/>
      </c>
      <c r="R7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19" s="54" t="str">
        <f>IF(Tabela2[[#This Row],[DATA DO PRÓXIMO TESTE HIDROSTÁTICO]]="","",VLOOKUP(MONTH(Tabela2[[#This Row],[DATA DO PRÓXIMO TESTE HIDROSTÁTICO]]),editar!$F$2:$G$13,2,0))</f>
        <v/>
      </c>
      <c r="T719" s="54" t="str">
        <f>IF(Tabela2[[#This Row],[DATA DO PRÓXIMO TESTE HIDROSTÁTICO]]="","",YEAR(Tabela2[[#This Row],[DATA DO PRÓXIMO TESTE HIDROSTÁTICO]]))</f>
        <v/>
      </c>
      <c r="U719" s="54" t="str">
        <f>IF(Tabela2[[#This Row],[DATA DA RECARGA]]="","",VLOOKUP(MONTH(Tabela2[[#This Row],[DATA DA RECARGA]]),editar!$F$2:$G$13,2,0))</f>
        <v/>
      </c>
      <c r="V719" s="54" t="str">
        <f>IF(Tabela2[[#This Row],[DATA DA RECARGA]]="","",YEAR(Tabela2[[#This Row],[DATA DA RECARGA]]))</f>
        <v/>
      </c>
      <c r="W719" s="54" t="str">
        <f>IF(Tabela2[[#This Row],[DATA DO ÚLTIMO TESTE HIDROSTÁTICO]]="","",VLOOKUP(MONTH(Tabela2[[#This Row],[DATA DO ÚLTIMO TESTE HIDROSTÁTICO]]),editar!$F$2:$G$13,2,0))</f>
        <v/>
      </c>
      <c r="X719" s="54" t="str">
        <f>IF(Tabela2[[#This Row],[DATA DO ÚLTIMO TESTE HIDROSTÁTICO]]="","",YEAR(Tabela2[[#This Row],[DATA DO ÚLTIMO TESTE HIDROSTÁTICO]]))</f>
        <v/>
      </c>
      <c r="Y719" s="101" t="str">
        <f>IFERROR(IF(Tabela2[[#This Row],[DATA DA RECARGA]]="","",Tabela2[[#This Row],[VALIDADE          (em meses)]]*30)+5,"")</f>
        <v/>
      </c>
      <c r="Z719" s="101" t="str">
        <f>IF(Tabela2[[#This Row],[DATA DA RECARGA]]="","","P")</f>
        <v/>
      </c>
      <c r="AA719" s="71"/>
      <c r="AB719" s="97" t="str">
        <f ca="1">IFERROR(G719-editar!$C$1,"")</f>
        <v/>
      </c>
      <c r="AC719" s="97" t="str">
        <f t="shared" ca="1" si="11"/>
        <v/>
      </c>
      <c r="AD719" s="74"/>
      <c r="AE719" s="74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</row>
    <row r="720" spans="1:57" ht="20.100000000000001" customHeight="1" x14ac:dyDescent="0.25">
      <c r="A720" s="29" t="str">
        <f>IF(Tabela2[[#This Row],[LOCAL DO EXTINTOR]]="","",Tabela2[[#This Row],[CONTROL1]])</f>
        <v/>
      </c>
      <c r="B720" s="133"/>
      <c r="C720" s="33"/>
      <c r="D720" s="34"/>
      <c r="E720" s="35"/>
      <c r="F7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0" s="81" t="str">
        <f ca="1">IFERROR(IF(Tabela2[[#This Row],[VALIDADE DA RECARGA]]="SELECIONE VALIDADE","",Tabela2[[#This Row],[DATA VENC REC]]),"")</f>
        <v/>
      </c>
      <c r="H720" s="76"/>
      <c r="I7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0" s="87" t="str">
        <f>IF(Tabela2[[#This Row],[DATA DO ÚLTIMO TESTE HIDROSTÁTICO]]="","",Tabela2[[#This Row],[DATA DO ÚLTIMO TESTE HIDROSTÁTICO]]+editar!$C$15)</f>
        <v/>
      </c>
      <c r="K720" s="105"/>
      <c r="L720" s="140"/>
      <c r="M720" s="48">
        <v>713</v>
      </c>
      <c r="N7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0" s="49" t="str">
        <f>IF(Tabela2[[#This Row],[DATA DA RECARGA]]="","",Tabela2[[#This Row],[DATA DA RECARGA]]+Tabela2[[#This Row],[val]])</f>
        <v/>
      </c>
      <c r="P720" s="48" t="str">
        <f>IF(Tabela2[[#This Row],[DATA VENC REC]]="","",VLOOKUP(MONTH(Tabela2[[#This Row],[DATA VENC REC]]),editar!$F$2:$G$13,2,0))</f>
        <v/>
      </c>
      <c r="Q720" s="48" t="str">
        <f>IF(Tabela2[[#This Row],[DATA VENC REC]]="","",YEAR(Tabela2[[#This Row],[DATA VENC REC]]))</f>
        <v/>
      </c>
      <c r="R7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0" s="54" t="str">
        <f>IF(Tabela2[[#This Row],[DATA DO PRÓXIMO TESTE HIDROSTÁTICO]]="","",VLOOKUP(MONTH(Tabela2[[#This Row],[DATA DO PRÓXIMO TESTE HIDROSTÁTICO]]),editar!$F$2:$G$13,2,0))</f>
        <v/>
      </c>
      <c r="T720" s="54" t="str">
        <f>IF(Tabela2[[#This Row],[DATA DO PRÓXIMO TESTE HIDROSTÁTICO]]="","",YEAR(Tabela2[[#This Row],[DATA DO PRÓXIMO TESTE HIDROSTÁTICO]]))</f>
        <v/>
      </c>
      <c r="U720" s="54" t="str">
        <f>IF(Tabela2[[#This Row],[DATA DA RECARGA]]="","",VLOOKUP(MONTH(Tabela2[[#This Row],[DATA DA RECARGA]]),editar!$F$2:$G$13,2,0))</f>
        <v/>
      </c>
      <c r="V720" s="54" t="str">
        <f>IF(Tabela2[[#This Row],[DATA DA RECARGA]]="","",YEAR(Tabela2[[#This Row],[DATA DA RECARGA]]))</f>
        <v/>
      </c>
      <c r="W720" s="54" t="str">
        <f>IF(Tabela2[[#This Row],[DATA DO ÚLTIMO TESTE HIDROSTÁTICO]]="","",VLOOKUP(MONTH(Tabela2[[#This Row],[DATA DO ÚLTIMO TESTE HIDROSTÁTICO]]),editar!$F$2:$G$13,2,0))</f>
        <v/>
      </c>
      <c r="X720" s="54" t="str">
        <f>IF(Tabela2[[#This Row],[DATA DO ÚLTIMO TESTE HIDROSTÁTICO]]="","",YEAR(Tabela2[[#This Row],[DATA DO ÚLTIMO TESTE HIDROSTÁTICO]]))</f>
        <v/>
      </c>
      <c r="Y720" s="101" t="str">
        <f>IFERROR(IF(Tabela2[[#This Row],[DATA DA RECARGA]]="","",Tabela2[[#This Row],[VALIDADE          (em meses)]]*30)+5,"")</f>
        <v/>
      </c>
      <c r="Z720" s="101" t="str">
        <f>IF(Tabela2[[#This Row],[DATA DA RECARGA]]="","","P")</f>
        <v/>
      </c>
      <c r="AA720" s="71"/>
      <c r="AB720" s="97" t="str">
        <f ca="1">IFERROR(G720-editar!$C$1,"")</f>
        <v/>
      </c>
      <c r="AC720" s="97" t="str">
        <f t="shared" ca="1" si="11"/>
        <v/>
      </c>
      <c r="AD720" s="74"/>
      <c r="AE720" s="74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</row>
    <row r="721" spans="1:57" ht="20.100000000000001" customHeight="1" x14ac:dyDescent="0.25">
      <c r="A721" s="29" t="str">
        <f>IF(Tabela2[[#This Row],[LOCAL DO EXTINTOR]]="","",Tabela2[[#This Row],[CONTROL1]])</f>
        <v/>
      </c>
      <c r="B721" s="133"/>
      <c r="C721" s="33"/>
      <c r="D721" s="34"/>
      <c r="E721" s="35"/>
      <c r="F7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1" s="81" t="str">
        <f ca="1">IFERROR(IF(Tabela2[[#This Row],[VALIDADE DA RECARGA]]="SELECIONE VALIDADE","",Tabela2[[#This Row],[DATA VENC REC]]),"")</f>
        <v/>
      </c>
      <c r="H721" s="76"/>
      <c r="I7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1" s="87" t="str">
        <f>IF(Tabela2[[#This Row],[DATA DO ÚLTIMO TESTE HIDROSTÁTICO]]="","",Tabela2[[#This Row],[DATA DO ÚLTIMO TESTE HIDROSTÁTICO]]+editar!$C$15)</f>
        <v/>
      </c>
      <c r="K721" s="105"/>
      <c r="L721" s="140"/>
      <c r="M721" s="48">
        <v>714</v>
      </c>
      <c r="N7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1" s="49" t="str">
        <f>IF(Tabela2[[#This Row],[DATA DA RECARGA]]="","",Tabela2[[#This Row],[DATA DA RECARGA]]+Tabela2[[#This Row],[val]])</f>
        <v/>
      </c>
      <c r="P721" s="48" t="str">
        <f>IF(Tabela2[[#This Row],[DATA VENC REC]]="","",VLOOKUP(MONTH(Tabela2[[#This Row],[DATA VENC REC]]),editar!$F$2:$G$13,2,0))</f>
        <v/>
      </c>
      <c r="Q721" s="48" t="str">
        <f>IF(Tabela2[[#This Row],[DATA VENC REC]]="","",YEAR(Tabela2[[#This Row],[DATA VENC REC]]))</f>
        <v/>
      </c>
      <c r="R7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1" s="54" t="str">
        <f>IF(Tabela2[[#This Row],[DATA DO PRÓXIMO TESTE HIDROSTÁTICO]]="","",VLOOKUP(MONTH(Tabela2[[#This Row],[DATA DO PRÓXIMO TESTE HIDROSTÁTICO]]),editar!$F$2:$G$13,2,0))</f>
        <v/>
      </c>
      <c r="T721" s="54" t="str">
        <f>IF(Tabela2[[#This Row],[DATA DO PRÓXIMO TESTE HIDROSTÁTICO]]="","",YEAR(Tabela2[[#This Row],[DATA DO PRÓXIMO TESTE HIDROSTÁTICO]]))</f>
        <v/>
      </c>
      <c r="U721" s="54" t="str">
        <f>IF(Tabela2[[#This Row],[DATA DA RECARGA]]="","",VLOOKUP(MONTH(Tabela2[[#This Row],[DATA DA RECARGA]]),editar!$F$2:$G$13,2,0))</f>
        <v/>
      </c>
      <c r="V721" s="54" t="str">
        <f>IF(Tabela2[[#This Row],[DATA DA RECARGA]]="","",YEAR(Tabela2[[#This Row],[DATA DA RECARGA]]))</f>
        <v/>
      </c>
      <c r="W721" s="54" t="str">
        <f>IF(Tabela2[[#This Row],[DATA DO ÚLTIMO TESTE HIDROSTÁTICO]]="","",VLOOKUP(MONTH(Tabela2[[#This Row],[DATA DO ÚLTIMO TESTE HIDROSTÁTICO]]),editar!$F$2:$G$13,2,0))</f>
        <v/>
      </c>
      <c r="X721" s="54" t="str">
        <f>IF(Tabela2[[#This Row],[DATA DO ÚLTIMO TESTE HIDROSTÁTICO]]="","",YEAR(Tabela2[[#This Row],[DATA DO ÚLTIMO TESTE HIDROSTÁTICO]]))</f>
        <v/>
      </c>
      <c r="Y721" s="101" t="str">
        <f>IFERROR(IF(Tabela2[[#This Row],[DATA DA RECARGA]]="","",Tabela2[[#This Row],[VALIDADE          (em meses)]]*30)+5,"")</f>
        <v/>
      </c>
      <c r="Z721" s="101" t="str">
        <f>IF(Tabela2[[#This Row],[DATA DA RECARGA]]="","","P")</f>
        <v/>
      </c>
      <c r="AA721" s="71"/>
      <c r="AB721" s="97" t="str">
        <f ca="1">IFERROR(G721-editar!$C$1,"")</f>
        <v/>
      </c>
      <c r="AC721" s="97" t="str">
        <f t="shared" ca="1" si="11"/>
        <v/>
      </c>
      <c r="AD721" s="74"/>
      <c r="AE721" s="74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</row>
    <row r="722" spans="1:57" ht="20.100000000000001" customHeight="1" x14ac:dyDescent="0.25">
      <c r="A722" s="29" t="str">
        <f>IF(Tabela2[[#This Row],[LOCAL DO EXTINTOR]]="","",Tabela2[[#This Row],[CONTROL1]])</f>
        <v/>
      </c>
      <c r="B722" s="133"/>
      <c r="C722" s="33"/>
      <c r="D722" s="34"/>
      <c r="E722" s="35"/>
      <c r="F7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2" s="81" t="str">
        <f ca="1">IFERROR(IF(Tabela2[[#This Row],[VALIDADE DA RECARGA]]="SELECIONE VALIDADE","",Tabela2[[#This Row],[DATA VENC REC]]),"")</f>
        <v/>
      </c>
      <c r="H722" s="76"/>
      <c r="I7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2" s="87" t="str">
        <f>IF(Tabela2[[#This Row],[DATA DO ÚLTIMO TESTE HIDROSTÁTICO]]="","",Tabela2[[#This Row],[DATA DO ÚLTIMO TESTE HIDROSTÁTICO]]+editar!$C$15)</f>
        <v/>
      </c>
      <c r="K722" s="105"/>
      <c r="L722" s="140"/>
      <c r="M722" s="48">
        <v>715</v>
      </c>
      <c r="N7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2" s="49" t="str">
        <f>IF(Tabela2[[#This Row],[DATA DA RECARGA]]="","",Tabela2[[#This Row],[DATA DA RECARGA]]+Tabela2[[#This Row],[val]])</f>
        <v/>
      </c>
      <c r="P722" s="48" t="str">
        <f>IF(Tabela2[[#This Row],[DATA VENC REC]]="","",VLOOKUP(MONTH(Tabela2[[#This Row],[DATA VENC REC]]),editar!$F$2:$G$13,2,0))</f>
        <v/>
      </c>
      <c r="Q722" s="48" t="str">
        <f>IF(Tabela2[[#This Row],[DATA VENC REC]]="","",YEAR(Tabela2[[#This Row],[DATA VENC REC]]))</f>
        <v/>
      </c>
      <c r="R7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2" s="54" t="str">
        <f>IF(Tabela2[[#This Row],[DATA DO PRÓXIMO TESTE HIDROSTÁTICO]]="","",VLOOKUP(MONTH(Tabela2[[#This Row],[DATA DO PRÓXIMO TESTE HIDROSTÁTICO]]),editar!$F$2:$G$13,2,0))</f>
        <v/>
      </c>
      <c r="T722" s="54" t="str">
        <f>IF(Tabela2[[#This Row],[DATA DO PRÓXIMO TESTE HIDROSTÁTICO]]="","",YEAR(Tabela2[[#This Row],[DATA DO PRÓXIMO TESTE HIDROSTÁTICO]]))</f>
        <v/>
      </c>
      <c r="U722" s="54" t="str">
        <f>IF(Tabela2[[#This Row],[DATA DA RECARGA]]="","",VLOOKUP(MONTH(Tabela2[[#This Row],[DATA DA RECARGA]]),editar!$F$2:$G$13,2,0))</f>
        <v/>
      </c>
      <c r="V722" s="54" t="str">
        <f>IF(Tabela2[[#This Row],[DATA DA RECARGA]]="","",YEAR(Tabela2[[#This Row],[DATA DA RECARGA]]))</f>
        <v/>
      </c>
      <c r="W722" s="54" t="str">
        <f>IF(Tabela2[[#This Row],[DATA DO ÚLTIMO TESTE HIDROSTÁTICO]]="","",VLOOKUP(MONTH(Tabela2[[#This Row],[DATA DO ÚLTIMO TESTE HIDROSTÁTICO]]),editar!$F$2:$G$13,2,0))</f>
        <v/>
      </c>
      <c r="X722" s="54" t="str">
        <f>IF(Tabela2[[#This Row],[DATA DO ÚLTIMO TESTE HIDROSTÁTICO]]="","",YEAR(Tabela2[[#This Row],[DATA DO ÚLTIMO TESTE HIDROSTÁTICO]]))</f>
        <v/>
      </c>
      <c r="Y722" s="101" t="str">
        <f>IFERROR(IF(Tabela2[[#This Row],[DATA DA RECARGA]]="","",Tabela2[[#This Row],[VALIDADE          (em meses)]]*30)+5,"")</f>
        <v/>
      </c>
      <c r="Z722" s="101" t="str">
        <f>IF(Tabela2[[#This Row],[DATA DA RECARGA]]="","","P")</f>
        <v/>
      </c>
      <c r="AA722" s="71"/>
      <c r="AB722" s="97" t="str">
        <f ca="1">IFERROR(G722-editar!$C$1,"")</f>
        <v/>
      </c>
      <c r="AC722" s="97" t="str">
        <f t="shared" ca="1" si="11"/>
        <v/>
      </c>
      <c r="AD722" s="74"/>
      <c r="AE722" s="74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</row>
    <row r="723" spans="1:57" ht="20.100000000000001" customHeight="1" x14ac:dyDescent="0.25">
      <c r="A723" s="29" t="str">
        <f>IF(Tabela2[[#This Row],[LOCAL DO EXTINTOR]]="","",Tabela2[[#This Row],[CONTROL1]])</f>
        <v/>
      </c>
      <c r="B723" s="133"/>
      <c r="C723" s="33"/>
      <c r="D723" s="34"/>
      <c r="E723" s="35"/>
      <c r="F7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3" s="81" t="str">
        <f ca="1">IFERROR(IF(Tabela2[[#This Row],[VALIDADE DA RECARGA]]="SELECIONE VALIDADE","",Tabela2[[#This Row],[DATA VENC REC]]),"")</f>
        <v/>
      </c>
      <c r="H723" s="76"/>
      <c r="I7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3" s="87" t="str">
        <f>IF(Tabela2[[#This Row],[DATA DO ÚLTIMO TESTE HIDROSTÁTICO]]="","",Tabela2[[#This Row],[DATA DO ÚLTIMO TESTE HIDROSTÁTICO]]+editar!$C$15)</f>
        <v/>
      </c>
      <c r="K723" s="105"/>
      <c r="L723" s="140"/>
      <c r="M723" s="48">
        <v>716</v>
      </c>
      <c r="N7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3" s="49" t="str">
        <f>IF(Tabela2[[#This Row],[DATA DA RECARGA]]="","",Tabela2[[#This Row],[DATA DA RECARGA]]+Tabela2[[#This Row],[val]])</f>
        <v/>
      </c>
      <c r="P723" s="48" t="str">
        <f>IF(Tabela2[[#This Row],[DATA VENC REC]]="","",VLOOKUP(MONTH(Tabela2[[#This Row],[DATA VENC REC]]),editar!$F$2:$G$13,2,0))</f>
        <v/>
      </c>
      <c r="Q723" s="48" t="str">
        <f>IF(Tabela2[[#This Row],[DATA VENC REC]]="","",YEAR(Tabela2[[#This Row],[DATA VENC REC]]))</f>
        <v/>
      </c>
      <c r="R7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3" s="54" t="str">
        <f>IF(Tabela2[[#This Row],[DATA DO PRÓXIMO TESTE HIDROSTÁTICO]]="","",VLOOKUP(MONTH(Tabela2[[#This Row],[DATA DO PRÓXIMO TESTE HIDROSTÁTICO]]),editar!$F$2:$G$13,2,0))</f>
        <v/>
      </c>
      <c r="T723" s="54" t="str">
        <f>IF(Tabela2[[#This Row],[DATA DO PRÓXIMO TESTE HIDROSTÁTICO]]="","",YEAR(Tabela2[[#This Row],[DATA DO PRÓXIMO TESTE HIDROSTÁTICO]]))</f>
        <v/>
      </c>
      <c r="U723" s="54" t="str">
        <f>IF(Tabela2[[#This Row],[DATA DA RECARGA]]="","",VLOOKUP(MONTH(Tabela2[[#This Row],[DATA DA RECARGA]]),editar!$F$2:$G$13,2,0))</f>
        <v/>
      </c>
      <c r="V723" s="54" t="str">
        <f>IF(Tabela2[[#This Row],[DATA DA RECARGA]]="","",YEAR(Tabela2[[#This Row],[DATA DA RECARGA]]))</f>
        <v/>
      </c>
      <c r="W723" s="54" t="str">
        <f>IF(Tabela2[[#This Row],[DATA DO ÚLTIMO TESTE HIDROSTÁTICO]]="","",VLOOKUP(MONTH(Tabela2[[#This Row],[DATA DO ÚLTIMO TESTE HIDROSTÁTICO]]),editar!$F$2:$G$13,2,0))</f>
        <v/>
      </c>
      <c r="X723" s="54" t="str">
        <f>IF(Tabela2[[#This Row],[DATA DO ÚLTIMO TESTE HIDROSTÁTICO]]="","",YEAR(Tabela2[[#This Row],[DATA DO ÚLTIMO TESTE HIDROSTÁTICO]]))</f>
        <v/>
      </c>
      <c r="Y723" s="101" t="str">
        <f>IFERROR(IF(Tabela2[[#This Row],[DATA DA RECARGA]]="","",Tabela2[[#This Row],[VALIDADE          (em meses)]]*30)+5,"")</f>
        <v/>
      </c>
      <c r="Z723" s="101" t="str">
        <f>IF(Tabela2[[#This Row],[DATA DA RECARGA]]="","","P")</f>
        <v/>
      </c>
      <c r="AA723" s="71"/>
      <c r="AB723" s="97" t="str">
        <f ca="1">IFERROR(G723-editar!$C$1,"")</f>
        <v/>
      </c>
      <c r="AC723" s="97" t="str">
        <f t="shared" ca="1" si="11"/>
        <v/>
      </c>
      <c r="AD723" s="74"/>
      <c r="AE723" s="74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</row>
    <row r="724" spans="1:57" ht="20.100000000000001" customHeight="1" x14ac:dyDescent="0.25">
      <c r="A724" s="29" t="str">
        <f>IF(Tabela2[[#This Row],[LOCAL DO EXTINTOR]]="","",Tabela2[[#This Row],[CONTROL1]])</f>
        <v/>
      </c>
      <c r="B724" s="133"/>
      <c r="C724" s="33"/>
      <c r="D724" s="34"/>
      <c r="E724" s="35"/>
      <c r="F7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4" s="81" t="str">
        <f ca="1">IFERROR(IF(Tabela2[[#This Row],[VALIDADE DA RECARGA]]="SELECIONE VALIDADE","",Tabela2[[#This Row],[DATA VENC REC]]),"")</f>
        <v/>
      </c>
      <c r="H724" s="76"/>
      <c r="I7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4" s="87" t="str">
        <f>IF(Tabela2[[#This Row],[DATA DO ÚLTIMO TESTE HIDROSTÁTICO]]="","",Tabela2[[#This Row],[DATA DO ÚLTIMO TESTE HIDROSTÁTICO]]+editar!$C$15)</f>
        <v/>
      </c>
      <c r="K724" s="105"/>
      <c r="L724" s="140"/>
      <c r="M724" s="48">
        <v>717</v>
      </c>
      <c r="N7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4" s="49" t="str">
        <f>IF(Tabela2[[#This Row],[DATA DA RECARGA]]="","",Tabela2[[#This Row],[DATA DA RECARGA]]+Tabela2[[#This Row],[val]])</f>
        <v/>
      </c>
      <c r="P724" s="48" t="str">
        <f>IF(Tabela2[[#This Row],[DATA VENC REC]]="","",VLOOKUP(MONTH(Tabela2[[#This Row],[DATA VENC REC]]),editar!$F$2:$G$13,2,0))</f>
        <v/>
      </c>
      <c r="Q724" s="48" t="str">
        <f>IF(Tabela2[[#This Row],[DATA VENC REC]]="","",YEAR(Tabela2[[#This Row],[DATA VENC REC]]))</f>
        <v/>
      </c>
      <c r="R7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4" s="54" t="str">
        <f>IF(Tabela2[[#This Row],[DATA DO PRÓXIMO TESTE HIDROSTÁTICO]]="","",VLOOKUP(MONTH(Tabela2[[#This Row],[DATA DO PRÓXIMO TESTE HIDROSTÁTICO]]),editar!$F$2:$G$13,2,0))</f>
        <v/>
      </c>
      <c r="T724" s="54" t="str">
        <f>IF(Tabela2[[#This Row],[DATA DO PRÓXIMO TESTE HIDROSTÁTICO]]="","",YEAR(Tabela2[[#This Row],[DATA DO PRÓXIMO TESTE HIDROSTÁTICO]]))</f>
        <v/>
      </c>
      <c r="U724" s="54" t="str">
        <f>IF(Tabela2[[#This Row],[DATA DA RECARGA]]="","",VLOOKUP(MONTH(Tabela2[[#This Row],[DATA DA RECARGA]]),editar!$F$2:$G$13,2,0))</f>
        <v/>
      </c>
      <c r="V724" s="54" t="str">
        <f>IF(Tabela2[[#This Row],[DATA DA RECARGA]]="","",YEAR(Tabela2[[#This Row],[DATA DA RECARGA]]))</f>
        <v/>
      </c>
      <c r="W724" s="54" t="str">
        <f>IF(Tabela2[[#This Row],[DATA DO ÚLTIMO TESTE HIDROSTÁTICO]]="","",VLOOKUP(MONTH(Tabela2[[#This Row],[DATA DO ÚLTIMO TESTE HIDROSTÁTICO]]),editar!$F$2:$G$13,2,0))</f>
        <v/>
      </c>
      <c r="X724" s="54" t="str">
        <f>IF(Tabela2[[#This Row],[DATA DO ÚLTIMO TESTE HIDROSTÁTICO]]="","",YEAR(Tabela2[[#This Row],[DATA DO ÚLTIMO TESTE HIDROSTÁTICO]]))</f>
        <v/>
      </c>
      <c r="Y724" s="101" t="str">
        <f>IFERROR(IF(Tabela2[[#This Row],[DATA DA RECARGA]]="","",Tabela2[[#This Row],[VALIDADE          (em meses)]]*30)+5,"")</f>
        <v/>
      </c>
      <c r="Z724" s="101" t="str">
        <f>IF(Tabela2[[#This Row],[DATA DA RECARGA]]="","","P")</f>
        <v/>
      </c>
      <c r="AA724" s="71"/>
      <c r="AB724" s="97" t="str">
        <f ca="1">IFERROR(G724-editar!$C$1,"")</f>
        <v/>
      </c>
      <c r="AC724" s="97" t="str">
        <f t="shared" ca="1" si="11"/>
        <v/>
      </c>
      <c r="AD724" s="74"/>
      <c r="AE724" s="74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</row>
    <row r="725" spans="1:57" ht="20.100000000000001" customHeight="1" x14ac:dyDescent="0.25">
      <c r="A725" s="29" t="str">
        <f>IF(Tabela2[[#This Row],[LOCAL DO EXTINTOR]]="","",Tabela2[[#This Row],[CONTROL1]])</f>
        <v/>
      </c>
      <c r="B725" s="133"/>
      <c r="C725" s="33"/>
      <c r="D725" s="34"/>
      <c r="E725" s="35"/>
      <c r="F7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5" s="81" t="str">
        <f ca="1">IFERROR(IF(Tabela2[[#This Row],[VALIDADE DA RECARGA]]="SELECIONE VALIDADE","",Tabela2[[#This Row],[DATA VENC REC]]),"")</f>
        <v/>
      </c>
      <c r="H725" s="76"/>
      <c r="I7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5" s="87" t="str">
        <f>IF(Tabela2[[#This Row],[DATA DO ÚLTIMO TESTE HIDROSTÁTICO]]="","",Tabela2[[#This Row],[DATA DO ÚLTIMO TESTE HIDROSTÁTICO]]+editar!$C$15)</f>
        <v/>
      </c>
      <c r="K725" s="105"/>
      <c r="L725" s="140"/>
      <c r="M725" s="48">
        <v>718</v>
      </c>
      <c r="N7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5" s="49" t="str">
        <f>IF(Tabela2[[#This Row],[DATA DA RECARGA]]="","",Tabela2[[#This Row],[DATA DA RECARGA]]+Tabela2[[#This Row],[val]])</f>
        <v/>
      </c>
      <c r="P725" s="48" t="str">
        <f>IF(Tabela2[[#This Row],[DATA VENC REC]]="","",VLOOKUP(MONTH(Tabela2[[#This Row],[DATA VENC REC]]),editar!$F$2:$G$13,2,0))</f>
        <v/>
      </c>
      <c r="Q725" s="48" t="str">
        <f>IF(Tabela2[[#This Row],[DATA VENC REC]]="","",YEAR(Tabela2[[#This Row],[DATA VENC REC]]))</f>
        <v/>
      </c>
      <c r="R7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5" s="54" t="str">
        <f>IF(Tabela2[[#This Row],[DATA DO PRÓXIMO TESTE HIDROSTÁTICO]]="","",VLOOKUP(MONTH(Tabela2[[#This Row],[DATA DO PRÓXIMO TESTE HIDROSTÁTICO]]),editar!$F$2:$G$13,2,0))</f>
        <v/>
      </c>
      <c r="T725" s="54" t="str">
        <f>IF(Tabela2[[#This Row],[DATA DO PRÓXIMO TESTE HIDROSTÁTICO]]="","",YEAR(Tabela2[[#This Row],[DATA DO PRÓXIMO TESTE HIDROSTÁTICO]]))</f>
        <v/>
      </c>
      <c r="U725" s="54" t="str">
        <f>IF(Tabela2[[#This Row],[DATA DA RECARGA]]="","",VLOOKUP(MONTH(Tabela2[[#This Row],[DATA DA RECARGA]]),editar!$F$2:$G$13,2,0))</f>
        <v/>
      </c>
      <c r="V725" s="54" t="str">
        <f>IF(Tabela2[[#This Row],[DATA DA RECARGA]]="","",YEAR(Tabela2[[#This Row],[DATA DA RECARGA]]))</f>
        <v/>
      </c>
      <c r="W725" s="54" t="str">
        <f>IF(Tabela2[[#This Row],[DATA DO ÚLTIMO TESTE HIDROSTÁTICO]]="","",VLOOKUP(MONTH(Tabela2[[#This Row],[DATA DO ÚLTIMO TESTE HIDROSTÁTICO]]),editar!$F$2:$G$13,2,0))</f>
        <v/>
      </c>
      <c r="X725" s="54" t="str">
        <f>IF(Tabela2[[#This Row],[DATA DO ÚLTIMO TESTE HIDROSTÁTICO]]="","",YEAR(Tabela2[[#This Row],[DATA DO ÚLTIMO TESTE HIDROSTÁTICO]]))</f>
        <v/>
      </c>
      <c r="Y725" s="101" t="str">
        <f>IFERROR(IF(Tabela2[[#This Row],[DATA DA RECARGA]]="","",Tabela2[[#This Row],[VALIDADE          (em meses)]]*30)+5,"")</f>
        <v/>
      </c>
      <c r="Z725" s="101" t="str">
        <f>IF(Tabela2[[#This Row],[DATA DA RECARGA]]="","","P")</f>
        <v/>
      </c>
      <c r="AA725" s="71"/>
      <c r="AB725" s="97" t="str">
        <f ca="1">IFERROR(G725-editar!$C$1,"")</f>
        <v/>
      </c>
      <c r="AC725" s="97" t="str">
        <f t="shared" ca="1" si="11"/>
        <v/>
      </c>
      <c r="AD725" s="74"/>
      <c r="AE725" s="74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</row>
    <row r="726" spans="1:57" ht="20.100000000000001" customHeight="1" x14ac:dyDescent="0.25">
      <c r="A726" s="29" t="str">
        <f>IF(Tabela2[[#This Row],[LOCAL DO EXTINTOR]]="","",Tabela2[[#This Row],[CONTROL1]])</f>
        <v/>
      </c>
      <c r="B726" s="133"/>
      <c r="C726" s="33"/>
      <c r="D726" s="34"/>
      <c r="E726" s="35"/>
      <c r="F7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6" s="81" t="str">
        <f ca="1">IFERROR(IF(Tabela2[[#This Row],[VALIDADE DA RECARGA]]="SELECIONE VALIDADE","",Tabela2[[#This Row],[DATA VENC REC]]),"")</f>
        <v/>
      </c>
      <c r="H726" s="76"/>
      <c r="I7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6" s="87" t="str">
        <f>IF(Tabela2[[#This Row],[DATA DO ÚLTIMO TESTE HIDROSTÁTICO]]="","",Tabela2[[#This Row],[DATA DO ÚLTIMO TESTE HIDROSTÁTICO]]+editar!$C$15)</f>
        <v/>
      </c>
      <c r="K726" s="105"/>
      <c r="L726" s="140"/>
      <c r="M726" s="48">
        <v>719</v>
      </c>
      <c r="N7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6" s="49" t="str">
        <f>IF(Tabela2[[#This Row],[DATA DA RECARGA]]="","",Tabela2[[#This Row],[DATA DA RECARGA]]+Tabela2[[#This Row],[val]])</f>
        <v/>
      </c>
      <c r="P726" s="48" t="str">
        <f>IF(Tabela2[[#This Row],[DATA VENC REC]]="","",VLOOKUP(MONTH(Tabela2[[#This Row],[DATA VENC REC]]),editar!$F$2:$G$13,2,0))</f>
        <v/>
      </c>
      <c r="Q726" s="48" t="str">
        <f>IF(Tabela2[[#This Row],[DATA VENC REC]]="","",YEAR(Tabela2[[#This Row],[DATA VENC REC]]))</f>
        <v/>
      </c>
      <c r="R7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6" s="54" t="str">
        <f>IF(Tabela2[[#This Row],[DATA DO PRÓXIMO TESTE HIDROSTÁTICO]]="","",VLOOKUP(MONTH(Tabela2[[#This Row],[DATA DO PRÓXIMO TESTE HIDROSTÁTICO]]),editar!$F$2:$G$13,2,0))</f>
        <v/>
      </c>
      <c r="T726" s="54" t="str">
        <f>IF(Tabela2[[#This Row],[DATA DO PRÓXIMO TESTE HIDROSTÁTICO]]="","",YEAR(Tabela2[[#This Row],[DATA DO PRÓXIMO TESTE HIDROSTÁTICO]]))</f>
        <v/>
      </c>
      <c r="U726" s="54" t="str">
        <f>IF(Tabela2[[#This Row],[DATA DA RECARGA]]="","",VLOOKUP(MONTH(Tabela2[[#This Row],[DATA DA RECARGA]]),editar!$F$2:$G$13,2,0))</f>
        <v/>
      </c>
      <c r="V726" s="54" t="str">
        <f>IF(Tabela2[[#This Row],[DATA DA RECARGA]]="","",YEAR(Tabela2[[#This Row],[DATA DA RECARGA]]))</f>
        <v/>
      </c>
      <c r="W726" s="54" t="str">
        <f>IF(Tabela2[[#This Row],[DATA DO ÚLTIMO TESTE HIDROSTÁTICO]]="","",VLOOKUP(MONTH(Tabela2[[#This Row],[DATA DO ÚLTIMO TESTE HIDROSTÁTICO]]),editar!$F$2:$G$13,2,0))</f>
        <v/>
      </c>
      <c r="X726" s="54" t="str">
        <f>IF(Tabela2[[#This Row],[DATA DO ÚLTIMO TESTE HIDROSTÁTICO]]="","",YEAR(Tabela2[[#This Row],[DATA DO ÚLTIMO TESTE HIDROSTÁTICO]]))</f>
        <v/>
      </c>
      <c r="Y726" s="101" t="str">
        <f>IFERROR(IF(Tabela2[[#This Row],[DATA DA RECARGA]]="","",Tabela2[[#This Row],[VALIDADE          (em meses)]]*30)+5,"")</f>
        <v/>
      </c>
      <c r="Z726" s="101" t="str">
        <f>IF(Tabela2[[#This Row],[DATA DA RECARGA]]="","","P")</f>
        <v/>
      </c>
      <c r="AA726" s="71"/>
      <c r="AB726" s="97" t="str">
        <f ca="1">IFERROR(G726-editar!$C$1,"")</f>
        <v/>
      </c>
      <c r="AC726" s="97" t="str">
        <f t="shared" ca="1" si="11"/>
        <v/>
      </c>
      <c r="AD726" s="74"/>
      <c r="AE726" s="74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</row>
    <row r="727" spans="1:57" ht="20.100000000000001" customHeight="1" x14ac:dyDescent="0.25">
      <c r="A727" s="29" t="str">
        <f>IF(Tabela2[[#This Row],[LOCAL DO EXTINTOR]]="","",Tabela2[[#This Row],[CONTROL1]])</f>
        <v/>
      </c>
      <c r="B727" s="133"/>
      <c r="C727" s="33"/>
      <c r="D727" s="34"/>
      <c r="E727" s="35"/>
      <c r="F7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7" s="81" t="str">
        <f ca="1">IFERROR(IF(Tabela2[[#This Row],[VALIDADE DA RECARGA]]="SELECIONE VALIDADE","",Tabela2[[#This Row],[DATA VENC REC]]),"")</f>
        <v/>
      </c>
      <c r="H727" s="76"/>
      <c r="I7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7" s="87" t="str">
        <f>IF(Tabela2[[#This Row],[DATA DO ÚLTIMO TESTE HIDROSTÁTICO]]="","",Tabela2[[#This Row],[DATA DO ÚLTIMO TESTE HIDROSTÁTICO]]+editar!$C$15)</f>
        <v/>
      </c>
      <c r="K727" s="105"/>
      <c r="L727" s="140"/>
      <c r="M727" s="48">
        <v>720</v>
      </c>
      <c r="N7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7" s="49" t="str">
        <f>IF(Tabela2[[#This Row],[DATA DA RECARGA]]="","",Tabela2[[#This Row],[DATA DA RECARGA]]+Tabela2[[#This Row],[val]])</f>
        <v/>
      </c>
      <c r="P727" s="48" t="str">
        <f>IF(Tabela2[[#This Row],[DATA VENC REC]]="","",VLOOKUP(MONTH(Tabela2[[#This Row],[DATA VENC REC]]),editar!$F$2:$G$13,2,0))</f>
        <v/>
      </c>
      <c r="Q727" s="48" t="str">
        <f>IF(Tabela2[[#This Row],[DATA VENC REC]]="","",YEAR(Tabela2[[#This Row],[DATA VENC REC]]))</f>
        <v/>
      </c>
      <c r="R7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7" s="54" t="str">
        <f>IF(Tabela2[[#This Row],[DATA DO PRÓXIMO TESTE HIDROSTÁTICO]]="","",VLOOKUP(MONTH(Tabela2[[#This Row],[DATA DO PRÓXIMO TESTE HIDROSTÁTICO]]),editar!$F$2:$G$13,2,0))</f>
        <v/>
      </c>
      <c r="T727" s="54" t="str">
        <f>IF(Tabela2[[#This Row],[DATA DO PRÓXIMO TESTE HIDROSTÁTICO]]="","",YEAR(Tabela2[[#This Row],[DATA DO PRÓXIMO TESTE HIDROSTÁTICO]]))</f>
        <v/>
      </c>
      <c r="U727" s="54" t="str">
        <f>IF(Tabela2[[#This Row],[DATA DA RECARGA]]="","",VLOOKUP(MONTH(Tabela2[[#This Row],[DATA DA RECARGA]]),editar!$F$2:$G$13,2,0))</f>
        <v/>
      </c>
      <c r="V727" s="54" t="str">
        <f>IF(Tabela2[[#This Row],[DATA DA RECARGA]]="","",YEAR(Tabela2[[#This Row],[DATA DA RECARGA]]))</f>
        <v/>
      </c>
      <c r="W727" s="54" t="str">
        <f>IF(Tabela2[[#This Row],[DATA DO ÚLTIMO TESTE HIDROSTÁTICO]]="","",VLOOKUP(MONTH(Tabela2[[#This Row],[DATA DO ÚLTIMO TESTE HIDROSTÁTICO]]),editar!$F$2:$G$13,2,0))</f>
        <v/>
      </c>
      <c r="X727" s="54" t="str">
        <f>IF(Tabela2[[#This Row],[DATA DO ÚLTIMO TESTE HIDROSTÁTICO]]="","",YEAR(Tabela2[[#This Row],[DATA DO ÚLTIMO TESTE HIDROSTÁTICO]]))</f>
        <v/>
      </c>
      <c r="Y727" s="101" t="str">
        <f>IFERROR(IF(Tabela2[[#This Row],[DATA DA RECARGA]]="","",Tabela2[[#This Row],[VALIDADE          (em meses)]]*30)+5,"")</f>
        <v/>
      </c>
      <c r="Z727" s="101" t="str">
        <f>IF(Tabela2[[#This Row],[DATA DA RECARGA]]="","","P")</f>
        <v/>
      </c>
      <c r="AA727" s="71"/>
      <c r="AB727" s="97" t="str">
        <f ca="1">IFERROR(G727-editar!$C$1,"")</f>
        <v/>
      </c>
      <c r="AC727" s="97" t="str">
        <f t="shared" ca="1" si="11"/>
        <v/>
      </c>
      <c r="AD727" s="74"/>
      <c r="AE727" s="74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</row>
    <row r="728" spans="1:57" ht="20.100000000000001" customHeight="1" x14ac:dyDescent="0.25">
      <c r="A728" s="29" t="str">
        <f>IF(Tabela2[[#This Row],[LOCAL DO EXTINTOR]]="","",Tabela2[[#This Row],[CONTROL1]])</f>
        <v/>
      </c>
      <c r="B728" s="133"/>
      <c r="C728" s="33"/>
      <c r="D728" s="34"/>
      <c r="E728" s="35"/>
      <c r="F7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8" s="81" t="str">
        <f ca="1">IFERROR(IF(Tabela2[[#This Row],[VALIDADE DA RECARGA]]="SELECIONE VALIDADE","",Tabela2[[#This Row],[DATA VENC REC]]),"")</f>
        <v/>
      </c>
      <c r="H728" s="76"/>
      <c r="I7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8" s="87" t="str">
        <f>IF(Tabela2[[#This Row],[DATA DO ÚLTIMO TESTE HIDROSTÁTICO]]="","",Tabela2[[#This Row],[DATA DO ÚLTIMO TESTE HIDROSTÁTICO]]+editar!$C$15)</f>
        <v/>
      </c>
      <c r="K728" s="105"/>
      <c r="L728" s="140"/>
      <c r="M728" s="48">
        <v>721</v>
      </c>
      <c r="N7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8" s="49" t="str">
        <f>IF(Tabela2[[#This Row],[DATA DA RECARGA]]="","",Tabela2[[#This Row],[DATA DA RECARGA]]+Tabela2[[#This Row],[val]])</f>
        <v/>
      </c>
      <c r="P728" s="48" t="str">
        <f>IF(Tabela2[[#This Row],[DATA VENC REC]]="","",VLOOKUP(MONTH(Tabela2[[#This Row],[DATA VENC REC]]),editar!$F$2:$G$13,2,0))</f>
        <v/>
      </c>
      <c r="Q728" s="48" t="str">
        <f>IF(Tabela2[[#This Row],[DATA VENC REC]]="","",YEAR(Tabela2[[#This Row],[DATA VENC REC]]))</f>
        <v/>
      </c>
      <c r="R7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8" s="54" t="str">
        <f>IF(Tabela2[[#This Row],[DATA DO PRÓXIMO TESTE HIDROSTÁTICO]]="","",VLOOKUP(MONTH(Tabela2[[#This Row],[DATA DO PRÓXIMO TESTE HIDROSTÁTICO]]),editar!$F$2:$G$13,2,0))</f>
        <v/>
      </c>
      <c r="T728" s="54" t="str">
        <f>IF(Tabela2[[#This Row],[DATA DO PRÓXIMO TESTE HIDROSTÁTICO]]="","",YEAR(Tabela2[[#This Row],[DATA DO PRÓXIMO TESTE HIDROSTÁTICO]]))</f>
        <v/>
      </c>
      <c r="U728" s="54" t="str">
        <f>IF(Tabela2[[#This Row],[DATA DA RECARGA]]="","",VLOOKUP(MONTH(Tabela2[[#This Row],[DATA DA RECARGA]]),editar!$F$2:$G$13,2,0))</f>
        <v/>
      </c>
      <c r="V728" s="54" t="str">
        <f>IF(Tabela2[[#This Row],[DATA DA RECARGA]]="","",YEAR(Tabela2[[#This Row],[DATA DA RECARGA]]))</f>
        <v/>
      </c>
      <c r="W728" s="54" t="str">
        <f>IF(Tabela2[[#This Row],[DATA DO ÚLTIMO TESTE HIDROSTÁTICO]]="","",VLOOKUP(MONTH(Tabela2[[#This Row],[DATA DO ÚLTIMO TESTE HIDROSTÁTICO]]),editar!$F$2:$G$13,2,0))</f>
        <v/>
      </c>
      <c r="X728" s="54" t="str">
        <f>IF(Tabela2[[#This Row],[DATA DO ÚLTIMO TESTE HIDROSTÁTICO]]="","",YEAR(Tabela2[[#This Row],[DATA DO ÚLTIMO TESTE HIDROSTÁTICO]]))</f>
        <v/>
      </c>
      <c r="Y728" s="101" t="str">
        <f>IFERROR(IF(Tabela2[[#This Row],[DATA DA RECARGA]]="","",Tabela2[[#This Row],[VALIDADE          (em meses)]]*30)+5,"")</f>
        <v/>
      </c>
      <c r="Z728" s="101" t="str">
        <f>IF(Tabela2[[#This Row],[DATA DA RECARGA]]="","","P")</f>
        <v/>
      </c>
      <c r="AA728" s="71"/>
      <c r="AB728" s="97" t="str">
        <f ca="1">IFERROR(G728-editar!$C$1,"")</f>
        <v/>
      </c>
      <c r="AC728" s="97" t="str">
        <f t="shared" ca="1" si="11"/>
        <v/>
      </c>
      <c r="AD728" s="74"/>
      <c r="AE728" s="74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</row>
    <row r="729" spans="1:57" ht="20.100000000000001" customHeight="1" x14ac:dyDescent="0.25">
      <c r="A729" s="29" t="str">
        <f>IF(Tabela2[[#This Row],[LOCAL DO EXTINTOR]]="","",Tabela2[[#This Row],[CONTROL1]])</f>
        <v/>
      </c>
      <c r="B729" s="133"/>
      <c r="C729" s="33"/>
      <c r="D729" s="34"/>
      <c r="E729" s="35"/>
      <c r="F7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29" s="81" t="str">
        <f ca="1">IFERROR(IF(Tabela2[[#This Row],[VALIDADE DA RECARGA]]="SELECIONE VALIDADE","",Tabela2[[#This Row],[DATA VENC REC]]),"")</f>
        <v/>
      </c>
      <c r="H729" s="76"/>
      <c r="I7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29" s="87" t="str">
        <f>IF(Tabela2[[#This Row],[DATA DO ÚLTIMO TESTE HIDROSTÁTICO]]="","",Tabela2[[#This Row],[DATA DO ÚLTIMO TESTE HIDROSTÁTICO]]+editar!$C$15)</f>
        <v/>
      </c>
      <c r="K729" s="105"/>
      <c r="L729" s="140"/>
      <c r="M729" s="48">
        <v>722</v>
      </c>
      <c r="N7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29" s="49" t="str">
        <f>IF(Tabela2[[#This Row],[DATA DA RECARGA]]="","",Tabela2[[#This Row],[DATA DA RECARGA]]+Tabela2[[#This Row],[val]])</f>
        <v/>
      </c>
      <c r="P729" s="48" t="str">
        <f>IF(Tabela2[[#This Row],[DATA VENC REC]]="","",VLOOKUP(MONTH(Tabela2[[#This Row],[DATA VENC REC]]),editar!$F$2:$G$13,2,0))</f>
        <v/>
      </c>
      <c r="Q729" s="48" t="str">
        <f>IF(Tabela2[[#This Row],[DATA VENC REC]]="","",YEAR(Tabela2[[#This Row],[DATA VENC REC]]))</f>
        <v/>
      </c>
      <c r="R7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29" s="54" t="str">
        <f>IF(Tabela2[[#This Row],[DATA DO PRÓXIMO TESTE HIDROSTÁTICO]]="","",VLOOKUP(MONTH(Tabela2[[#This Row],[DATA DO PRÓXIMO TESTE HIDROSTÁTICO]]),editar!$F$2:$G$13,2,0))</f>
        <v/>
      </c>
      <c r="T729" s="54" t="str">
        <f>IF(Tabela2[[#This Row],[DATA DO PRÓXIMO TESTE HIDROSTÁTICO]]="","",YEAR(Tabela2[[#This Row],[DATA DO PRÓXIMO TESTE HIDROSTÁTICO]]))</f>
        <v/>
      </c>
      <c r="U729" s="54" t="str">
        <f>IF(Tabela2[[#This Row],[DATA DA RECARGA]]="","",VLOOKUP(MONTH(Tabela2[[#This Row],[DATA DA RECARGA]]),editar!$F$2:$G$13,2,0))</f>
        <v/>
      </c>
      <c r="V729" s="54" t="str">
        <f>IF(Tabela2[[#This Row],[DATA DA RECARGA]]="","",YEAR(Tabela2[[#This Row],[DATA DA RECARGA]]))</f>
        <v/>
      </c>
      <c r="W729" s="54" t="str">
        <f>IF(Tabela2[[#This Row],[DATA DO ÚLTIMO TESTE HIDROSTÁTICO]]="","",VLOOKUP(MONTH(Tabela2[[#This Row],[DATA DO ÚLTIMO TESTE HIDROSTÁTICO]]),editar!$F$2:$G$13,2,0))</f>
        <v/>
      </c>
      <c r="X729" s="54" t="str">
        <f>IF(Tabela2[[#This Row],[DATA DO ÚLTIMO TESTE HIDROSTÁTICO]]="","",YEAR(Tabela2[[#This Row],[DATA DO ÚLTIMO TESTE HIDROSTÁTICO]]))</f>
        <v/>
      </c>
      <c r="Y729" s="101" t="str">
        <f>IFERROR(IF(Tabela2[[#This Row],[DATA DA RECARGA]]="","",Tabela2[[#This Row],[VALIDADE          (em meses)]]*30)+5,"")</f>
        <v/>
      </c>
      <c r="Z729" s="101" t="str">
        <f>IF(Tabela2[[#This Row],[DATA DA RECARGA]]="","","P")</f>
        <v/>
      </c>
      <c r="AA729" s="71"/>
      <c r="AB729" s="97" t="str">
        <f ca="1">IFERROR(G729-editar!$C$1,"")</f>
        <v/>
      </c>
      <c r="AC729" s="97" t="str">
        <f t="shared" ca="1" si="11"/>
        <v/>
      </c>
      <c r="AD729" s="74"/>
      <c r="AE729" s="74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</row>
    <row r="730" spans="1:57" ht="20.100000000000001" customHeight="1" x14ac:dyDescent="0.25">
      <c r="A730" s="29" t="str">
        <f>IF(Tabela2[[#This Row],[LOCAL DO EXTINTOR]]="","",Tabela2[[#This Row],[CONTROL1]])</f>
        <v/>
      </c>
      <c r="B730" s="133"/>
      <c r="C730" s="33"/>
      <c r="D730" s="34"/>
      <c r="E730" s="35"/>
      <c r="F7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0" s="81" t="str">
        <f ca="1">IFERROR(IF(Tabela2[[#This Row],[VALIDADE DA RECARGA]]="SELECIONE VALIDADE","",Tabela2[[#This Row],[DATA VENC REC]]),"")</f>
        <v/>
      </c>
      <c r="H730" s="76"/>
      <c r="I7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0" s="87" t="str">
        <f>IF(Tabela2[[#This Row],[DATA DO ÚLTIMO TESTE HIDROSTÁTICO]]="","",Tabela2[[#This Row],[DATA DO ÚLTIMO TESTE HIDROSTÁTICO]]+editar!$C$15)</f>
        <v/>
      </c>
      <c r="K730" s="105"/>
      <c r="L730" s="140"/>
      <c r="M730" s="48">
        <v>723</v>
      </c>
      <c r="N7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0" s="49" t="str">
        <f>IF(Tabela2[[#This Row],[DATA DA RECARGA]]="","",Tabela2[[#This Row],[DATA DA RECARGA]]+Tabela2[[#This Row],[val]])</f>
        <v/>
      </c>
      <c r="P730" s="48" t="str">
        <f>IF(Tabela2[[#This Row],[DATA VENC REC]]="","",VLOOKUP(MONTH(Tabela2[[#This Row],[DATA VENC REC]]),editar!$F$2:$G$13,2,0))</f>
        <v/>
      </c>
      <c r="Q730" s="48" t="str">
        <f>IF(Tabela2[[#This Row],[DATA VENC REC]]="","",YEAR(Tabela2[[#This Row],[DATA VENC REC]]))</f>
        <v/>
      </c>
      <c r="R7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0" s="54" t="str">
        <f>IF(Tabela2[[#This Row],[DATA DO PRÓXIMO TESTE HIDROSTÁTICO]]="","",VLOOKUP(MONTH(Tabela2[[#This Row],[DATA DO PRÓXIMO TESTE HIDROSTÁTICO]]),editar!$F$2:$G$13,2,0))</f>
        <v/>
      </c>
      <c r="T730" s="54" t="str">
        <f>IF(Tabela2[[#This Row],[DATA DO PRÓXIMO TESTE HIDROSTÁTICO]]="","",YEAR(Tabela2[[#This Row],[DATA DO PRÓXIMO TESTE HIDROSTÁTICO]]))</f>
        <v/>
      </c>
      <c r="U730" s="54" t="str">
        <f>IF(Tabela2[[#This Row],[DATA DA RECARGA]]="","",VLOOKUP(MONTH(Tabela2[[#This Row],[DATA DA RECARGA]]),editar!$F$2:$G$13,2,0))</f>
        <v/>
      </c>
      <c r="V730" s="54" t="str">
        <f>IF(Tabela2[[#This Row],[DATA DA RECARGA]]="","",YEAR(Tabela2[[#This Row],[DATA DA RECARGA]]))</f>
        <v/>
      </c>
      <c r="W730" s="54" t="str">
        <f>IF(Tabela2[[#This Row],[DATA DO ÚLTIMO TESTE HIDROSTÁTICO]]="","",VLOOKUP(MONTH(Tabela2[[#This Row],[DATA DO ÚLTIMO TESTE HIDROSTÁTICO]]),editar!$F$2:$G$13,2,0))</f>
        <v/>
      </c>
      <c r="X730" s="54" t="str">
        <f>IF(Tabela2[[#This Row],[DATA DO ÚLTIMO TESTE HIDROSTÁTICO]]="","",YEAR(Tabela2[[#This Row],[DATA DO ÚLTIMO TESTE HIDROSTÁTICO]]))</f>
        <v/>
      </c>
      <c r="Y730" s="101" t="str">
        <f>IFERROR(IF(Tabela2[[#This Row],[DATA DA RECARGA]]="","",Tabela2[[#This Row],[VALIDADE          (em meses)]]*30)+5,"")</f>
        <v/>
      </c>
      <c r="Z730" s="101" t="str">
        <f>IF(Tabela2[[#This Row],[DATA DA RECARGA]]="","","P")</f>
        <v/>
      </c>
      <c r="AA730" s="71"/>
      <c r="AB730" s="97" t="str">
        <f ca="1">IFERROR(G730-editar!$C$1,"")</f>
        <v/>
      </c>
      <c r="AC730" s="97" t="str">
        <f t="shared" ca="1" si="11"/>
        <v/>
      </c>
      <c r="AD730" s="74"/>
      <c r="AE730" s="74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</row>
    <row r="731" spans="1:57" ht="20.100000000000001" customHeight="1" x14ac:dyDescent="0.25">
      <c r="A731" s="29" t="str">
        <f>IF(Tabela2[[#This Row],[LOCAL DO EXTINTOR]]="","",Tabela2[[#This Row],[CONTROL1]])</f>
        <v/>
      </c>
      <c r="B731" s="133"/>
      <c r="C731" s="33"/>
      <c r="D731" s="34"/>
      <c r="E731" s="35"/>
      <c r="F7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1" s="81" t="str">
        <f ca="1">IFERROR(IF(Tabela2[[#This Row],[VALIDADE DA RECARGA]]="SELECIONE VALIDADE","",Tabela2[[#This Row],[DATA VENC REC]]),"")</f>
        <v/>
      </c>
      <c r="H731" s="76"/>
      <c r="I7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1" s="87" t="str">
        <f>IF(Tabela2[[#This Row],[DATA DO ÚLTIMO TESTE HIDROSTÁTICO]]="","",Tabela2[[#This Row],[DATA DO ÚLTIMO TESTE HIDROSTÁTICO]]+editar!$C$15)</f>
        <v/>
      </c>
      <c r="K731" s="105"/>
      <c r="L731" s="140"/>
      <c r="M731" s="48">
        <v>724</v>
      </c>
      <c r="N7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1" s="49" t="str">
        <f>IF(Tabela2[[#This Row],[DATA DA RECARGA]]="","",Tabela2[[#This Row],[DATA DA RECARGA]]+Tabela2[[#This Row],[val]])</f>
        <v/>
      </c>
      <c r="P731" s="48" t="str">
        <f>IF(Tabela2[[#This Row],[DATA VENC REC]]="","",VLOOKUP(MONTH(Tabela2[[#This Row],[DATA VENC REC]]),editar!$F$2:$G$13,2,0))</f>
        <v/>
      </c>
      <c r="Q731" s="48" t="str">
        <f>IF(Tabela2[[#This Row],[DATA VENC REC]]="","",YEAR(Tabela2[[#This Row],[DATA VENC REC]]))</f>
        <v/>
      </c>
      <c r="R7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1" s="54" t="str">
        <f>IF(Tabela2[[#This Row],[DATA DO PRÓXIMO TESTE HIDROSTÁTICO]]="","",VLOOKUP(MONTH(Tabela2[[#This Row],[DATA DO PRÓXIMO TESTE HIDROSTÁTICO]]),editar!$F$2:$G$13,2,0))</f>
        <v/>
      </c>
      <c r="T731" s="54" t="str">
        <f>IF(Tabela2[[#This Row],[DATA DO PRÓXIMO TESTE HIDROSTÁTICO]]="","",YEAR(Tabela2[[#This Row],[DATA DO PRÓXIMO TESTE HIDROSTÁTICO]]))</f>
        <v/>
      </c>
      <c r="U731" s="54" t="str">
        <f>IF(Tabela2[[#This Row],[DATA DA RECARGA]]="","",VLOOKUP(MONTH(Tabela2[[#This Row],[DATA DA RECARGA]]),editar!$F$2:$G$13,2,0))</f>
        <v/>
      </c>
      <c r="V731" s="54" t="str">
        <f>IF(Tabela2[[#This Row],[DATA DA RECARGA]]="","",YEAR(Tabela2[[#This Row],[DATA DA RECARGA]]))</f>
        <v/>
      </c>
      <c r="W731" s="54" t="str">
        <f>IF(Tabela2[[#This Row],[DATA DO ÚLTIMO TESTE HIDROSTÁTICO]]="","",VLOOKUP(MONTH(Tabela2[[#This Row],[DATA DO ÚLTIMO TESTE HIDROSTÁTICO]]),editar!$F$2:$G$13,2,0))</f>
        <v/>
      </c>
      <c r="X731" s="54" t="str">
        <f>IF(Tabela2[[#This Row],[DATA DO ÚLTIMO TESTE HIDROSTÁTICO]]="","",YEAR(Tabela2[[#This Row],[DATA DO ÚLTIMO TESTE HIDROSTÁTICO]]))</f>
        <v/>
      </c>
      <c r="Y731" s="101" t="str">
        <f>IFERROR(IF(Tabela2[[#This Row],[DATA DA RECARGA]]="","",Tabela2[[#This Row],[VALIDADE          (em meses)]]*30)+5,"")</f>
        <v/>
      </c>
      <c r="Z731" s="101" t="str">
        <f>IF(Tabela2[[#This Row],[DATA DA RECARGA]]="","","P")</f>
        <v/>
      </c>
      <c r="AA731" s="71"/>
      <c r="AB731" s="97" t="str">
        <f ca="1">IFERROR(G731-editar!$C$1,"")</f>
        <v/>
      </c>
      <c r="AC731" s="97" t="str">
        <f t="shared" ca="1" si="11"/>
        <v/>
      </c>
      <c r="AD731" s="74"/>
      <c r="AE731" s="74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</row>
    <row r="732" spans="1:57" ht="20.100000000000001" customHeight="1" x14ac:dyDescent="0.25">
      <c r="A732" s="29" t="str">
        <f>IF(Tabela2[[#This Row],[LOCAL DO EXTINTOR]]="","",Tabela2[[#This Row],[CONTROL1]])</f>
        <v/>
      </c>
      <c r="B732" s="133"/>
      <c r="C732" s="33"/>
      <c r="D732" s="34"/>
      <c r="E732" s="35"/>
      <c r="F7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2" s="81" t="str">
        <f ca="1">IFERROR(IF(Tabela2[[#This Row],[VALIDADE DA RECARGA]]="SELECIONE VALIDADE","",Tabela2[[#This Row],[DATA VENC REC]]),"")</f>
        <v/>
      </c>
      <c r="H732" s="76"/>
      <c r="I7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2" s="87" t="str">
        <f>IF(Tabela2[[#This Row],[DATA DO ÚLTIMO TESTE HIDROSTÁTICO]]="","",Tabela2[[#This Row],[DATA DO ÚLTIMO TESTE HIDROSTÁTICO]]+editar!$C$15)</f>
        <v/>
      </c>
      <c r="K732" s="105"/>
      <c r="L732" s="140"/>
      <c r="M732" s="48">
        <v>725</v>
      </c>
      <c r="N7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2" s="49" t="str">
        <f>IF(Tabela2[[#This Row],[DATA DA RECARGA]]="","",Tabela2[[#This Row],[DATA DA RECARGA]]+Tabela2[[#This Row],[val]])</f>
        <v/>
      </c>
      <c r="P732" s="48" t="str">
        <f>IF(Tabela2[[#This Row],[DATA VENC REC]]="","",VLOOKUP(MONTH(Tabela2[[#This Row],[DATA VENC REC]]),editar!$F$2:$G$13,2,0))</f>
        <v/>
      </c>
      <c r="Q732" s="48" t="str">
        <f>IF(Tabela2[[#This Row],[DATA VENC REC]]="","",YEAR(Tabela2[[#This Row],[DATA VENC REC]]))</f>
        <v/>
      </c>
      <c r="R7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2" s="54" t="str">
        <f>IF(Tabela2[[#This Row],[DATA DO PRÓXIMO TESTE HIDROSTÁTICO]]="","",VLOOKUP(MONTH(Tabela2[[#This Row],[DATA DO PRÓXIMO TESTE HIDROSTÁTICO]]),editar!$F$2:$G$13,2,0))</f>
        <v/>
      </c>
      <c r="T732" s="54" t="str">
        <f>IF(Tabela2[[#This Row],[DATA DO PRÓXIMO TESTE HIDROSTÁTICO]]="","",YEAR(Tabela2[[#This Row],[DATA DO PRÓXIMO TESTE HIDROSTÁTICO]]))</f>
        <v/>
      </c>
      <c r="U732" s="54" t="str">
        <f>IF(Tabela2[[#This Row],[DATA DA RECARGA]]="","",VLOOKUP(MONTH(Tabela2[[#This Row],[DATA DA RECARGA]]),editar!$F$2:$G$13,2,0))</f>
        <v/>
      </c>
      <c r="V732" s="54" t="str">
        <f>IF(Tabela2[[#This Row],[DATA DA RECARGA]]="","",YEAR(Tabela2[[#This Row],[DATA DA RECARGA]]))</f>
        <v/>
      </c>
      <c r="W732" s="54" t="str">
        <f>IF(Tabela2[[#This Row],[DATA DO ÚLTIMO TESTE HIDROSTÁTICO]]="","",VLOOKUP(MONTH(Tabela2[[#This Row],[DATA DO ÚLTIMO TESTE HIDROSTÁTICO]]),editar!$F$2:$G$13,2,0))</f>
        <v/>
      </c>
      <c r="X732" s="54" t="str">
        <f>IF(Tabela2[[#This Row],[DATA DO ÚLTIMO TESTE HIDROSTÁTICO]]="","",YEAR(Tabela2[[#This Row],[DATA DO ÚLTIMO TESTE HIDROSTÁTICO]]))</f>
        <v/>
      </c>
      <c r="Y732" s="101" t="str">
        <f>IFERROR(IF(Tabela2[[#This Row],[DATA DA RECARGA]]="","",Tabela2[[#This Row],[VALIDADE          (em meses)]]*30)+5,"")</f>
        <v/>
      </c>
      <c r="Z732" s="101" t="str">
        <f>IF(Tabela2[[#This Row],[DATA DA RECARGA]]="","","P")</f>
        <v/>
      </c>
      <c r="AA732" s="71"/>
      <c r="AB732" s="97" t="str">
        <f ca="1">IFERROR(G732-editar!$C$1,"")</f>
        <v/>
      </c>
      <c r="AC732" s="97" t="str">
        <f t="shared" ca="1" si="11"/>
        <v/>
      </c>
      <c r="AD732" s="74"/>
      <c r="AE732" s="74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</row>
    <row r="733" spans="1:57" ht="20.100000000000001" customHeight="1" x14ac:dyDescent="0.25">
      <c r="A733" s="29" t="str">
        <f>IF(Tabela2[[#This Row],[LOCAL DO EXTINTOR]]="","",Tabela2[[#This Row],[CONTROL1]])</f>
        <v/>
      </c>
      <c r="B733" s="133"/>
      <c r="C733" s="33"/>
      <c r="D733" s="34"/>
      <c r="E733" s="35"/>
      <c r="F7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3" s="81" t="str">
        <f ca="1">IFERROR(IF(Tabela2[[#This Row],[VALIDADE DA RECARGA]]="SELECIONE VALIDADE","",Tabela2[[#This Row],[DATA VENC REC]]),"")</f>
        <v/>
      </c>
      <c r="H733" s="76"/>
      <c r="I7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3" s="87" t="str">
        <f>IF(Tabela2[[#This Row],[DATA DO ÚLTIMO TESTE HIDROSTÁTICO]]="","",Tabela2[[#This Row],[DATA DO ÚLTIMO TESTE HIDROSTÁTICO]]+editar!$C$15)</f>
        <v/>
      </c>
      <c r="K733" s="105"/>
      <c r="L733" s="140"/>
      <c r="M733" s="48">
        <v>726</v>
      </c>
      <c r="N7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3" s="49" t="str">
        <f>IF(Tabela2[[#This Row],[DATA DA RECARGA]]="","",Tabela2[[#This Row],[DATA DA RECARGA]]+Tabela2[[#This Row],[val]])</f>
        <v/>
      </c>
      <c r="P733" s="48" t="str">
        <f>IF(Tabela2[[#This Row],[DATA VENC REC]]="","",VLOOKUP(MONTH(Tabela2[[#This Row],[DATA VENC REC]]),editar!$F$2:$G$13,2,0))</f>
        <v/>
      </c>
      <c r="Q733" s="48" t="str">
        <f>IF(Tabela2[[#This Row],[DATA VENC REC]]="","",YEAR(Tabela2[[#This Row],[DATA VENC REC]]))</f>
        <v/>
      </c>
      <c r="R7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3" s="54" t="str">
        <f>IF(Tabela2[[#This Row],[DATA DO PRÓXIMO TESTE HIDROSTÁTICO]]="","",VLOOKUP(MONTH(Tabela2[[#This Row],[DATA DO PRÓXIMO TESTE HIDROSTÁTICO]]),editar!$F$2:$G$13,2,0))</f>
        <v/>
      </c>
      <c r="T733" s="54" t="str">
        <f>IF(Tabela2[[#This Row],[DATA DO PRÓXIMO TESTE HIDROSTÁTICO]]="","",YEAR(Tabela2[[#This Row],[DATA DO PRÓXIMO TESTE HIDROSTÁTICO]]))</f>
        <v/>
      </c>
      <c r="U733" s="54" t="str">
        <f>IF(Tabela2[[#This Row],[DATA DA RECARGA]]="","",VLOOKUP(MONTH(Tabela2[[#This Row],[DATA DA RECARGA]]),editar!$F$2:$G$13,2,0))</f>
        <v/>
      </c>
      <c r="V733" s="54" t="str">
        <f>IF(Tabela2[[#This Row],[DATA DA RECARGA]]="","",YEAR(Tabela2[[#This Row],[DATA DA RECARGA]]))</f>
        <v/>
      </c>
      <c r="W733" s="54" t="str">
        <f>IF(Tabela2[[#This Row],[DATA DO ÚLTIMO TESTE HIDROSTÁTICO]]="","",VLOOKUP(MONTH(Tabela2[[#This Row],[DATA DO ÚLTIMO TESTE HIDROSTÁTICO]]),editar!$F$2:$G$13,2,0))</f>
        <v/>
      </c>
      <c r="X733" s="54" t="str">
        <f>IF(Tabela2[[#This Row],[DATA DO ÚLTIMO TESTE HIDROSTÁTICO]]="","",YEAR(Tabela2[[#This Row],[DATA DO ÚLTIMO TESTE HIDROSTÁTICO]]))</f>
        <v/>
      </c>
      <c r="Y733" s="101" t="str">
        <f>IFERROR(IF(Tabela2[[#This Row],[DATA DA RECARGA]]="","",Tabela2[[#This Row],[VALIDADE          (em meses)]]*30)+5,"")</f>
        <v/>
      </c>
      <c r="Z733" s="101" t="str">
        <f>IF(Tabela2[[#This Row],[DATA DA RECARGA]]="","","P")</f>
        <v/>
      </c>
      <c r="AA733" s="71"/>
      <c r="AB733" s="97" t="str">
        <f ca="1">IFERROR(G733-editar!$C$1,"")</f>
        <v/>
      </c>
      <c r="AC733" s="97" t="str">
        <f t="shared" ca="1" si="11"/>
        <v/>
      </c>
      <c r="AD733" s="74"/>
      <c r="AE733" s="74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</row>
    <row r="734" spans="1:57" ht="20.100000000000001" customHeight="1" x14ac:dyDescent="0.25">
      <c r="A734" s="29" t="str">
        <f>IF(Tabela2[[#This Row],[LOCAL DO EXTINTOR]]="","",Tabela2[[#This Row],[CONTROL1]])</f>
        <v/>
      </c>
      <c r="B734" s="133"/>
      <c r="C734" s="33"/>
      <c r="D734" s="34"/>
      <c r="E734" s="35"/>
      <c r="F7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4" s="81" t="str">
        <f ca="1">IFERROR(IF(Tabela2[[#This Row],[VALIDADE DA RECARGA]]="SELECIONE VALIDADE","",Tabela2[[#This Row],[DATA VENC REC]]),"")</f>
        <v/>
      </c>
      <c r="H734" s="76"/>
      <c r="I7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4" s="87" t="str">
        <f>IF(Tabela2[[#This Row],[DATA DO ÚLTIMO TESTE HIDROSTÁTICO]]="","",Tabela2[[#This Row],[DATA DO ÚLTIMO TESTE HIDROSTÁTICO]]+editar!$C$15)</f>
        <v/>
      </c>
      <c r="K734" s="105"/>
      <c r="L734" s="140"/>
      <c r="M734" s="48">
        <v>727</v>
      </c>
      <c r="N7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4" s="49" t="str">
        <f>IF(Tabela2[[#This Row],[DATA DA RECARGA]]="","",Tabela2[[#This Row],[DATA DA RECARGA]]+Tabela2[[#This Row],[val]])</f>
        <v/>
      </c>
      <c r="P734" s="48" t="str">
        <f>IF(Tabela2[[#This Row],[DATA VENC REC]]="","",VLOOKUP(MONTH(Tabela2[[#This Row],[DATA VENC REC]]),editar!$F$2:$G$13,2,0))</f>
        <v/>
      </c>
      <c r="Q734" s="48" t="str">
        <f>IF(Tabela2[[#This Row],[DATA VENC REC]]="","",YEAR(Tabela2[[#This Row],[DATA VENC REC]]))</f>
        <v/>
      </c>
      <c r="R7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4" s="54" t="str">
        <f>IF(Tabela2[[#This Row],[DATA DO PRÓXIMO TESTE HIDROSTÁTICO]]="","",VLOOKUP(MONTH(Tabela2[[#This Row],[DATA DO PRÓXIMO TESTE HIDROSTÁTICO]]),editar!$F$2:$G$13,2,0))</f>
        <v/>
      </c>
      <c r="T734" s="54" t="str">
        <f>IF(Tabela2[[#This Row],[DATA DO PRÓXIMO TESTE HIDROSTÁTICO]]="","",YEAR(Tabela2[[#This Row],[DATA DO PRÓXIMO TESTE HIDROSTÁTICO]]))</f>
        <v/>
      </c>
      <c r="U734" s="54" t="str">
        <f>IF(Tabela2[[#This Row],[DATA DA RECARGA]]="","",VLOOKUP(MONTH(Tabela2[[#This Row],[DATA DA RECARGA]]),editar!$F$2:$G$13,2,0))</f>
        <v/>
      </c>
      <c r="V734" s="54" t="str">
        <f>IF(Tabela2[[#This Row],[DATA DA RECARGA]]="","",YEAR(Tabela2[[#This Row],[DATA DA RECARGA]]))</f>
        <v/>
      </c>
      <c r="W734" s="54" t="str">
        <f>IF(Tabela2[[#This Row],[DATA DO ÚLTIMO TESTE HIDROSTÁTICO]]="","",VLOOKUP(MONTH(Tabela2[[#This Row],[DATA DO ÚLTIMO TESTE HIDROSTÁTICO]]),editar!$F$2:$G$13,2,0))</f>
        <v/>
      </c>
      <c r="X734" s="54" t="str">
        <f>IF(Tabela2[[#This Row],[DATA DO ÚLTIMO TESTE HIDROSTÁTICO]]="","",YEAR(Tabela2[[#This Row],[DATA DO ÚLTIMO TESTE HIDROSTÁTICO]]))</f>
        <v/>
      </c>
      <c r="Y734" s="101" t="str">
        <f>IFERROR(IF(Tabela2[[#This Row],[DATA DA RECARGA]]="","",Tabela2[[#This Row],[VALIDADE          (em meses)]]*30)+5,"")</f>
        <v/>
      </c>
      <c r="Z734" s="101" t="str">
        <f>IF(Tabela2[[#This Row],[DATA DA RECARGA]]="","","P")</f>
        <v/>
      </c>
      <c r="AA734" s="71"/>
      <c r="AB734" s="97" t="str">
        <f ca="1">IFERROR(G734-editar!$C$1,"")</f>
        <v/>
      </c>
      <c r="AC734" s="97" t="str">
        <f t="shared" ca="1" si="11"/>
        <v/>
      </c>
      <c r="AD734" s="74"/>
      <c r="AE734" s="74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</row>
    <row r="735" spans="1:57" ht="20.100000000000001" customHeight="1" x14ac:dyDescent="0.25">
      <c r="A735" s="29" t="str">
        <f>IF(Tabela2[[#This Row],[LOCAL DO EXTINTOR]]="","",Tabela2[[#This Row],[CONTROL1]])</f>
        <v/>
      </c>
      <c r="B735" s="133"/>
      <c r="C735" s="33"/>
      <c r="D735" s="34"/>
      <c r="E735" s="35"/>
      <c r="F7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5" s="81" t="str">
        <f ca="1">IFERROR(IF(Tabela2[[#This Row],[VALIDADE DA RECARGA]]="SELECIONE VALIDADE","",Tabela2[[#This Row],[DATA VENC REC]]),"")</f>
        <v/>
      </c>
      <c r="H735" s="76"/>
      <c r="I7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5" s="87" t="str">
        <f>IF(Tabela2[[#This Row],[DATA DO ÚLTIMO TESTE HIDROSTÁTICO]]="","",Tabela2[[#This Row],[DATA DO ÚLTIMO TESTE HIDROSTÁTICO]]+editar!$C$15)</f>
        <v/>
      </c>
      <c r="K735" s="105"/>
      <c r="L735" s="140"/>
      <c r="M735" s="48">
        <v>728</v>
      </c>
      <c r="N7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5" s="49" t="str">
        <f>IF(Tabela2[[#This Row],[DATA DA RECARGA]]="","",Tabela2[[#This Row],[DATA DA RECARGA]]+Tabela2[[#This Row],[val]])</f>
        <v/>
      </c>
      <c r="P735" s="48" t="str">
        <f>IF(Tabela2[[#This Row],[DATA VENC REC]]="","",VLOOKUP(MONTH(Tabela2[[#This Row],[DATA VENC REC]]),editar!$F$2:$G$13,2,0))</f>
        <v/>
      </c>
      <c r="Q735" s="48" t="str">
        <f>IF(Tabela2[[#This Row],[DATA VENC REC]]="","",YEAR(Tabela2[[#This Row],[DATA VENC REC]]))</f>
        <v/>
      </c>
      <c r="R7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5" s="54" t="str">
        <f>IF(Tabela2[[#This Row],[DATA DO PRÓXIMO TESTE HIDROSTÁTICO]]="","",VLOOKUP(MONTH(Tabela2[[#This Row],[DATA DO PRÓXIMO TESTE HIDROSTÁTICO]]),editar!$F$2:$G$13,2,0))</f>
        <v/>
      </c>
      <c r="T735" s="54" t="str">
        <f>IF(Tabela2[[#This Row],[DATA DO PRÓXIMO TESTE HIDROSTÁTICO]]="","",YEAR(Tabela2[[#This Row],[DATA DO PRÓXIMO TESTE HIDROSTÁTICO]]))</f>
        <v/>
      </c>
      <c r="U735" s="54" t="str">
        <f>IF(Tabela2[[#This Row],[DATA DA RECARGA]]="","",VLOOKUP(MONTH(Tabela2[[#This Row],[DATA DA RECARGA]]),editar!$F$2:$G$13,2,0))</f>
        <v/>
      </c>
      <c r="V735" s="54" t="str">
        <f>IF(Tabela2[[#This Row],[DATA DA RECARGA]]="","",YEAR(Tabela2[[#This Row],[DATA DA RECARGA]]))</f>
        <v/>
      </c>
      <c r="W735" s="54" t="str">
        <f>IF(Tabela2[[#This Row],[DATA DO ÚLTIMO TESTE HIDROSTÁTICO]]="","",VLOOKUP(MONTH(Tabela2[[#This Row],[DATA DO ÚLTIMO TESTE HIDROSTÁTICO]]),editar!$F$2:$G$13,2,0))</f>
        <v/>
      </c>
      <c r="X735" s="54" t="str">
        <f>IF(Tabela2[[#This Row],[DATA DO ÚLTIMO TESTE HIDROSTÁTICO]]="","",YEAR(Tabela2[[#This Row],[DATA DO ÚLTIMO TESTE HIDROSTÁTICO]]))</f>
        <v/>
      </c>
      <c r="Y735" s="101" t="str">
        <f>IFERROR(IF(Tabela2[[#This Row],[DATA DA RECARGA]]="","",Tabela2[[#This Row],[VALIDADE          (em meses)]]*30)+5,"")</f>
        <v/>
      </c>
      <c r="Z735" s="101" t="str">
        <f>IF(Tabela2[[#This Row],[DATA DA RECARGA]]="","","P")</f>
        <v/>
      </c>
      <c r="AA735" s="71"/>
      <c r="AB735" s="97" t="str">
        <f ca="1">IFERROR(G735-editar!$C$1,"")</f>
        <v/>
      </c>
      <c r="AC735" s="97" t="str">
        <f t="shared" ca="1" si="11"/>
        <v/>
      </c>
      <c r="AD735" s="74"/>
      <c r="AE735" s="74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</row>
    <row r="736" spans="1:57" ht="20.100000000000001" customHeight="1" x14ac:dyDescent="0.25">
      <c r="A736" s="29" t="str">
        <f>IF(Tabela2[[#This Row],[LOCAL DO EXTINTOR]]="","",Tabela2[[#This Row],[CONTROL1]])</f>
        <v/>
      </c>
      <c r="B736" s="133"/>
      <c r="C736" s="33"/>
      <c r="D736" s="34"/>
      <c r="E736" s="35"/>
      <c r="F7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6" s="81" t="str">
        <f ca="1">IFERROR(IF(Tabela2[[#This Row],[VALIDADE DA RECARGA]]="SELECIONE VALIDADE","",Tabela2[[#This Row],[DATA VENC REC]]),"")</f>
        <v/>
      </c>
      <c r="H736" s="76"/>
      <c r="I7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6" s="87" t="str">
        <f>IF(Tabela2[[#This Row],[DATA DO ÚLTIMO TESTE HIDROSTÁTICO]]="","",Tabela2[[#This Row],[DATA DO ÚLTIMO TESTE HIDROSTÁTICO]]+editar!$C$15)</f>
        <v/>
      </c>
      <c r="K736" s="105"/>
      <c r="L736" s="140"/>
      <c r="M736" s="48">
        <v>729</v>
      </c>
      <c r="N7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6" s="49" t="str">
        <f>IF(Tabela2[[#This Row],[DATA DA RECARGA]]="","",Tabela2[[#This Row],[DATA DA RECARGA]]+Tabela2[[#This Row],[val]])</f>
        <v/>
      </c>
      <c r="P736" s="48" t="str">
        <f>IF(Tabela2[[#This Row],[DATA VENC REC]]="","",VLOOKUP(MONTH(Tabela2[[#This Row],[DATA VENC REC]]),editar!$F$2:$G$13,2,0))</f>
        <v/>
      </c>
      <c r="Q736" s="48" t="str">
        <f>IF(Tabela2[[#This Row],[DATA VENC REC]]="","",YEAR(Tabela2[[#This Row],[DATA VENC REC]]))</f>
        <v/>
      </c>
      <c r="R7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6" s="54" t="str">
        <f>IF(Tabela2[[#This Row],[DATA DO PRÓXIMO TESTE HIDROSTÁTICO]]="","",VLOOKUP(MONTH(Tabela2[[#This Row],[DATA DO PRÓXIMO TESTE HIDROSTÁTICO]]),editar!$F$2:$G$13,2,0))</f>
        <v/>
      </c>
      <c r="T736" s="54" t="str">
        <f>IF(Tabela2[[#This Row],[DATA DO PRÓXIMO TESTE HIDROSTÁTICO]]="","",YEAR(Tabela2[[#This Row],[DATA DO PRÓXIMO TESTE HIDROSTÁTICO]]))</f>
        <v/>
      </c>
      <c r="U736" s="54" t="str">
        <f>IF(Tabela2[[#This Row],[DATA DA RECARGA]]="","",VLOOKUP(MONTH(Tabela2[[#This Row],[DATA DA RECARGA]]),editar!$F$2:$G$13,2,0))</f>
        <v/>
      </c>
      <c r="V736" s="54" t="str">
        <f>IF(Tabela2[[#This Row],[DATA DA RECARGA]]="","",YEAR(Tabela2[[#This Row],[DATA DA RECARGA]]))</f>
        <v/>
      </c>
      <c r="W736" s="54" t="str">
        <f>IF(Tabela2[[#This Row],[DATA DO ÚLTIMO TESTE HIDROSTÁTICO]]="","",VLOOKUP(MONTH(Tabela2[[#This Row],[DATA DO ÚLTIMO TESTE HIDROSTÁTICO]]),editar!$F$2:$G$13,2,0))</f>
        <v/>
      </c>
      <c r="X736" s="54" t="str">
        <f>IF(Tabela2[[#This Row],[DATA DO ÚLTIMO TESTE HIDROSTÁTICO]]="","",YEAR(Tabela2[[#This Row],[DATA DO ÚLTIMO TESTE HIDROSTÁTICO]]))</f>
        <v/>
      </c>
      <c r="Y736" s="101" t="str">
        <f>IFERROR(IF(Tabela2[[#This Row],[DATA DA RECARGA]]="","",Tabela2[[#This Row],[VALIDADE          (em meses)]]*30)+5,"")</f>
        <v/>
      </c>
      <c r="Z736" s="101" t="str">
        <f>IF(Tabela2[[#This Row],[DATA DA RECARGA]]="","","P")</f>
        <v/>
      </c>
      <c r="AA736" s="71"/>
      <c r="AB736" s="97" t="str">
        <f ca="1">IFERROR(G736-editar!$C$1,"")</f>
        <v/>
      </c>
      <c r="AC736" s="97" t="str">
        <f t="shared" ca="1" si="11"/>
        <v/>
      </c>
      <c r="AD736" s="74"/>
      <c r="AE736" s="74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</row>
    <row r="737" spans="1:57" ht="20.100000000000001" customHeight="1" x14ac:dyDescent="0.25">
      <c r="A737" s="29" t="str">
        <f>IF(Tabela2[[#This Row],[LOCAL DO EXTINTOR]]="","",Tabela2[[#This Row],[CONTROL1]])</f>
        <v/>
      </c>
      <c r="B737" s="133"/>
      <c r="C737" s="33"/>
      <c r="D737" s="34"/>
      <c r="E737" s="35"/>
      <c r="F7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7" s="81" t="str">
        <f ca="1">IFERROR(IF(Tabela2[[#This Row],[VALIDADE DA RECARGA]]="SELECIONE VALIDADE","",Tabela2[[#This Row],[DATA VENC REC]]),"")</f>
        <v/>
      </c>
      <c r="H737" s="76"/>
      <c r="I7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7" s="87" t="str">
        <f>IF(Tabela2[[#This Row],[DATA DO ÚLTIMO TESTE HIDROSTÁTICO]]="","",Tabela2[[#This Row],[DATA DO ÚLTIMO TESTE HIDROSTÁTICO]]+editar!$C$15)</f>
        <v/>
      </c>
      <c r="K737" s="105"/>
      <c r="L737" s="140"/>
      <c r="M737" s="48">
        <v>730</v>
      </c>
      <c r="N7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7" s="49" t="str">
        <f>IF(Tabela2[[#This Row],[DATA DA RECARGA]]="","",Tabela2[[#This Row],[DATA DA RECARGA]]+Tabela2[[#This Row],[val]])</f>
        <v/>
      </c>
      <c r="P737" s="48" t="str">
        <f>IF(Tabela2[[#This Row],[DATA VENC REC]]="","",VLOOKUP(MONTH(Tabela2[[#This Row],[DATA VENC REC]]),editar!$F$2:$G$13,2,0))</f>
        <v/>
      </c>
      <c r="Q737" s="48" t="str">
        <f>IF(Tabela2[[#This Row],[DATA VENC REC]]="","",YEAR(Tabela2[[#This Row],[DATA VENC REC]]))</f>
        <v/>
      </c>
      <c r="R7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7" s="54" t="str">
        <f>IF(Tabela2[[#This Row],[DATA DO PRÓXIMO TESTE HIDROSTÁTICO]]="","",VLOOKUP(MONTH(Tabela2[[#This Row],[DATA DO PRÓXIMO TESTE HIDROSTÁTICO]]),editar!$F$2:$G$13,2,0))</f>
        <v/>
      </c>
      <c r="T737" s="54" t="str">
        <f>IF(Tabela2[[#This Row],[DATA DO PRÓXIMO TESTE HIDROSTÁTICO]]="","",YEAR(Tabela2[[#This Row],[DATA DO PRÓXIMO TESTE HIDROSTÁTICO]]))</f>
        <v/>
      </c>
      <c r="U737" s="54" t="str">
        <f>IF(Tabela2[[#This Row],[DATA DA RECARGA]]="","",VLOOKUP(MONTH(Tabela2[[#This Row],[DATA DA RECARGA]]),editar!$F$2:$G$13,2,0))</f>
        <v/>
      </c>
      <c r="V737" s="54" t="str">
        <f>IF(Tabela2[[#This Row],[DATA DA RECARGA]]="","",YEAR(Tabela2[[#This Row],[DATA DA RECARGA]]))</f>
        <v/>
      </c>
      <c r="W737" s="54" t="str">
        <f>IF(Tabela2[[#This Row],[DATA DO ÚLTIMO TESTE HIDROSTÁTICO]]="","",VLOOKUP(MONTH(Tabela2[[#This Row],[DATA DO ÚLTIMO TESTE HIDROSTÁTICO]]),editar!$F$2:$G$13,2,0))</f>
        <v/>
      </c>
      <c r="X737" s="54" t="str">
        <f>IF(Tabela2[[#This Row],[DATA DO ÚLTIMO TESTE HIDROSTÁTICO]]="","",YEAR(Tabela2[[#This Row],[DATA DO ÚLTIMO TESTE HIDROSTÁTICO]]))</f>
        <v/>
      </c>
      <c r="Y737" s="101" t="str">
        <f>IFERROR(IF(Tabela2[[#This Row],[DATA DA RECARGA]]="","",Tabela2[[#This Row],[VALIDADE          (em meses)]]*30)+5,"")</f>
        <v/>
      </c>
      <c r="Z737" s="101" t="str">
        <f>IF(Tabela2[[#This Row],[DATA DA RECARGA]]="","","P")</f>
        <v/>
      </c>
      <c r="AA737" s="71"/>
      <c r="AB737" s="97" t="str">
        <f ca="1">IFERROR(G737-editar!$C$1,"")</f>
        <v/>
      </c>
      <c r="AC737" s="97" t="str">
        <f t="shared" ca="1" si="11"/>
        <v/>
      </c>
      <c r="AD737" s="74"/>
      <c r="AE737" s="74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</row>
    <row r="738" spans="1:57" ht="20.100000000000001" customHeight="1" x14ac:dyDescent="0.25">
      <c r="A738" s="29" t="str">
        <f>IF(Tabela2[[#This Row],[LOCAL DO EXTINTOR]]="","",Tabela2[[#This Row],[CONTROL1]])</f>
        <v/>
      </c>
      <c r="B738" s="133"/>
      <c r="C738" s="33"/>
      <c r="D738" s="34"/>
      <c r="E738" s="35"/>
      <c r="F7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8" s="81" t="str">
        <f ca="1">IFERROR(IF(Tabela2[[#This Row],[VALIDADE DA RECARGA]]="SELECIONE VALIDADE","",Tabela2[[#This Row],[DATA VENC REC]]),"")</f>
        <v/>
      </c>
      <c r="H738" s="76"/>
      <c r="I7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8" s="87" t="str">
        <f>IF(Tabela2[[#This Row],[DATA DO ÚLTIMO TESTE HIDROSTÁTICO]]="","",Tabela2[[#This Row],[DATA DO ÚLTIMO TESTE HIDROSTÁTICO]]+editar!$C$15)</f>
        <v/>
      </c>
      <c r="K738" s="105"/>
      <c r="L738" s="140"/>
      <c r="M738" s="48">
        <v>731</v>
      </c>
      <c r="N7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8" s="49" t="str">
        <f>IF(Tabela2[[#This Row],[DATA DA RECARGA]]="","",Tabela2[[#This Row],[DATA DA RECARGA]]+Tabela2[[#This Row],[val]])</f>
        <v/>
      </c>
      <c r="P738" s="48" t="str">
        <f>IF(Tabela2[[#This Row],[DATA VENC REC]]="","",VLOOKUP(MONTH(Tabela2[[#This Row],[DATA VENC REC]]),editar!$F$2:$G$13,2,0))</f>
        <v/>
      </c>
      <c r="Q738" s="48" t="str">
        <f>IF(Tabela2[[#This Row],[DATA VENC REC]]="","",YEAR(Tabela2[[#This Row],[DATA VENC REC]]))</f>
        <v/>
      </c>
      <c r="R7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8" s="54" t="str">
        <f>IF(Tabela2[[#This Row],[DATA DO PRÓXIMO TESTE HIDROSTÁTICO]]="","",VLOOKUP(MONTH(Tabela2[[#This Row],[DATA DO PRÓXIMO TESTE HIDROSTÁTICO]]),editar!$F$2:$G$13,2,0))</f>
        <v/>
      </c>
      <c r="T738" s="54" t="str">
        <f>IF(Tabela2[[#This Row],[DATA DO PRÓXIMO TESTE HIDROSTÁTICO]]="","",YEAR(Tabela2[[#This Row],[DATA DO PRÓXIMO TESTE HIDROSTÁTICO]]))</f>
        <v/>
      </c>
      <c r="U738" s="54" t="str">
        <f>IF(Tabela2[[#This Row],[DATA DA RECARGA]]="","",VLOOKUP(MONTH(Tabela2[[#This Row],[DATA DA RECARGA]]),editar!$F$2:$G$13,2,0))</f>
        <v/>
      </c>
      <c r="V738" s="54" t="str">
        <f>IF(Tabela2[[#This Row],[DATA DA RECARGA]]="","",YEAR(Tabela2[[#This Row],[DATA DA RECARGA]]))</f>
        <v/>
      </c>
      <c r="W738" s="54" t="str">
        <f>IF(Tabela2[[#This Row],[DATA DO ÚLTIMO TESTE HIDROSTÁTICO]]="","",VLOOKUP(MONTH(Tabela2[[#This Row],[DATA DO ÚLTIMO TESTE HIDROSTÁTICO]]),editar!$F$2:$G$13,2,0))</f>
        <v/>
      </c>
      <c r="X738" s="54" t="str">
        <f>IF(Tabela2[[#This Row],[DATA DO ÚLTIMO TESTE HIDROSTÁTICO]]="","",YEAR(Tabela2[[#This Row],[DATA DO ÚLTIMO TESTE HIDROSTÁTICO]]))</f>
        <v/>
      </c>
      <c r="Y738" s="101" t="str">
        <f>IFERROR(IF(Tabela2[[#This Row],[DATA DA RECARGA]]="","",Tabela2[[#This Row],[VALIDADE          (em meses)]]*30)+5,"")</f>
        <v/>
      </c>
      <c r="Z738" s="101" t="str">
        <f>IF(Tabela2[[#This Row],[DATA DA RECARGA]]="","","P")</f>
        <v/>
      </c>
      <c r="AA738" s="71"/>
      <c r="AB738" s="97" t="str">
        <f ca="1">IFERROR(G738-editar!$C$1,"")</f>
        <v/>
      </c>
      <c r="AC738" s="97" t="str">
        <f t="shared" ca="1" si="11"/>
        <v/>
      </c>
      <c r="AD738" s="74"/>
      <c r="AE738" s="74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</row>
    <row r="739" spans="1:57" ht="20.100000000000001" customHeight="1" x14ac:dyDescent="0.25">
      <c r="A739" s="29" t="str">
        <f>IF(Tabela2[[#This Row],[LOCAL DO EXTINTOR]]="","",Tabela2[[#This Row],[CONTROL1]])</f>
        <v/>
      </c>
      <c r="B739" s="133"/>
      <c r="C739" s="33"/>
      <c r="D739" s="34"/>
      <c r="E739" s="35"/>
      <c r="F7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39" s="81" t="str">
        <f ca="1">IFERROR(IF(Tabela2[[#This Row],[VALIDADE DA RECARGA]]="SELECIONE VALIDADE","",Tabela2[[#This Row],[DATA VENC REC]]),"")</f>
        <v/>
      </c>
      <c r="H739" s="76"/>
      <c r="I7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39" s="87" t="str">
        <f>IF(Tabela2[[#This Row],[DATA DO ÚLTIMO TESTE HIDROSTÁTICO]]="","",Tabela2[[#This Row],[DATA DO ÚLTIMO TESTE HIDROSTÁTICO]]+editar!$C$15)</f>
        <v/>
      </c>
      <c r="K739" s="105"/>
      <c r="L739" s="140"/>
      <c r="M739" s="48">
        <v>732</v>
      </c>
      <c r="N7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39" s="49" t="str">
        <f>IF(Tabela2[[#This Row],[DATA DA RECARGA]]="","",Tabela2[[#This Row],[DATA DA RECARGA]]+Tabela2[[#This Row],[val]])</f>
        <v/>
      </c>
      <c r="P739" s="48" t="str">
        <f>IF(Tabela2[[#This Row],[DATA VENC REC]]="","",VLOOKUP(MONTH(Tabela2[[#This Row],[DATA VENC REC]]),editar!$F$2:$G$13,2,0))</f>
        <v/>
      </c>
      <c r="Q739" s="48" t="str">
        <f>IF(Tabela2[[#This Row],[DATA VENC REC]]="","",YEAR(Tabela2[[#This Row],[DATA VENC REC]]))</f>
        <v/>
      </c>
      <c r="R7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39" s="54" t="str">
        <f>IF(Tabela2[[#This Row],[DATA DO PRÓXIMO TESTE HIDROSTÁTICO]]="","",VLOOKUP(MONTH(Tabela2[[#This Row],[DATA DO PRÓXIMO TESTE HIDROSTÁTICO]]),editar!$F$2:$G$13,2,0))</f>
        <v/>
      </c>
      <c r="T739" s="54" t="str">
        <f>IF(Tabela2[[#This Row],[DATA DO PRÓXIMO TESTE HIDROSTÁTICO]]="","",YEAR(Tabela2[[#This Row],[DATA DO PRÓXIMO TESTE HIDROSTÁTICO]]))</f>
        <v/>
      </c>
      <c r="U739" s="54" t="str">
        <f>IF(Tabela2[[#This Row],[DATA DA RECARGA]]="","",VLOOKUP(MONTH(Tabela2[[#This Row],[DATA DA RECARGA]]),editar!$F$2:$G$13,2,0))</f>
        <v/>
      </c>
      <c r="V739" s="54" t="str">
        <f>IF(Tabela2[[#This Row],[DATA DA RECARGA]]="","",YEAR(Tabela2[[#This Row],[DATA DA RECARGA]]))</f>
        <v/>
      </c>
      <c r="W739" s="54" t="str">
        <f>IF(Tabela2[[#This Row],[DATA DO ÚLTIMO TESTE HIDROSTÁTICO]]="","",VLOOKUP(MONTH(Tabela2[[#This Row],[DATA DO ÚLTIMO TESTE HIDROSTÁTICO]]),editar!$F$2:$G$13,2,0))</f>
        <v/>
      </c>
      <c r="X739" s="54" t="str">
        <f>IF(Tabela2[[#This Row],[DATA DO ÚLTIMO TESTE HIDROSTÁTICO]]="","",YEAR(Tabela2[[#This Row],[DATA DO ÚLTIMO TESTE HIDROSTÁTICO]]))</f>
        <v/>
      </c>
      <c r="Y739" s="101" t="str">
        <f>IFERROR(IF(Tabela2[[#This Row],[DATA DA RECARGA]]="","",Tabela2[[#This Row],[VALIDADE          (em meses)]]*30)+5,"")</f>
        <v/>
      </c>
      <c r="Z739" s="101" t="str">
        <f>IF(Tabela2[[#This Row],[DATA DA RECARGA]]="","","P")</f>
        <v/>
      </c>
      <c r="AA739" s="71"/>
      <c r="AB739" s="97" t="str">
        <f ca="1">IFERROR(G739-editar!$C$1,"")</f>
        <v/>
      </c>
      <c r="AC739" s="97" t="str">
        <f t="shared" ca="1" si="11"/>
        <v/>
      </c>
      <c r="AD739" s="74"/>
      <c r="AE739" s="74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</row>
    <row r="740" spans="1:57" ht="20.100000000000001" customHeight="1" x14ac:dyDescent="0.25">
      <c r="A740" s="29" t="str">
        <f>IF(Tabela2[[#This Row],[LOCAL DO EXTINTOR]]="","",Tabela2[[#This Row],[CONTROL1]])</f>
        <v/>
      </c>
      <c r="B740" s="133"/>
      <c r="C740" s="33"/>
      <c r="D740" s="34"/>
      <c r="E740" s="35"/>
      <c r="F7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0" s="81" t="str">
        <f ca="1">IFERROR(IF(Tabela2[[#This Row],[VALIDADE DA RECARGA]]="SELECIONE VALIDADE","",Tabela2[[#This Row],[DATA VENC REC]]),"")</f>
        <v/>
      </c>
      <c r="H740" s="76"/>
      <c r="I7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0" s="87" t="str">
        <f>IF(Tabela2[[#This Row],[DATA DO ÚLTIMO TESTE HIDROSTÁTICO]]="","",Tabela2[[#This Row],[DATA DO ÚLTIMO TESTE HIDROSTÁTICO]]+editar!$C$15)</f>
        <v/>
      </c>
      <c r="K740" s="105"/>
      <c r="L740" s="140"/>
      <c r="M740" s="48">
        <v>733</v>
      </c>
      <c r="N7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0" s="49" t="str">
        <f>IF(Tabela2[[#This Row],[DATA DA RECARGA]]="","",Tabela2[[#This Row],[DATA DA RECARGA]]+Tabela2[[#This Row],[val]])</f>
        <v/>
      </c>
      <c r="P740" s="48" t="str">
        <f>IF(Tabela2[[#This Row],[DATA VENC REC]]="","",VLOOKUP(MONTH(Tabela2[[#This Row],[DATA VENC REC]]),editar!$F$2:$G$13,2,0))</f>
        <v/>
      </c>
      <c r="Q740" s="48" t="str">
        <f>IF(Tabela2[[#This Row],[DATA VENC REC]]="","",YEAR(Tabela2[[#This Row],[DATA VENC REC]]))</f>
        <v/>
      </c>
      <c r="R7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0" s="54" t="str">
        <f>IF(Tabela2[[#This Row],[DATA DO PRÓXIMO TESTE HIDROSTÁTICO]]="","",VLOOKUP(MONTH(Tabela2[[#This Row],[DATA DO PRÓXIMO TESTE HIDROSTÁTICO]]),editar!$F$2:$G$13,2,0))</f>
        <v/>
      </c>
      <c r="T740" s="54" t="str">
        <f>IF(Tabela2[[#This Row],[DATA DO PRÓXIMO TESTE HIDROSTÁTICO]]="","",YEAR(Tabela2[[#This Row],[DATA DO PRÓXIMO TESTE HIDROSTÁTICO]]))</f>
        <v/>
      </c>
      <c r="U740" s="54" t="str">
        <f>IF(Tabela2[[#This Row],[DATA DA RECARGA]]="","",VLOOKUP(MONTH(Tabela2[[#This Row],[DATA DA RECARGA]]),editar!$F$2:$G$13,2,0))</f>
        <v/>
      </c>
      <c r="V740" s="54" t="str">
        <f>IF(Tabela2[[#This Row],[DATA DA RECARGA]]="","",YEAR(Tabela2[[#This Row],[DATA DA RECARGA]]))</f>
        <v/>
      </c>
      <c r="W740" s="54" t="str">
        <f>IF(Tabela2[[#This Row],[DATA DO ÚLTIMO TESTE HIDROSTÁTICO]]="","",VLOOKUP(MONTH(Tabela2[[#This Row],[DATA DO ÚLTIMO TESTE HIDROSTÁTICO]]),editar!$F$2:$G$13,2,0))</f>
        <v/>
      </c>
      <c r="X740" s="54" t="str">
        <f>IF(Tabela2[[#This Row],[DATA DO ÚLTIMO TESTE HIDROSTÁTICO]]="","",YEAR(Tabela2[[#This Row],[DATA DO ÚLTIMO TESTE HIDROSTÁTICO]]))</f>
        <v/>
      </c>
      <c r="Y740" s="101" t="str">
        <f>IFERROR(IF(Tabela2[[#This Row],[DATA DA RECARGA]]="","",Tabela2[[#This Row],[VALIDADE          (em meses)]]*30)+5,"")</f>
        <v/>
      </c>
      <c r="Z740" s="101" t="str">
        <f>IF(Tabela2[[#This Row],[DATA DA RECARGA]]="","","P")</f>
        <v/>
      </c>
      <c r="AA740" s="71"/>
      <c r="AB740" s="97" t="str">
        <f ca="1">IFERROR(G740-editar!$C$1,"")</f>
        <v/>
      </c>
      <c r="AC740" s="97" t="str">
        <f t="shared" ca="1" si="11"/>
        <v/>
      </c>
      <c r="AD740" s="74"/>
      <c r="AE740" s="74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</row>
    <row r="741" spans="1:57" ht="20.100000000000001" customHeight="1" x14ac:dyDescent="0.25">
      <c r="A741" s="29" t="str">
        <f>IF(Tabela2[[#This Row],[LOCAL DO EXTINTOR]]="","",Tabela2[[#This Row],[CONTROL1]])</f>
        <v/>
      </c>
      <c r="B741" s="133"/>
      <c r="C741" s="33"/>
      <c r="D741" s="34"/>
      <c r="E741" s="35"/>
      <c r="F7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1" s="81" t="str">
        <f ca="1">IFERROR(IF(Tabela2[[#This Row],[VALIDADE DA RECARGA]]="SELECIONE VALIDADE","",Tabela2[[#This Row],[DATA VENC REC]]),"")</f>
        <v/>
      </c>
      <c r="H741" s="76"/>
      <c r="I7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1" s="87" t="str">
        <f>IF(Tabela2[[#This Row],[DATA DO ÚLTIMO TESTE HIDROSTÁTICO]]="","",Tabela2[[#This Row],[DATA DO ÚLTIMO TESTE HIDROSTÁTICO]]+editar!$C$15)</f>
        <v/>
      </c>
      <c r="K741" s="105"/>
      <c r="L741" s="140"/>
      <c r="M741" s="48">
        <v>734</v>
      </c>
      <c r="N7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1" s="49" t="str">
        <f>IF(Tabela2[[#This Row],[DATA DA RECARGA]]="","",Tabela2[[#This Row],[DATA DA RECARGA]]+Tabela2[[#This Row],[val]])</f>
        <v/>
      </c>
      <c r="P741" s="48" t="str">
        <f>IF(Tabela2[[#This Row],[DATA VENC REC]]="","",VLOOKUP(MONTH(Tabela2[[#This Row],[DATA VENC REC]]),editar!$F$2:$G$13,2,0))</f>
        <v/>
      </c>
      <c r="Q741" s="48" t="str">
        <f>IF(Tabela2[[#This Row],[DATA VENC REC]]="","",YEAR(Tabela2[[#This Row],[DATA VENC REC]]))</f>
        <v/>
      </c>
      <c r="R7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1" s="54" t="str">
        <f>IF(Tabela2[[#This Row],[DATA DO PRÓXIMO TESTE HIDROSTÁTICO]]="","",VLOOKUP(MONTH(Tabela2[[#This Row],[DATA DO PRÓXIMO TESTE HIDROSTÁTICO]]),editar!$F$2:$G$13,2,0))</f>
        <v/>
      </c>
      <c r="T741" s="54" t="str">
        <f>IF(Tabela2[[#This Row],[DATA DO PRÓXIMO TESTE HIDROSTÁTICO]]="","",YEAR(Tabela2[[#This Row],[DATA DO PRÓXIMO TESTE HIDROSTÁTICO]]))</f>
        <v/>
      </c>
      <c r="U741" s="54" t="str">
        <f>IF(Tabela2[[#This Row],[DATA DA RECARGA]]="","",VLOOKUP(MONTH(Tabela2[[#This Row],[DATA DA RECARGA]]),editar!$F$2:$G$13,2,0))</f>
        <v/>
      </c>
      <c r="V741" s="54" t="str">
        <f>IF(Tabela2[[#This Row],[DATA DA RECARGA]]="","",YEAR(Tabela2[[#This Row],[DATA DA RECARGA]]))</f>
        <v/>
      </c>
      <c r="W741" s="54" t="str">
        <f>IF(Tabela2[[#This Row],[DATA DO ÚLTIMO TESTE HIDROSTÁTICO]]="","",VLOOKUP(MONTH(Tabela2[[#This Row],[DATA DO ÚLTIMO TESTE HIDROSTÁTICO]]),editar!$F$2:$G$13,2,0))</f>
        <v/>
      </c>
      <c r="X741" s="54" t="str">
        <f>IF(Tabela2[[#This Row],[DATA DO ÚLTIMO TESTE HIDROSTÁTICO]]="","",YEAR(Tabela2[[#This Row],[DATA DO ÚLTIMO TESTE HIDROSTÁTICO]]))</f>
        <v/>
      </c>
      <c r="Y741" s="101" t="str">
        <f>IFERROR(IF(Tabela2[[#This Row],[DATA DA RECARGA]]="","",Tabela2[[#This Row],[VALIDADE          (em meses)]]*30)+5,"")</f>
        <v/>
      </c>
      <c r="Z741" s="101" t="str">
        <f>IF(Tabela2[[#This Row],[DATA DA RECARGA]]="","","P")</f>
        <v/>
      </c>
      <c r="AA741" s="71"/>
      <c r="AB741" s="97" t="str">
        <f ca="1">IFERROR(G741-editar!$C$1,"")</f>
        <v/>
      </c>
      <c r="AC741" s="97" t="str">
        <f t="shared" ca="1" si="11"/>
        <v/>
      </c>
      <c r="AD741" s="74"/>
      <c r="AE741" s="74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</row>
    <row r="742" spans="1:57" ht="20.100000000000001" customHeight="1" x14ac:dyDescent="0.25">
      <c r="A742" s="29" t="str">
        <f>IF(Tabela2[[#This Row],[LOCAL DO EXTINTOR]]="","",Tabela2[[#This Row],[CONTROL1]])</f>
        <v/>
      </c>
      <c r="B742" s="133"/>
      <c r="C742" s="33"/>
      <c r="D742" s="34"/>
      <c r="E742" s="35"/>
      <c r="F7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2" s="81" t="str">
        <f ca="1">IFERROR(IF(Tabela2[[#This Row],[VALIDADE DA RECARGA]]="SELECIONE VALIDADE","",Tabela2[[#This Row],[DATA VENC REC]]),"")</f>
        <v/>
      </c>
      <c r="H742" s="76"/>
      <c r="I7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2" s="87" t="str">
        <f>IF(Tabela2[[#This Row],[DATA DO ÚLTIMO TESTE HIDROSTÁTICO]]="","",Tabela2[[#This Row],[DATA DO ÚLTIMO TESTE HIDROSTÁTICO]]+editar!$C$15)</f>
        <v/>
      </c>
      <c r="K742" s="105"/>
      <c r="L742" s="140"/>
      <c r="M742" s="48">
        <v>735</v>
      </c>
      <c r="N7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2" s="49" t="str">
        <f>IF(Tabela2[[#This Row],[DATA DA RECARGA]]="","",Tabela2[[#This Row],[DATA DA RECARGA]]+Tabela2[[#This Row],[val]])</f>
        <v/>
      </c>
      <c r="P742" s="48" t="str">
        <f>IF(Tabela2[[#This Row],[DATA VENC REC]]="","",VLOOKUP(MONTH(Tabela2[[#This Row],[DATA VENC REC]]),editar!$F$2:$G$13,2,0))</f>
        <v/>
      </c>
      <c r="Q742" s="48" t="str">
        <f>IF(Tabela2[[#This Row],[DATA VENC REC]]="","",YEAR(Tabela2[[#This Row],[DATA VENC REC]]))</f>
        <v/>
      </c>
      <c r="R7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2" s="54" t="str">
        <f>IF(Tabela2[[#This Row],[DATA DO PRÓXIMO TESTE HIDROSTÁTICO]]="","",VLOOKUP(MONTH(Tabela2[[#This Row],[DATA DO PRÓXIMO TESTE HIDROSTÁTICO]]),editar!$F$2:$G$13,2,0))</f>
        <v/>
      </c>
      <c r="T742" s="54" t="str">
        <f>IF(Tabela2[[#This Row],[DATA DO PRÓXIMO TESTE HIDROSTÁTICO]]="","",YEAR(Tabela2[[#This Row],[DATA DO PRÓXIMO TESTE HIDROSTÁTICO]]))</f>
        <v/>
      </c>
      <c r="U742" s="54" t="str">
        <f>IF(Tabela2[[#This Row],[DATA DA RECARGA]]="","",VLOOKUP(MONTH(Tabela2[[#This Row],[DATA DA RECARGA]]),editar!$F$2:$G$13,2,0))</f>
        <v/>
      </c>
      <c r="V742" s="54" t="str">
        <f>IF(Tabela2[[#This Row],[DATA DA RECARGA]]="","",YEAR(Tabela2[[#This Row],[DATA DA RECARGA]]))</f>
        <v/>
      </c>
      <c r="W742" s="54" t="str">
        <f>IF(Tabela2[[#This Row],[DATA DO ÚLTIMO TESTE HIDROSTÁTICO]]="","",VLOOKUP(MONTH(Tabela2[[#This Row],[DATA DO ÚLTIMO TESTE HIDROSTÁTICO]]),editar!$F$2:$G$13,2,0))</f>
        <v/>
      </c>
      <c r="X742" s="54" t="str">
        <f>IF(Tabela2[[#This Row],[DATA DO ÚLTIMO TESTE HIDROSTÁTICO]]="","",YEAR(Tabela2[[#This Row],[DATA DO ÚLTIMO TESTE HIDROSTÁTICO]]))</f>
        <v/>
      </c>
      <c r="Y742" s="101" t="str">
        <f>IFERROR(IF(Tabela2[[#This Row],[DATA DA RECARGA]]="","",Tabela2[[#This Row],[VALIDADE          (em meses)]]*30)+5,"")</f>
        <v/>
      </c>
      <c r="Z742" s="101" t="str">
        <f>IF(Tabela2[[#This Row],[DATA DA RECARGA]]="","","P")</f>
        <v/>
      </c>
      <c r="AA742" s="71"/>
      <c r="AB742" s="97" t="str">
        <f ca="1">IFERROR(G742-editar!$C$1,"")</f>
        <v/>
      </c>
      <c r="AC742" s="97" t="str">
        <f t="shared" ca="1" si="11"/>
        <v/>
      </c>
      <c r="AD742" s="74"/>
      <c r="AE742" s="74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</row>
    <row r="743" spans="1:57" ht="20.100000000000001" customHeight="1" x14ac:dyDescent="0.25">
      <c r="A743" s="29" t="str">
        <f>IF(Tabela2[[#This Row],[LOCAL DO EXTINTOR]]="","",Tabela2[[#This Row],[CONTROL1]])</f>
        <v/>
      </c>
      <c r="B743" s="133"/>
      <c r="C743" s="33"/>
      <c r="D743" s="34"/>
      <c r="E743" s="35"/>
      <c r="F7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3" s="81" t="str">
        <f ca="1">IFERROR(IF(Tabela2[[#This Row],[VALIDADE DA RECARGA]]="SELECIONE VALIDADE","",Tabela2[[#This Row],[DATA VENC REC]]),"")</f>
        <v/>
      </c>
      <c r="H743" s="76"/>
      <c r="I7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3" s="87" t="str">
        <f>IF(Tabela2[[#This Row],[DATA DO ÚLTIMO TESTE HIDROSTÁTICO]]="","",Tabela2[[#This Row],[DATA DO ÚLTIMO TESTE HIDROSTÁTICO]]+editar!$C$15)</f>
        <v/>
      </c>
      <c r="K743" s="105"/>
      <c r="L743" s="140"/>
      <c r="M743" s="48">
        <v>736</v>
      </c>
      <c r="N7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3" s="49" t="str">
        <f>IF(Tabela2[[#This Row],[DATA DA RECARGA]]="","",Tabela2[[#This Row],[DATA DA RECARGA]]+Tabela2[[#This Row],[val]])</f>
        <v/>
      </c>
      <c r="P743" s="48" t="str">
        <f>IF(Tabela2[[#This Row],[DATA VENC REC]]="","",VLOOKUP(MONTH(Tabela2[[#This Row],[DATA VENC REC]]),editar!$F$2:$G$13,2,0))</f>
        <v/>
      </c>
      <c r="Q743" s="48" t="str">
        <f>IF(Tabela2[[#This Row],[DATA VENC REC]]="","",YEAR(Tabela2[[#This Row],[DATA VENC REC]]))</f>
        <v/>
      </c>
      <c r="R7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3" s="54" t="str">
        <f>IF(Tabela2[[#This Row],[DATA DO PRÓXIMO TESTE HIDROSTÁTICO]]="","",VLOOKUP(MONTH(Tabela2[[#This Row],[DATA DO PRÓXIMO TESTE HIDROSTÁTICO]]),editar!$F$2:$G$13,2,0))</f>
        <v/>
      </c>
      <c r="T743" s="54" t="str">
        <f>IF(Tabela2[[#This Row],[DATA DO PRÓXIMO TESTE HIDROSTÁTICO]]="","",YEAR(Tabela2[[#This Row],[DATA DO PRÓXIMO TESTE HIDROSTÁTICO]]))</f>
        <v/>
      </c>
      <c r="U743" s="54" t="str">
        <f>IF(Tabela2[[#This Row],[DATA DA RECARGA]]="","",VLOOKUP(MONTH(Tabela2[[#This Row],[DATA DA RECARGA]]),editar!$F$2:$G$13,2,0))</f>
        <v/>
      </c>
      <c r="V743" s="54" t="str">
        <f>IF(Tabela2[[#This Row],[DATA DA RECARGA]]="","",YEAR(Tabela2[[#This Row],[DATA DA RECARGA]]))</f>
        <v/>
      </c>
      <c r="W743" s="54" t="str">
        <f>IF(Tabela2[[#This Row],[DATA DO ÚLTIMO TESTE HIDROSTÁTICO]]="","",VLOOKUP(MONTH(Tabela2[[#This Row],[DATA DO ÚLTIMO TESTE HIDROSTÁTICO]]),editar!$F$2:$G$13,2,0))</f>
        <v/>
      </c>
      <c r="X743" s="54" t="str">
        <f>IF(Tabela2[[#This Row],[DATA DO ÚLTIMO TESTE HIDROSTÁTICO]]="","",YEAR(Tabela2[[#This Row],[DATA DO ÚLTIMO TESTE HIDROSTÁTICO]]))</f>
        <v/>
      </c>
      <c r="Y743" s="101" t="str">
        <f>IFERROR(IF(Tabela2[[#This Row],[DATA DA RECARGA]]="","",Tabela2[[#This Row],[VALIDADE          (em meses)]]*30)+5,"")</f>
        <v/>
      </c>
      <c r="Z743" s="101" t="str">
        <f>IF(Tabela2[[#This Row],[DATA DA RECARGA]]="","","P")</f>
        <v/>
      </c>
      <c r="AA743" s="71"/>
      <c r="AB743" s="97" t="str">
        <f ca="1">IFERROR(G743-editar!$C$1,"")</f>
        <v/>
      </c>
      <c r="AC743" s="97" t="str">
        <f t="shared" ca="1" si="11"/>
        <v/>
      </c>
      <c r="AD743" s="74"/>
      <c r="AE743" s="74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</row>
    <row r="744" spans="1:57" ht="20.100000000000001" customHeight="1" x14ac:dyDescent="0.25">
      <c r="A744" s="29" t="str">
        <f>IF(Tabela2[[#This Row],[LOCAL DO EXTINTOR]]="","",Tabela2[[#This Row],[CONTROL1]])</f>
        <v/>
      </c>
      <c r="B744" s="133"/>
      <c r="C744" s="33"/>
      <c r="D744" s="34"/>
      <c r="E744" s="35"/>
      <c r="F7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4" s="81" t="str">
        <f ca="1">IFERROR(IF(Tabela2[[#This Row],[VALIDADE DA RECARGA]]="SELECIONE VALIDADE","",Tabela2[[#This Row],[DATA VENC REC]]),"")</f>
        <v/>
      </c>
      <c r="H744" s="76"/>
      <c r="I7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4" s="87" t="str">
        <f>IF(Tabela2[[#This Row],[DATA DO ÚLTIMO TESTE HIDROSTÁTICO]]="","",Tabela2[[#This Row],[DATA DO ÚLTIMO TESTE HIDROSTÁTICO]]+editar!$C$15)</f>
        <v/>
      </c>
      <c r="K744" s="105"/>
      <c r="L744" s="140"/>
      <c r="M744" s="48">
        <v>737</v>
      </c>
      <c r="N7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4" s="49" t="str">
        <f>IF(Tabela2[[#This Row],[DATA DA RECARGA]]="","",Tabela2[[#This Row],[DATA DA RECARGA]]+Tabela2[[#This Row],[val]])</f>
        <v/>
      </c>
      <c r="P744" s="48" t="str">
        <f>IF(Tabela2[[#This Row],[DATA VENC REC]]="","",VLOOKUP(MONTH(Tabela2[[#This Row],[DATA VENC REC]]),editar!$F$2:$G$13,2,0))</f>
        <v/>
      </c>
      <c r="Q744" s="48" t="str">
        <f>IF(Tabela2[[#This Row],[DATA VENC REC]]="","",YEAR(Tabela2[[#This Row],[DATA VENC REC]]))</f>
        <v/>
      </c>
      <c r="R7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4" s="54" t="str">
        <f>IF(Tabela2[[#This Row],[DATA DO PRÓXIMO TESTE HIDROSTÁTICO]]="","",VLOOKUP(MONTH(Tabela2[[#This Row],[DATA DO PRÓXIMO TESTE HIDROSTÁTICO]]),editar!$F$2:$G$13,2,0))</f>
        <v/>
      </c>
      <c r="T744" s="54" t="str">
        <f>IF(Tabela2[[#This Row],[DATA DO PRÓXIMO TESTE HIDROSTÁTICO]]="","",YEAR(Tabela2[[#This Row],[DATA DO PRÓXIMO TESTE HIDROSTÁTICO]]))</f>
        <v/>
      </c>
      <c r="U744" s="54" t="str">
        <f>IF(Tabela2[[#This Row],[DATA DA RECARGA]]="","",VLOOKUP(MONTH(Tabela2[[#This Row],[DATA DA RECARGA]]),editar!$F$2:$G$13,2,0))</f>
        <v/>
      </c>
      <c r="V744" s="54" t="str">
        <f>IF(Tabela2[[#This Row],[DATA DA RECARGA]]="","",YEAR(Tabela2[[#This Row],[DATA DA RECARGA]]))</f>
        <v/>
      </c>
      <c r="W744" s="54" t="str">
        <f>IF(Tabela2[[#This Row],[DATA DO ÚLTIMO TESTE HIDROSTÁTICO]]="","",VLOOKUP(MONTH(Tabela2[[#This Row],[DATA DO ÚLTIMO TESTE HIDROSTÁTICO]]),editar!$F$2:$G$13,2,0))</f>
        <v/>
      </c>
      <c r="X744" s="54" t="str">
        <f>IF(Tabela2[[#This Row],[DATA DO ÚLTIMO TESTE HIDROSTÁTICO]]="","",YEAR(Tabela2[[#This Row],[DATA DO ÚLTIMO TESTE HIDROSTÁTICO]]))</f>
        <v/>
      </c>
      <c r="Y744" s="101" t="str">
        <f>IFERROR(IF(Tabela2[[#This Row],[DATA DA RECARGA]]="","",Tabela2[[#This Row],[VALIDADE          (em meses)]]*30)+5,"")</f>
        <v/>
      </c>
      <c r="Z744" s="101" t="str">
        <f>IF(Tabela2[[#This Row],[DATA DA RECARGA]]="","","P")</f>
        <v/>
      </c>
      <c r="AA744" s="71"/>
      <c r="AB744" s="97" t="str">
        <f ca="1">IFERROR(G744-editar!$C$1,"")</f>
        <v/>
      </c>
      <c r="AC744" s="97" t="str">
        <f t="shared" ca="1" si="11"/>
        <v/>
      </c>
      <c r="AD744" s="74"/>
      <c r="AE744" s="74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</row>
    <row r="745" spans="1:57" ht="20.100000000000001" customHeight="1" x14ac:dyDescent="0.25">
      <c r="A745" s="29" t="str">
        <f>IF(Tabela2[[#This Row],[LOCAL DO EXTINTOR]]="","",Tabela2[[#This Row],[CONTROL1]])</f>
        <v/>
      </c>
      <c r="B745" s="133"/>
      <c r="C745" s="33"/>
      <c r="D745" s="34"/>
      <c r="E745" s="35"/>
      <c r="F7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5" s="81" t="str">
        <f ca="1">IFERROR(IF(Tabela2[[#This Row],[VALIDADE DA RECARGA]]="SELECIONE VALIDADE","",Tabela2[[#This Row],[DATA VENC REC]]),"")</f>
        <v/>
      </c>
      <c r="H745" s="76"/>
      <c r="I7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5" s="87" t="str">
        <f>IF(Tabela2[[#This Row],[DATA DO ÚLTIMO TESTE HIDROSTÁTICO]]="","",Tabela2[[#This Row],[DATA DO ÚLTIMO TESTE HIDROSTÁTICO]]+editar!$C$15)</f>
        <v/>
      </c>
      <c r="K745" s="105"/>
      <c r="L745" s="140"/>
      <c r="M745" s="48">
        <v>738</v>
      </c>
      <c r="N7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5" s="49" t="str">
        <f>IF(Tabela2[[#This Row],[DATA DA RECARGA]]="","",Tabela2[[#This Row],[DATA DA RECARGA]]+Tabela2[[#This Row],[val]])</f>
        <v/>
      </c>
      <c r="P745" s="48" t="str">
        <f>IF(Tabela2[[#This Row],[DATA VENC REC]]="","",VLOOKUP(MONTH(Tabela2[[#This Row],[DATA VENC REC]]),editar!$F$2:$G$13,2,0))</f>
        <v/>
      </c>
      <c r="Q745" s="48" t="str">
        <f>IF(Tabela2[[#This Row],[DATA VENC REC]]="","",YEAR(Tabela2[[#This Row],[DATA VENC REC]]))</f>
        <v/>
      </c>
      <c r="R7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5" s="54" t="str">
        <f>IF(Tabela2[[#This Row],[DATA DO PRÓXIMO TESTE HIDROSTÁTICO]]="","",VLOOKUP(MONTH(Tabela2[[#This Row],[DATA DO PRÓXIMO TESTE HIDROSTÁTICO]]),editar!$F$2:$G$13,2,0))</f>
        <v/>
      </c>
      <c r="T745" s="54" t="str">
        <f>IF(Tabela2[[#This Row],[DATA DO PRÓXIMO TESTE HIDROSTÁTICO]]="","",YEAR(Tabela2[[#This Row],[DATA DO PRÓXIMO TESTE HIDROSTÁTICO]]))</f>
        <v/>
      </c>
      <c r="U745" s="54" t="str">
        <f>IF(Tabela2[[#This Row],[DATA DA RECARGA]]="","",VLOOKUP(MONTH(Tabela2[[#This Row],[DATA DA RECARGA]]),editar!$F$2:$G$13,2,0))</f>
        <v/>
      </c>
      <c r="V745" s="54" t="str">
        <f>IF(Tabela2[[#This Row],[DATA DA RECARGA]]="","",YEAR(Tabela2[[#This Row],[DATA DA RECARGA]]))</f>
        <v/>
      </c>
      <c r="W745" s="54" t="str">
        <f>IF(Tabela2[[#This Row],[DATA DO ÚLTIMO TESTE HIDROSTÁTICO]]="","",VLOOKUP(MONTH(Tabela2[[#This Row],[DATA DO ÚLTIMO TESTE HIDROSTÁTICO]]),editar!$F$2:$G$13,2,0))</f>
        <v/>
      </c>
      <c r="X745" s="54" t="str">
        <f>IF(Tabela2[[#This Row],[DATA DO ÚLTIMO TESTE HIDROSTÁTICO]]="","",YEAR(Tabela2[[#This Row],[DATA DO ÚLTIMO TESTE HIDROSTÁTICO]]))</f>
        <v/>
      </c>
      <c r="Y745" s="101" t="str">
        <f>IFERROR(IF(Tabela2[[#This Row],[DATA DA RECARGA]]="","",Tabela2[[#This Row],[VALIDADE          (em meses)]]*30)+5,"")</f>
        <v/>
      </c>
      <c r="Z745" s="101" t="str">
        <f>IF(Tabela2[[#This Row],[DATA DA RECARGA]]="","","P")</f>
        <v/>
      </c>
      <c r="AA745" s="71"/>
      <c r="AB745" s="97" t="str">
        <f ca="1">IFERROR(G745-editar!$C$1,"")</f>
        <v/>
      </c>
      <c r="AC745" s="97" t="str">
        <f t="shared" ca="1" si="11"/>
        <v/>
      </c>
      <c r="AD745" s="74"/>
      <c r="AE745" s="74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</row>
    <row r="746" spans="1:57" ht="20.100000000000001" customHeight="1" x14ac:dyDescent="0.25">
      <c r="A746" s="29" t="str">
        <f>IF(Tabela2[[#This Row],[LOCAL DO EXTINTOR]]="","",Tabela2[[#This Row],[CONTROL1]])</f>
        <v/>
      </c>
      <c r="B746" s="133"/>
      <c r="C746" s="33"/>
      <c r="D746" s="34"/>
      <c r="E746" s="35"/>
      <c r="F7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6" s="81" t="str">
        <f ca="1">IFERROR(IF(Tabela2[[#This Row],[VALIDADE DA RECARGA]]="SELECIONE VALIDADE","",Tabela2[[#This Row],[DATA VENC REC]]),"")</f>
        <v/>
      </c>
      <c r="H746" s="76"/>
      <c r="I7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6" s="87" t="str">
        <f>IF(Tabela2[[#This Row],[DATA DO ÚLTIMO TESTE HIDROSTÁTICO]]="","",Tabela2[[#This Row],[DATA DO ÚLTIMO TESTE HIDROSTÁTICO]]+editar!$C$15)</f>
        <v/>
      </c>
      <c r="K746" s="105"/>
      <c r="L746" s="140"/>
      <c r="M746" s="48">
        <v>739</v>
      </c>
      <c r="N7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6" s="49" t="str">
        <f>IF(Tabela2[[#This Row],[DATA DA RECARGA]]="","",Tabela2[[#This Row],[DATA DA RECARGA]]+Tabela2[[#This Row],[val]])</f>
        <v/>
      </c>
      <c r="P746" s="48" t="str">
        <f>IF(Tabela2[[#This Row],[DATA VENC REC]]="","",VLOOKUP(MONTH(Tabela2[[#This Row],[DATA VENC REC]]),editar!$F$2:$G$13,2,0))</f>
        <v/>
      </c>
      <c r="Q746" s="48" t="str">
        <f>IF(Tabela2[[#This Row],[DATA VENC REC]]="","",YEAR(Tabela2[[#This Row],[DATA VENC REC]]))</f>
        <v/>
      </c>
      <c r="R7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6" s="54" t="str">
        <f>IF(Tabela2[[#This Row],[DATA DO PRÓXIMO TESTE HIDROSTÁTICO]]="","",VLOOKUP(MONTH(Tabela2[[#This Row],[DATA DO PRÓXIMO TESTE HIDROSTÁTICO]]),editar!$F$2:$G$13,2,0))</f>
        <v/>
      </c>
      <c r="T746" s="54" t="str">
        <f>IF(Tabela2[[#This Row],[DATA DO PRÓXIMO TESTE HIDROSTÁTICO]]="","",YEAR(Tabela2[[#This Row],[DATA DO PRÓXIMO TESTE HIDROSTÁTICO]]))</f>
        <v/>
      </c>
      <c r="U746" s="54" t="str">
        <f>IF(Tabela2[[#This Row],[DATA DA RECARGA]]="","",VLOOKUP(MONTH(Tabela2[[#This Row],[DATA DA RECARGA]]),editar!$F$2:$G$13,2,0))</f>
        <v/>
      </c>
      <c r="V746" s="54" t="str">
        <f>IF(Tabela2[[#This Row],[DATA DA RECARGA]]="","",YEAR(Tabela2[[#This Row],[DATA DA RECARGA]]))</f>
        <v/>
      </c>
      <c r="W746" s="54" t="str">
        <f>IF(Tabela2[[#This Row],[DATA DO ÚLTIMO TESTE HIDROSTÁTICO]]="","",VLOOKUP(MONTH(Tabela2[[#This Row],[DATA DO ÚLTIMO TESTE HIDROSTÁTICO]]),editar!$F$2:$G$13,2,0))</f>
        <v/>
      </c>
      <c r="X746" s="54" t="str">
        <f>IF(Tabela2[[#This Row],[DATA DO ÚLTIMO TESTE HIDROSTÁTICO]]="","",YEAR(Tabela2[[#This Row],[DATA DO ÚLTIMO TESTE HIDROSTÁTICO]]))</f>
        <v/>
      </c>
      <c r="Y746" s="101" t="str">
        <f>IFERROR(IF(Tabela2[[#This Row],[DATA DA RECARGA]]="","",Tabela2[[#This Row],[VALIDADE          (em meses)]]*30)+5,"")</f>
        <v/>
      </c>
      <c r="Z746" s="101" t="str">
        <f>IF(Tabela2[[#This Row],[DATA DA RECARGA]]="","","P")</f>
        <v/>
      </c>
      <c r="AA746" s="71"/>
      <c r="AB746" s="97" t="str">
        <f ca="1">IFERROR(G746-editar!$C$1,"")</f>
        <v/>
      </c>
      <c r="AC746" s="97" t="str">
        <f t="shared" ca="1" si="11"/>
        <v/>
      </c>
      <c r="AD746" s="74"/>
      <c r="AE746" s="74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</row>
    <row r="747" spans="1:57" ht="20.100000000000001" customHeight="1" x14ac:dyDescent="0.25">
      <c r="A747" s="29" t="str">
        <f>IF(Tabela2[[#This Row],[LOCAL DO EXTINTOR]]="","",Tabela2[[#This Row],[CONTROL1]])</f>
        <v/>
      </c>
      <c r="B747" s="133"/>
      <c r="C747" s="33"/>
      <c r="D747" s="34"/>
      <c r="E747" s="35"/>
      <c r="F7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7" s="81" t="str">
        <f ca="1">IFERROR(IF(Tabela2[[#This Row],[VALIDADE DA RECARGA]]="SELECIONE VALIDADE","",Tabela2[[#This Row],[DATA VENC REC]]),"")</f>
        <v/>
      </c>
      <c r="H747" s="76"/>
      <c r="I7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7" s="87" t="str">
        <f>IF(Tabela2[[#This Row],[DATA DO ÚLTIMO TESTE HIDROSTÁTICO]]="","",Tabela2[[#This Row],[DATA DO ÚLTIMO TESTE HIDROSTÁTICO]]+editar!$C$15)</f>
        <v/>
      </c>
      <c r="K747" s="105"/>
      <c r="L747" s="140"/>
      <c r="M747" s="48">
        <v>740</v>
      </c>
      <c r="N7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7" s="49" t="str">
        <f>IF(Tabela2[[#This Row],[DATA DA RECARGA]]="","",Tabela2[[#This Row],[DATA DA RECARGA]]+Tabela2[[#This Row],[val]])</f>
        <v/>
      </c>
      <c r="P747" s="48" t="str">
        <f>IF(Tabela2[[#This Row],[DATA VENC REC]]="","",VLOOKUP(MONTH(Tabela2[[#This Row],[DATA VENC REC]]),editar!$F$2:$G$13,2,0))</f>
        <v/>
      </c>
      <c r="Q747" s="48" t="str">
        <f>IF(Tabela2[[#This Row],[DATA VENC REC]]="","",YEAR(Tabela2[[#This Row],[DATA VENC REC]]))</f>
        <v/>
      </c>
      <c r="R7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7" s="54" t="str">
        <f>IF(Tabela2[[#This Row],[DATA DO PRÓXIMO TESTE HIDROSTÁTICO]]="","",VLOOKUP(MONTH(Tabela2[[#This Row],[DATA DO PRÓXIMO TESTE HIDROSTÁTICO]]),editar!$F$2:$G$13,2,0))</f>
        <v/>
      </c>
      <c r="T747" s="54" t="str">
        <f>IF(Tabela2[[#This Row],[DATA DO PRÓXIMO TESTE HIDROSTÁTICO]]="","",YEAR(Tabela2[[#This Row],[DATA DO PRÓXIMO TESTE HIDROSTÁTICO]]))</f>
        <v/>
      </c>
      <c r="U747" s="54" t="str">
        <f>IF(Tabela2[[#This Row],[DATA DA RECARGA]]="","",VLOOKUP(MONTH(Tabela2[[#This Row],[DATA DA RECARGA]]),editar!$F$2:$G$13,2,0))</f>
        <v/>
      </c>
      <c r="V747" s="54" t="str">
        <f>IF(Tabela2[[#This Row],[DATA DA RECARGA]]="","",YEAR(Tabela2[[#This Row],[DATA DA RECARGA]]))</f>
        <v/>
      </c>
      <c r="W747" s="54" t="str">
        <f>IF(Tabela2[[#This Row],[DATA DO ÚLTIMO TESTE HIDROSTÁTICO]]="","",VLOOKUP(MONTH(Tabela2[[#This Row],[DATA DO ÚLTIMO TESTE HIDROSTÁTICO]]),editar!$F$2:$G$13,2,0))</f>
        <v/>
      </c>
      <c r="X747" s="54" t="str">
        <f>IF(Tabela2[[#This Row],[DATA DO ÚLTIMO TESTE HIDROSTÁTICO]]="","",YEAR(Tabela2[[#This Row],[DATA DO ÚLTIMO TESTE HIDROSTÁTICO]]))</f>
        <v/>
      </c>
      <c r="Y747" s="101" t="str">
        <f>IFERROR(IF(Tabela2[[#This Row],[DATA DA RECARGA]]="","",Tabela2[[#This Row],[VALIDADE          (em meses)]]*30)+5,"")</f>
        <v/>
      </c>
      <c r="Z747" s="101" t="str">
        <f>IF(Tabela2[[#This Row],[DATA DA RECARGA]]="","","P")</f>
        <v/>
      </c>
      <c r="AA747" s="71"/>
      <c r="AB747" s="97" t="str">
        <f ca="1">IFERROR(G747-editar!$C$1,"")</f>
        <v/>
      </c>
      <c r="AC747" s="97" t="str">
        <f t="shared" ca="1" si="11"/>
        <v/>
      </c>
      <c r="AD747" s="74"/>
      <c r="AE747" s="74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</row>
    <row r="748" spans="1:57" ht="20.100000000000001" customHeight="1" x14ac:dyDescent="0.25">
      <c r="A748" s="29" t="str">
        <f>IF(Tabela2[[#This Row],[LOCAL DO EXTINTOR]]="","",Tabela2[[#This Row],[CONTROL1]])</f>
        <v/>
      </c>
      <c r="B748" s="133"/>
      <c r="C748" s="33"/>
      <c r="D748" s="34"/>
      <c r="E748" s="35"/>
      <c r="F7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8" s="81" t="str">
        <f ca="1">IFERROR(IF(Tabela2[[#This Row],[VALIDADE DA RECARGA]]="SELECIONE VALIDADE","",Tabela2[[#This Row],[DATA VENC REC]]),"")</f>
        <v/>
      </c>
      <c r="H748" s="76"/>
      <c r="I7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8" s="87" t="str">
        <f>IF(Tabela2[[#This Row],[DATA DO ÚLTIMO TESTE HIDROSTÁTICO]]="","",Tabela2[[#This Row],[DATA DO ÚLTIMO TESTE HIDROSTÁTICO]]+editar!$C$15)</f>
        <v/>
      </c>
      <c r="K748" s="105"/>
      <c r="L748" s="140"/>
      <c r="M748" s="48">
        <v>741</v>
      </c>
      <c r="N7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8" s="49" t="str">
        <f>IF(Tabela2[[#This Row],[DATA DA RECARGA]]="","",Tabela2[[#This Row],[DATA DA RECARGA]]+Tabela2[[#This Row],[val]])</f>
        <v/>
      </c>
      <c r="P748" s="48" t="str">
        <f>IF(Tabela2[[#This Row],[DATA VENC REC]]="","",VLOOKUP(MONTH(Tabela2[[#This Row],[DATA VENC REC]]),editar!$F$2:$G$13,2,0))</f>
        <v/>
      </c>
      <c r="Q748" s="48" t="str">
        <f>IF(Tabela2[[#This Row],[DATA VENC REC]]="","",YEAR(Tabela2[[#This Row],[DATA VENC REC]]))</f>
        <v/>
      </c>
      <c r="R7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8" s="54" t="str">
        <f>IF(Tabela2[[#This Row],[DATA DO PRÓXIMO TESTE HIDROSTÁTICO]]="","",VLOOKUP(MONTH(Tabela2[[#This Row],[DATA DO PRÓXIMO TESTE HIDROSTÁTICO]]),editar!$F$2:$G$13,2,0))</f>
        <v/>
      </c>
      <c r="T748" s="54" t="str">
        <f>IF(Tabela2[[#This Row],[DATA DO PRÓXIMO TESTE HIDROSTÁTICO]]="","",YEAR(Tabela2[[#This Row],[DATA DO PRÓXIMO TESTE HIDROSTÁTICO]]))</f>
        <v/>
      </c>
      <c r="U748" s="54" t="str">
        <f>IF(Tabela2[[#This Row],[DATA DA RECARGA]]="","",VLOOKUP(MONTH(Tabela2[[#This Row],[DATA DA RECARGA]]),editar!$F$2:$G$13,2,0))</f>
        <v/>
      </c>
      <c r="V748" s="54" t="str">
        <f>IF(Tabela2[[#This Row],[DATA DA RECARGA]]="","",YEAR(Tabela2[[#This Row],[DATA DA RECARGA]]))</f>
        <v/>
      </c>
      <c r="W748" s="54" t="str">
        <f>IF(Tabela2[[#This Row],[DATA DO ÚLTIMO TESTE HIDROSTÁTICO]]="","",VLOOKUP(MONTH(Tabela2[[#This Row],[DATA DO ÚLTIMO TESTE HIDROSTÁTICO]]),editar!$F$2:$G$13,2,0))</f>
        <v/>
      </c>
      <c r="X748" s="54" t="str">
        <f>IF(Tabela2[[#This Row],[DATA DO ÚLTIMO TESTE HIDROSTÁTICO]]="","",YEAR(Tabela2[[#This Row],[DATA DO ÚLTIMO TESTE HIDROSTÁTICO]]))</f>
        <v/>
      </c>
      <c r="Y748" s="101" t="str">
        <f>IFERROR(IF(Tabela2[[#This Row],[DATA DA RECARGA]]="","",Tabela2[[#This Row],[VALIDADE          (em meses)]]*30)+5,"")</f>
        <v/>
      </c>
      <c r="Z748" s="101" t="str">
        <f>IF(Tabela2[[#This Row],[DATA DA RECARGA]]="","","P")</f>
        <v/>
      </c>
      <c r="AA748" s="71"/>
      <c r="AB748" s="97" t="str">
        <f ca="1">IFERROR(G748-editar!$C$1,"")</f>
        <v/>
      </c>
      <c r="AC748" s="97" t="str">
        <f t="shared" ca="1" si="11"/>
        <v/>
      </c>
      <c r="AD748" s="74"/>
      <c r="AE748" s="74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</row>
    <row r="749" spans="1:57" ht="20.100000000000001" customHeight="1" x14ac:dyDescent="0.25">
      <c r="A749" s="29" t="str">
        <f>IF(Tabela2[[#This Row],[LOCAL DO EXTINTOR]]="","",Tabela2[[#This Row],[CONTROL1]])</f>
        <v/>
      </c>
      <c r="B749" s="133"/>
      <c r="C749" s="33"/>
      <c r="D749" s="34"/>
      <c r="E749" s="35"/>
      <c r="F7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49" s="81" t="str">
        <f ca="1">IFERROR(IF(Tabela2[[#This Row],[VALIDADE DA RECARGA]]="SELECIONE VALIDADE","",Tabela2[[#This Row],[DATA VENC REC]]),"")</f>
        <v/>
      </c>
      <c r="H749" s="76"/>
      <c r="I7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49" s="87" t="str">
        <f>IF(Tabela2[[#This Row],[DATA DO ÚLTIMO TESTE HIDROSTÁTICO]]="","",Tabela2[[#This Row],[DATA DO ÚLTIMO TESTE HIDROSTÁTICO]]+editar!$C$15)</f>
        <v/>
      </c>
      <c r="K749" s="105"/>
      <c r="L749" s="140"/>
      <c r="M749" s="48">
        <v>742</v>
      </c>
      <c r="N7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49" s="49" t="str">
        <f>IF(Tabela2[[#This Row],[DATA DA RECARGA]]="","",Tabela2[[#This Row],[DATA DA RECARGA]]+Tabela2[[#This Row],[val]])</f>
        <v/>
      </c>
      <c r="P749" s="48" t="str">
        <f>IF(Tabela2[[#This Row],[DATA VENC REC]]="","",VLOOKUP(MONTH(Tabela2[[#This Row],[DATA VENC REC]]),editar!$F$2:$G$13,2,0))</f>
        <v/>
      </c>
      <c r="Q749" s="48" t="str">
        <f>IF(Tabela2[[#This Row],[DATA VENC REC]]="","",YEAR(Tabela2[[#This Row],[DATA VENC REC]]))</f>
        <v/>
      </c>
      <c r="R7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49" s="54" t="str">
        <f>IF(Tabela2[[#This Row],[DATA DO PRÓXIMO TESTE HIDROSTÁTICO]]="","",VLOOKUP(MONTH(Tabela2[[#This Row],[DATA DO PRÓXIMO TESTE HIDROSTÁTICO]]),editar!$F$2:$G$13,2,0))</f>
        <v/>
      </c>
      <c r="T749" s="54" t="str">
        <f>IF(Tabela2[[#This Row],[DATA DO PRÓXIMO TESTE HIDROSTÁTICO]]="","",YEAR(Tabela2[[#This Row],[DATA DO PRÓXIMO TESTE HIDROSTÁTICO]]))</f>
        <v/>
      </c>
      <c r="U749" s="54" t="str">
        <f>IF(Tabela2[[#This Row],[DATA DA RECARGA]]="","",VLOOKUP(MONTH(Tabela2[[#This Row],[DATA DA RECARGA]]),editar!$F$2:$G$13,2,0))</f>
        <v/>
      </c>
      <c r="V749" s="54" t="str">
        <f>IF(Tabela2[[#This Row],[DATA DA RECARGA]]="","",YEAR(Tabela2[[#This Row],[DATA DA RECARGA]]))</f>
        <v/>
      </c>
      <c r="W749" s="54" t="str">
        <f>IF(Tabela2[[#This Row],[DATA DO ÚLTIMO TESTE HIDROSTÁTICO]]="","",VLOOKUP(MONTH(Tabela2[[#This Row],[DATA DO ÚLTIMO TESTE HIDROSTÁTICO]]),editar!$F$2:$G$13,2,0))</f>
        <v/>
      </c>
      <c r="X749" s="54" t="str">
        <f>IF(Tabela2[[#This Row],[DATA DO ÚLTIMO TESTE HIDROSTÁTICO]]="","",YEAR(Tabela2[[#This Row],[DATA DO ÚLTIMO TESTE HIDROSTÁTICO]]))</f>
        <v/>
      </c>
      <c r="Y749" s="101" t="str">
        <f>IFERROR(IF(Tabela2[[#This Row],[DATA DA RECARGA]]="","",Tabela2[[#This Row],[VALIDADE          (em meses)]]*30)+5,"")</f>
        <v/>
      </c>
      <c r="Z749" s="101" t="str">
        <f>IF(Tabela2[[#This Row],[DATA DA RECARGA]]="","","P")</f>
        <v/>
      </c>
      <c r="AA749" s="71"/>
      <c r="AB749" s="97" t="str">
        <f ca="1">IFERROR(G749-editar!$C$1,"")</f>
        <v/>
      </c>
      <c r="AC749" s="97" t="str">
        <f t="shared" ca="1" si="11"/>
        <v/>
      </c>
      <c r="AD749" s="74"/>
      <c r="AE749" s="74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</row>
    <row r="750" spans="1:57" ht="20.100000000000001" customHeight="1" x14ac:dyDescent="0.25">
      <c r="A750" s="29" t="str">
        <f>IF(Tabela2[[#This Row],[LOCAL DO EXTINTOR]]="","",Tabela2[[#This Row],[CONTROL1]])</f>
        <v/>
      </c>
      <c r="B750" s="133"/>
      <c r="C750" s="33"/>
      <c r="D750" s="34"/>
      <c r="E750" s="35"/>
      <c r="F7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0" s="81" t="str">
        <f ca="1">IFERROR(IF(Tabela2[[#This Row],[VALIDADE DA RECARGA]]="SELECIONE VALIDADE","",Tabela2[[#This Row],[DATA VENC REC]]),"")</f>
        <v/>
      </c>
      <c r="H750" s="76"/>
      <c r="I7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0" s="87" t="str">
        <f>IF(Tabela2[[#This Row],[DATA DO ÚLTIMO TESTE HIDROSTÁTICO]]="","",Tabela2[[#This Row],[DATA DO ÚLTIMO TESTE HIDROSTÁTICO]]+editar!$C$15)</f>
        <v/>
      </c>
      <c r="K750" s="105"/>
      <c r="L750" s="140"/>
      <c r="M750" s="48">
        <v>743</v>
      </c>
      <c r="N7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0" s="49" t="str">
        <f>IF(Tabela2[[#This Row],[DATA DA RECARGA]]="","",Tabela2[[#This Row],[DATA DA RECARGA]]+Tabela2[[#This Row],[val]])</f>
        <v/>
      </c>
      <c r="P750" s="48" t="str">
        <f>IF(Tabela2[[#This Row],[DATA VENC REC]]="","",VLOOKUP(MONTH(Tabela2[[#This Row],[DATA VENC REC]]),editar!$F$2:$G$13,2,0))</f>
        <v/>
      </c>
      <c r="Q750" s="48" t="str">
        <f>IF(Tabela2[[#This Row],[DATA VENC REC]]="","",YEAR(Tabela2[[#This Row],[DATA VENC REC]]))</f>
        <v/>
      </c>
      <c r="R7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0" s="54" t="str">
        <f>IF(Tabela2[[#This Row],[DATA DO PRÓXIMO TESTE HIDROSTÁTICO]]="","",VLOOKUP(MONTH(Tabela2[[#This Row],[DATA DO PRÓXIMO TESTE HIDROSTÁTICO]]),editar!$F$2:$G$13,2,0))</f>
        <v/>
      </c>
      <c r="T750" s="54" t="str">
        <f>IF(Tabela2[[#This Row],[DATA DO PRÓXIMO TESTE HIDROSTÁTICO]]="","",YEAR(Tabela2[[#This Row],[DATA DO PRÓXIMO TESTE HIDROSTÁTICO]]))</f>
        <v/>
      </c>
      <c r="U750" s="54" t="str">
        <f>IF(Tabela2[[#This Row],[DATA DA RECARGA]]="","",VLOOKUP(MONTH(Tabela2[[#This Row],[DATA DA RECARGA]]),editar!$F$2:$G$13,2,0))</f>
        <v/>
      </c>
      <c r="V750" s="54" t="str">
        <f>IF(Tabela2[[#This Row],[DATA DA RECARGA]]="","",YEAR(Tabela2[[#This Row],[DATA DA RECARGA]]))</f>
        <v/>
      </c>
      <c r="W750" s="54" t="str">
        <f>IF(Tabela2[[#This Row],[DATA DO ÚLTIMO TESTE HIDROSTÁTICO]]="","",VLOOKUP(MONTH(Tabela2[[#This Row],[DATA DO ÚLTIMO TESTE HIDROSTÁTICO]]),editar!$F$2:$G$13,2,0))</f>
        <v/>
      </c>
      <c r="X750" s="54" t="str">
        <f>IF(Tabela2[[#This Row],[DATA DO ÚLTIMO TESTE HIDROSTÁTICO]]="","",YEAR(Tabela2[[#This Row],[DATA DO ÚLTIMO TESTE HIDROSTÁTICO]]))</f>
        <v/>
      </c>
      <c r="Y750" s="101" t="str">
        <f>IFERROR(IF(Tabela2[[#This Row],[DATA DA RECARGA]]="","",Tabela2[[#This Row],[VALIDADE          (em meses)]]*30)+5,"")</f>
        <v/>
      </c>
      <c r="Z750" s="101" t="str">
        <f>IF(Tabela2[[#This Row],[DATA DA RECARGA]]="","","P")</f>
        <v/>
      </c>
      <c r="AA750" s="71"/>
      <c r="AB750" s="97" t="str">
        <f ca="1">IFERROR(G750-editar!$C$1,"")</f>
        <v/>
      </c>
      <c r="AC750" s="97" t="str">
        <f t="shared" ca="1" si="11"/>
        <v/>
      </c>
      <c r="AD750" s="74"/>
      <c r="AE750" s="74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</row>
    <row r="751" spans="1:57" ht="20.100000000000001" customHeight="1" x14ac:dyDescent="0.25">
      <c r="A751" s="29" t="str">
        <f>IF(Tabela2[[#This Row],[LOCAL DO EXTINTOR]]="","",Tabela2[[#This Row],[CONTROL1]])</f>
        <v/>
      </c>
      <c r="B751" s="133"/>
      <c r="C751" s="33"/>
      <c r="D751" s="34"/>
      <c r="E751" s="35"/>
      <c r="F7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1" s="81" t="str">
        <f ca="1">IFERROR(IF(Tabela2[[#This Row],[VALIDADE DA RECARGA]]="SELECIONE VALIDADE","",Tabela2[[#This Row],[DATA VENC REC]]),"")</f>
        <v/>
      </c>
      <c r="H751" s="76"/>
      <c r="I7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1" s="87" t="str">
        <f>IF(Tabela2[[#This Row],[DATA DO ÚLTIMO TESTE HIDROSTÁTICO]]="","",Tabela2[[#This Row],[DATA DO ÚLTIMO TESTE HIDROSTÁTICO]]+editar!$C$15)</f>
        <v/>
      </c>
      <c r="K751" s="105"/>
      <c r="L751" s="140"/>
      <c r="M751" s="48">
        <v>744</v>
      </c>
      <c r="N7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1" s="49" t="str">
        <f>IF(Tabela2[[#This Row],[DATA DA RECARGA]]="","",Tabela2[[#This Row],[DATA DA RECARGA]]+Tabela2[[#This Row],[val]])</f>
        <v/>
      </c>
      <c r="P751" s="48" t="str">
        <f>IF(Tabela2[[#This Row],[DATA VENC REC]]="","",VLOOKUP(MONTH(Tabela2[[#This Row],[DATA VENC REC]]),editar!$F$2:$G$13,2,0))</f>
        <v/>
      </c>
      <c r="Q751" s="48" t="str">
        <f>IF(Tabela2[[#This Row],[DATA VENC REC]]="","",YEAR(Tabela2[[#This Row],[DATA VENC REC]]))</f>
        <v/>
      </c>
      <c r="R7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1" s="54" t="str">
        <f>IF(Tabela2[[#This Row],[DATA DO PRÓXIMO TESTE HIDROSTÁTICO]]="","",VLOOKUP(MONTH(Tabela2[[#This Row],[DATA DO PRÓXIMO TESTE HIDROSTÁTICO]]),editar!$F$2:$G$13,2,0))</f>
        <v/>
      </c>
      <c r="T751" s="54" t="str">
        <f>IF(Tabela2[[#This Row],[DATA DO PRÓXIMO TESTE HIDROSTÁTICO]]="","",YEAR(Tabela2[[#This Row],[DATA DO PRÓXIMO TESTE HIDROSTÁTICO]]))</f>
        <v/>
      </c>
      <c r="U751" s="54" t="str">
        <f>IF(Tabela2[[#This Row],[DATA DA RECARGA]]="","",VLOOKUP(MONTH(Tabela2[[#This Row],[DATA DA RECARGA]]),editar!$F$2:$G$13,2,0))</f>
        <v/>
      </c>
      <c r="V751" s="54" t="str">
        <f>IF(Tabela2[[#This Row],[DATA DA RECARGA]]="","",YEAR(Tabela2[[#This Row],[DATA DA RECARGA]]))</f>
        <v/>
      </c>
      <c r="W751" s="54" t="str">
        <f>IF(Tabela2[[#This Row],[DATA DO ÚLTIMO TESTE HIDROSTÁTICO]]="","",VLOOKUP(MONTH(Tabela2[[#This Row],[DATA DO ÚLTIMO TESTE HIDROSTÁTICO]]),editar!$F$2:$G$13,2,0))</f>
        <v/>
      </c>
      <c r="X751" s="54" t="str">
        <f>IF(Tabela2[[#This Row],[DATA DO ÚLTIMO TESTE HIDROSTÁTICO]]="","",YEAR(Tabela2[[#This Row],[DATA DO ÚLTIMO TESTE HIDROSTÁTICO]]))</f>
        <v/>
      </c>
      <c r="Y751" s="101" t="str">
        <f>IFERROR(IF(Tabela2[[#This Row],[DATA DA RECARGA]]="","",Tabela2[[#This Row],[VALIDADE          (em meses)]]*30)+5,"")</f>
        <v/>
      </c>
      <c r="Z751" s="101" t="str">
        <f>IF(Tabela2[[#This Row],[DATA DA RECARGA]]="","","P")</f>
        <v/>
      </c>
      <c r="AA751" s="71"/>
      <c r="AB751" s="97" t="str">
        <f ca="1">IFERROR(G751-editar!$C$1,"")</f>
        <v/>
      </c>
      <c r="AC751" s="97" t="str">
        <f t="shared" ca="1" si="11"/>
        <v/>
      </c>
      <c r="AD751" s="74"/>
      <c r="AE751" s="74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</row>
    <row r="752" spans="1:57" ht="20.100000000000001" customHeight="1" x14ac:dyDescent="0.25">
      <c r="A752" s="29" t="str">
        <f>IF(Tabela2[[#This Row],[LOCAL DO EXTINTOR]]="","",Tabela2[[#This Row],[CONTROL1]])</f>
        <v/>
      </c>
      <c r="B752" s="133"/>
      <c r="C752" s="33"/>
      <c r="D752" s="34"/>
      <c r="E752" s="35"/>
      <c r="F7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2" s="81" t="str">
        <f ca="1">IFERROR(IF(Tabela2[[#This Row],[VALIDADE DA RECARGA]]="SELECIONE VALIDADE","",Tabela2[[#This Row],[DATA VENC REC]]),"")</f>
        <v/>
      </c>
      <c r="H752" s="76"/>
      <c r="I7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2" s="87" t="str">
        <f>IF(Tabela2[[#This Row],[DATA DO ÚLTIMO TESTE HIDROSTÁTICO]]="","",Tabela2[[#This Row],[DATA DO ÚLTIMO TESTE HIDROSTÁTICO]]+editar!$C$15)</f>
        <v/>
      </c>
      <c r="K752" s="105"/>
      <c r="L752" s="140"/>
      <c r="M752" s="48">
        <v>745</v>
      </c>
      <c r="N7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2" s="49" t="str">
        <f>IF(Tabela2[[#This Row],[DATA DA RECARGA]]="","",Tabela2[[#This Row],[DATA DA RECARGA]]+Tabela2[[#This Row],[val]])</f>
        <v/>
      </c>
      <c r="P752" s="48" t="str">
        <f>IF(Tabela2[[#This Row],[DATA VENC REC]]="","",VLOOKUP(MONTH(Tabela2[[#This Row],[DATA VENC REC]]),editar!$F$2:$G$13,2,0))</f>
        <v/>
      </c>
      <c r="Q752" s="48" t="str">
        <f>IF(Tabela2[[#This Row],[DATA VENC REC]]="","",YEAR(Tabela2[[#This Row],[DATA VENC REC]]))</f>
        <v/>
      </c>
      <c r="R7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2" s="54" t="str">
        <f>IF(Tabela2[[#This Row],[DATA DO PRÓXIMO TESTE HIDROSTÁTICO]]="","",VLOOKUP(MONTH(Tabela2[[#This Row],[DATA DO PRÓXIMO TESTE HIDROSTÁTICO]]),editar!$F$2:$G$13,2,0))</f>
        <v/>
      </c>
      <c r="T752" s="54" t="str">
        <f>IF(Tabela2[[#This Row],[DATA DO PRÓXIMO TESTE HIDROSTÁTICO]]="","",YEAR(Tabela2[[#This Row],[DATA DO PRÓXIMO TESTE HIDROSTÁTICO]]))</f>
        <v/>
      </c>
      <c r="U752" s="54" t="str">
        <f>IF(Tabela2[[#This Row],[DATA DA RECARGA]]="","",VLOOKUP(MONTH(Tabela2[[#This Row],[DATA DA RECARGA]]),editar!$F$2:$G$13,2,0))</f>
        <v/>
      </c>
      <c r="V752" s="54" t="str">
        <f>IF(Tabela2[[#This Row],[DATA DA RECARGA]]="","",YEAR(Tabela2[[#This Row],[DATA DA RECARGA]]))</f>
        <v/>
      </c>
      <c r="W752" s="54" t="str">
        <f>IF(Tabela2[[#This Row],[DATA DO ÚLTIMO TESTE HIDROSTÁTICO]]="","",VLOOKUP(MONTH(Tabela2[[#This Row],[DATA DO ÚLTIMO TESTE HIDROSTÁTICO]]),editar!$F$2:$G$13,2,0))</f>
        <v/>
      </c>
      <c r="X752" s="54" t="str">
        <f>IF(Tabela2[[#This Row],[DATA DO ÚLTIMO TESTE HIDROSTÁTICO]]="","",YEAR(Tabela2[[#This Row],[DATA DO ÚLTIMO TESTE HIDROSTÁTICO]]))</f>
        <v/>
      </c>
      <c r="Y752" s="101" t="str">
        <f>IFERROR(IF(Tabela2[[#This Row],[DATA DA RECARGA]]="","",Tabela2[[#This Row],[VALIDADE          (em meses)]]*30)+5,"")</f>
        <v/>
      </c>
      <c r="Z752" s="101" t="str">
        <f>IF(Tabela2[[#This Row],[DATA DA RECARGA]]="","","P")</f>
        <v/>
      </c>
      <c r="AA752" s="71"/>
      <c r="AB752" s="97" t="str">
        <f ca="1">IFERROR(G752-editar!$C$1,"")</f>
        <v/>
      </c>
      <c r="AC752" s="97" t="str">
        <f t="shared" ca="1" si="11"/>
        <v/>
      </c>
      <c r="AD752" s="74"/>
      <c r="AE752" s="74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</row>
    <row r="753" spans="1:57" ht="20.100000000000001" customHeight="1" x14ac:dyDescent="0.25">
      <c r="A753" s="29" t="str">
        <f>IF(Tabela2[[#This Row],[LOCAL DO EXTINTOR]]="","",Tabela2[[#This Row],[CONTROL1]])</f>
        <v/>
      </c>
      <c r="B753" s="133"/>
      <c r="C753" s="33"/>
      <c r="D753" s="34"/>
      <c r="E753" s="35"/>
      <c r="F7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3" s="81" t="str">
        <f ca="1">IFERROR(IF(Tabela2[[#This Row],[VALIDADE DA RECARGA]]="SELECIONE VALIDADE","",Tabela2[[#This Row],[DATA VENC REC]]),"")</f>
        <v/>
      </c>
      <c r="H753" s="76"/>
      <c r="I7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3" s="87" t="str">
        <f>IF(Tabela2[[#This Row],[DATA DO ÚLTIMO TESTE HIDROSTÁTICO]]="","",Tabela2[[#This Row],[DATA DO ÚLTIMO TESTE HIDROSTÁTICO]]+editar!$C$15)</f>
        <v/>
      </c>
      <c r="K753" s="105"/>
      <c r="L753" s="140"/>
      <c r="M753" s="48">
        <v>746</v>
      </c>
      <c r="N7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3" s="49" t="str">
        <f>IF(Tabela2[[#This Row],[DATA DA RECARGA]]="","",Tabela2[[#This Row],[DATA DA RECARGA]]+Tabela2[[#This Row],[val]])</f>
        <v/>
      </c>
      <c r="P753" s="48" t="str">
        <f>IF(Tabela2[[#This Row],[DATA VENC REC]]="","",VLOOKUP(MONTH(Tabela2[[#This Row],[DATA VENC REC]]),editar!$F$2:$G$13,2,0))</f>
        <v/>
      </c>
      <c r="Q753" s="48" t="str">
        <f>IF(Tabela2[[#This Row],[DATA VENC REC]]="","",YEAR(Tabela2[[#This Row],[DATA VENC REC]]))</f>
        <v/>
      </c>
      <c r="R7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3" s="54" t="str">
        <f>IF(Tabela2[[#This Row],[DATA DO PRÓXIMO TESTE HIDROSTÁTICO]]="","",VLOOKUP(MONTH(Tabela2[[#This Row],[DATA DO PRÓXIMO TESTE HIDROSTÁTICO]]),editar!$F$2:$G$13,2,0))</f>
        <v/>
      </c>
      <c r="T753" s="54" t="str">
        <f>IF(Tabela2[[#This Row],[DATA DO PRÓXIMO TESTE HIDROSTÁTICO]]="","",YEAR(Tabela2[[#This Row],[DATA DO PRÓXIMO TESTE HIDROSTÁTICO]]))</f>
        <v/>
      </c>
      <c r="U753" s="54" t="str">
        <f>IF(Tabela2[[#This Row],[DATA DA RECARGA]]="","",VLOOKUP(MONTH(Tabela2[[#This Row],[DATA DA RECARGA]]),editar!$F$2:$G$13,2,0))</f>
        <v/>
      </c>
      <c r="V753" s="54" t="str">
        <f>IF(Tabela2[[#This Row],[DATA DA RECARGA]]="","",YEAR(Tabela2[[#This Row],[DATA DA RECARGA]]))</f>
        <v/>
      </c>
      <c r="W753" s="54" t="str">
        <f>IF(Tabela2[[#This Row],[DATA DO ÚLTIMO TESTE HIDROSTÁTICO]]="","",VLOOKUP(MONTH(Tabela2[[#This Row],[DATA DO ÚLTIMO TESTE HIDROSTÁTICO]]),editar!$F$2:$G$13,2,0))</f>
        <v/>
      </c>
      <c r="X753" s="54" t="str">
        <f>IF(Tabela2[[#This Row],[DATA DO ÚLTIMO TESTE HIDROSTÁTICO]]="","",YEAR(Tabela2[[#This Row],[DATA DO ÚLTIMO TESTE HIDROSTÁTICO]]))</f>
        <v/>
      </c>
      <c r="Y753" s="101" t="str">
        <f>IFERROR(IF(Tabela2[[#This Row],[DATA DA RECARGA]]="","",Tabela2[[#This Row],[VALIDADE          (em meses)]]*30)+5,"")</f>
        <v/>
      </c>
      <c r="Z753" s="101" t="str">
        <f>IF(Tabela2[[#This Row],[DATA DA RECARGA]]="","","P")</f>
        <v/>
      </c>
      <c r="AA753" s="71"/>
      <c r="AB753" s="97" t="str">
        <f ca="1">IFERROR(G753-editar!$C$1,"")</f>
        <v/>
      </c>
      <c r="AC753" s="97" t="str">
        <f t="shared" ca="1" si="11"/>
        <v/>
      </c>
      <c r="AD753" s="74"/>
      <c r="AE753" s="74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</row>
    <row r="754" spans="1:57" ht="20.100000000000001" customHeight="1" x14ac:dyDescent="0.25">
      <c r="A754" s="29" t="str">
        <f>IF(Tabela2[[#This Row],[LOCAL DO EXTINTOR]]="","",Tabela2[[#This Row],[CONTROL1]])</f>
        <v/>
      </c>
      <c r="B754" s="133"/>
      <c r="C754" s="33"/>
      <c r="D754" s="34"/>
      <c r="E754" s="35"/>
      <c r="F7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4" s="81" t="str">
        <f ca="1">IFERROR(IF(Tabela2[[#This Row],[VALIDADE DA RECARGA]]="SELECIONE VALIDADE","",Tabela2[[#This Row],[DATA VENC REC]]),"")</f>
        <v/>
      </c>
      <c r="H754" s="76"/>
      <c r="I7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4" s="87" t="str">
        <f>IF(Tabela2[[#This Row],[DATA DO ÚLTIMO TESTE HIDROSTÁTICO]]="","",Tabela2[[#This Row],[DATA DO ÚLTIMO TESTE HIDROSTÁTICO]]+editar!$C$15)</f>
        <v/>
      </c>
      <c r="K754" s="105"/>
      <c r="L754" s="140"/>
      <c r="M754" s="48">
        <v>747</v>
      </c>
      <c r="N7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4" s="49" t="str">
        <f>IF(Tabela2[[#This Row],[DATA DA RECARGA]]="","",Tabela2[[#This Row],[DATA DA RECARGA]]+Tabela2[[#This Row],[val]])</f>
        <v/>
      </c>
      <c r="P754" s="48" t="str">
        <f>IF(Tabela2[[#This Row],[DATA VENC REC]]="","",VLOOKUP(MONTH(Tabela2[[#This Row],[DATA VENC REC]]),editar!$F$2:$G$13,2,0))</f>
        <v/>
      </c>
      <c r="Q754" s="48" t="str">
        <f>IF(Tabela2[[#This Row],[DATA VENC REC]]="","",YEAR(Tabela2[[#This Row],[DATA VENC REC]]))</f>
        <v/>
      </c>
      <c r="R7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4" s="54" t="str">
        <f>IF(Tabela2[[#This Row],[DATA DO PRÓXIMO TESTE HIDROSTÁTICO]]="","",VLOOKUP(MONTH(Tabela2[[#This Row],[DATA DO PRÓXIMO TESTE HIDROSTÁTICO]]),editar!$F$2:$G$13,2,0))</f>
        <v/>
      </c>
      <c r="T754" s="54" t="str">
        <f>IF(Tabela2[[#This Row],[DATA DO PRÓXIMO TESTE HIDROSTÁTICO]]="","",YEAR(Tabela2[[#This Row],[DATA DO PRÓXIMO TESTE HIDROSTÁTICO]]))</f>
        <v/>
      </c>
      <c r="U754" s="54" t="str">
        <f>IF(Tabela2[[#This Row],[DATA DA RECARGA]]="","",VLOOKUP(MONTH(Tabela2[[#This Row],[DATA DA RECARGA]]),editar!$F$2:$G$13,2,0))</f>
        <v/>
      </c>
      <c r="V754" s="54" t="str">
        <f>IF(Tabela2[[#This Row],[DATA DA RECARGA]]="","",YEAR(Tabela2[[#This Row],[DATA DA RECARGA]]))</f>
        <v/>
      </c>
      <c r="W754" s="54" t="str">
        <f>IF(Tabela2[[#This Row],[DATA DO ÚLTIMO TESTE HIDROSTÁTICO]]="","",VLOOKUP(MONTH(Tabela2[[#This Row],[DATA DO ÚLTIMO TESTE HIDROSTÁTICO]]),editar!$F$2:$G$13,2,0))</f>
        <v/>
      </c>
      <c r="X754" s="54" t="str">
        <f>IF(Tabela2[[#This Row],[DATA DO ÚLTIMO TESTE HIDROSTÁTICO]]="","",YEAR(Tabela2[[#This Row],[DATA DO ÚLTIMO TESTE HIDROSTÁTICO]]))</f>
        <v/>
      </c>
      <c r="Y754" s="101" t="str">
        <f>IFERROR(IF(Tabela2[[#This Row],[DATA DA RECARGA]]="","",Tabela2[[#This Row],[VALIDADE          (em meses)]]*30)+5,"")</f>
        <v/>
      </c>
      <c r="Z754" s="101" t="str">
        <f>IF(Tabela2[[#This Row],[DATA DA RECARGA]]="","","P")</f>
        <v/>
      </c>
      <c r="AA754" s="71"/>
      <c r="AB754" s="97" t="str">
        <f ca="1">IFERROR(G754-editar!$C$1,"")</f>
        <v/>
      </c>
      <c r="AC754" s="97" t="str">
        <f t="shared" ca="1" si="11"/>
        <v/>
      </c>
      <c r="AD754" s="74"/>
      <c r="AE754" s="74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</row>
    <row r="755" spans="1:57" ht="20.100000000000001" customHeight="1" x14ac:dyDescent="0.25">
      <c r="A755" s="29" t="str">
        <f>IF(Tabela2[[#This Row],[LOCAL DO EXTINTOR]]="","",Tabela2[[#This Row],[CONTROL1]])</f>
        <v/>
      </c>
      <c r="B755" s="133"/>
      <c r="C755" s="33"/>
      <c r="D755" s="34"/>
      <c r="E755" s="35"/>
      <c r="F7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5" s="81" t="str">
        <f ca="1">IFERROR(IF(Tabela2[[#This Row],[VALIDADE DA RECARGA]]="SELECIONE VALIDADE","",Tabela2[[#This Row],[DATA VENC REC]]),"")</f>
        <v/>
      </c>
      <c r="H755" s="76"/>
      <c r="I7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5" s="87" t="str">
        <f>IF(Tabela2[[#This Row],[DATA DO ÚLTIMO TESTE HIDROSTÁTICO]]="","",Tabela2[[#This Row],[DATA DO ÚLTIMO TESTE HIDROSTÁTICO]]+editar!$C$15)</f>
        <v/>
      </c>
      <c r="K755" s="105"/>
      <c r="L755" s="140"/>
      <c r="M755" s="48">
        <v>748</v>
      </c>
      <c r="N7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5" s="49" t="str">
        <f>IF(Tabela2[[#This Row],[DATA DA RECARGA]]="","",Tabela2[[#This Row],[DATA DA RECARGA]]+Tabela2[[#This Row],[val]])</f>
        <v/>
      </c>
      <c r="P755" s="48" t="str">
        <f>IF(Tabela2[[#This Row],[DATA VENC REC]]="","",VLOOKUP(MONTH(Tabela2[[#This Row],[DATA VENC REC]]),editar!$F$2:$G$13,2,0))</f>
        <v/>
      </c>
      <c r="Q755" s="48" t="str">
        <f>IF(Tabela2[[#This Row],[DATA VENC REC]]="","",YEAR(Tabela2[[#This Row],[DATA VENC REC]]))</f>
        <v/>
      </c>
      <c r="R7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5" s="54" t="str">
        <f>IF(Tabela2[[#This Row],[DATA DO PRÓXIMO TESTE HIDROSTÁTICO]]="","",VLOOKUP(MONTH(Tabela2[[#This Row],[DATA DO PRÓXIMO TESTE HIDROSTÁTICO]]),editar!$F$2:$G$13,2,0))</f>
        <v/>
      </c>
      <c r="T755" s="54" t="str">
        <f>IF(Tabela2[[#This Row],[DATA DO PRÓXIMO TESTE HIDROSTÁTICO]]="","",YEAR(Tabela2[[#This Row],[DATA DO PRÓXIMO TESTE HIDROSTÁTICO]]))</f>
        <v/>
      </c>
      <c r="U755" s="54" t="str">
        <f>IF(Tabela2[[#This Row],[DATA DA RECARGA]]="","",VLOOKUP(MONTH(Tabela2[[#This Row],[DATA DA RECARGA]]),editar!$F$2:$G$13,2,0))</f>
        <v/>
      </c>
      <c r="V755" s="54" t="str">
        <f>IF(Tabela2[[#This Row],[DATA DA RECARGA]]="","",YEAR(Tabela2[[#This Row],[DATA DA RECARGA]]))</f>
        <v/>
      </c>
      <c r="W755" s="54" t="str">
        <f>IF(Tabela2[[#This Row],[DATA DO ÚLTIMO TESTE HIDROSTÁTICO]]="","",VLOOKUP(MONTH(Tabela2[[#This Row],[DATA DO ÚLTIMO TESTE HIDROSTÁTICO]]),editar!$F$2:$G$13,2,0))</f>
        <v/>
      </c>
      <c r="X755" s="54" t="str">
        <f>IF(Tabela2[[#This Row],[DATA DO ÚLTIMO TESTE HIDROSTÁTICO]]="","",YEAR(Tabela2[[#This Row],[DATA DO ÚLTIMO TESTE HIDROSTÁTICO]]))</f>
        <v/>
      </c>
      <c r="Y755" s="101" t="str">
        <f>IFERROR(IF(Tabela2[[#This Row],[DATA DA RECARGA]]="","",Tabela2[[#This Row],[VALIDADE          (em meses)]]*30)+5,"")</f>
        <v/>
      </c>
      <c r="Z755" s="101" t="str">
        <f>IF(Tabela2[[#This Row],[DATA DA RECARGA]]="","","P")</f>
        <v/>
      </c>
      <c r="AA755" s="71"/>
      <c r="AB755" s="97" t="str">
        <f ca="1">IFERROR(G755-editar!$C$1,"")</f>
        <v/>
      </c>
      <c r="AC755" s="97" t="str">
        <f t="shared" ca="1" si="11"/>
        <v/>
      </c>
      <c r="AD755" s="74"/>
      <c r="AE755" s="74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</row>
    <row r="756" spans="1:57" ht="20.100000000000001" customHeight="1" x14ac:dyDescent="0.25">
      <c r="A756" s="29" t="str">
        <f>IF(Tabela2[[#This Row],[LOCAL DO EXTINTOR]]="","",Tabela2[[#This Row],[CONTROL1]])</f>
        <v/>
      </c>
      <c r="B756" s="133"/>
      <c r="C756" s="33"/>
      <c r="D756" s="34"/>
      <c r="E756" s="35"/>
      <c r="F7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6" s="81" t="str">
        <f ca="1">IFERROR(IF(Tabela2[[#This Row],[VALIDADE DA RECARGA]]="SELECIONE VALIDADE","",Tabela2[[#This Row],[DATA VENC REC]]),"")</f>
        <v/>
      </c>
      <c r="H756" s="76"/>
      <c r="I7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6" s="87" t="str">
        <f>IF(Tabela2[[#This Row],[DATA DO ÚLTIMO TESTE HIDROSTÁTICO]]="","",Tabela2[[#This Row],[DATA DO ÚLTIMO TESTE HIDROSTÁTICO]]+editar!$C$15)</f>
        <v/>
      </c>
      <c r="K756" s="105"/>
      <c r="L756" s="140"/>
      <c r="M756" s="48">
        <v>749</v>
      </c>
      <c r="N7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6" s="49" t="str">
        <f>IF(Tabela2[[#This Row],[DATA DA RECARGA]]="","",Tabela2[[#This Row],[DATA DA RECARGA]]+Tabela2[[#This Row],[val]])</f>
        <v/>
      </c>
      <c r="P756" s="48" t="str">
        <f>IF(Tabela2[[#This Row],[DATA VENC REC]]="","",VLOOKUP(MONTH(Tabela2[[#This Row],[DATA VENC REC]]),editar!$F$2:$G$13,2,0))</f>
        <v/>
      </c>
      <c r="Q756" s="48" t="str">
        <f>IF(Tabela2[[#This Row],[DATA VENC REC]]="","",YEAR(Tabela2[[#This Row],[DATA VENC REC]]))</f>
        <v/>
      </c>
      <c r="R7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6" s="54" t="str">
        <f>IF(Tabela2[[#This Row],[DATA DO PRÓXIMO TESTE HIDROSTÁTICO]]="","",VLOOKUP(MONTH(Tabela2[[#This Row],[DATA DO PRÓXIMO TESTE HIDROSTÁTICO]]),editar!$F$2:$G$13,2,0))</f>
        <v/>
      </c>
      <c r="T756" s="54" t="str">
        <f>IF(Tabela2[[#This Row],[DATA DO PRÓXIMO TESTE HIDROSTÁTICO]]="","",YEAR(Tabela2[[#This Row],[DATA DO PRÓXIMO TESTE HIDROSTÁTICO]]))</f>
        <v/>
      </c>
      <c r="U756" s="54" t="str">
        <f>IF(Tabela2[[#This Row],[DATA DA RECARGA]]="","",VLOOKUP(MONTH(Tabela2[[#This Row],[DATA DA RECARGA]]),editar!$F$2:$G$13,2,0))</f>
        <v/>
      </c>
      <c r="V756" s="54" t="str">
        <f>IF(Tabela2[[#This Row],[DATA DA RECARGA]]="","",YEAR(Tabela2[[#This Row],[DATA DA RECARGA]]))</f>
        <v/>
      </c>
      <c r="W756" s="54" t="str">
        <f>IF(Tabela2[[#This Row],[DATA DO ÚLTIMO TESTE HIDROSTÁTICO]]="","",VLOOKUP(MONTH(Tabela2[[#This Row],[DATA DO ÚLTIMO TESTE HIDROSTÁTICO]]),editar!$F$2:$G$13,2,0))</f>
        <v/>
      </c>
      <c r="X756" s="54" t="str">
        <f>IF(Tabela2[[#This Row],[DATA DO ÚLTIMO TESTE HIDROSTÁTICO]]="","",YEAR(Tabela2[[#This Row],[DATA DO ÚLTIMO TESTE HIDROSTÁTICO]]))</f>
        <v/>
      </c>
      <c r="Y756" s="101" t="str">
        <f>IFERROR(IF(Tabela2[[#This Row],[DATA DA RECARGA]]="","",Tabela2[[#This Row],[VALIDADE          (em meses)]]*30)+5,"")</f>
        <v/>
      </c>
      <c r="Z756" s="101" t="str">
        <f>IF(Tabela2[[#This Row],[DATA DA RECARGA]]="","","P")</f>
        <v/>
      </c>
      <c r="AA756" s="71"/>
      <c r="AB756" s="97" t="str">
        <f ca="1">IFERROR(G756-editar!$C$1,"")</f>
        <v/>
      </c>
      <c r="AC756" s="97" t="str">
        <f t="shared" ca="1" si="11"/>
        <v/>
      </c>
      <c r="AD756" s="74"/>
      <c r="AE756" s="74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</row>
    <row r="757" spans="1:57" ht="20.100000000000001" customHeight="1" x14ac:dyDescent="0.25">
      <c r="A757" s="29" t="str">
        <f>IF(Tabela2[[#This Row],[LOCAL DO EXTINTOR]]="","",Tabela2[[#This Row],[CONTROL1]])</f>
        <v/>
      </c>
      <c r="B757" s="133"/>
      <c r="C757" s="33"/>
      <c r="D757" s="34"/>
      <c r="E757" s="35"/>
      <c r="F7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7" s="81" t="str">
        <f ca="1">IFERROR(IF(Tabela2[[#This Row],[VALIDADE DA RECARGA]]="SELECIONE VALIDADE","",Tabela2[[#This Row],[DATA VENC REC]]),"")</f>
        <v/>
      </c>
      <c r="H757" s="76"/>
      <c r="I7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7" s="87" t="str">
        <f>IF(Tabela2[[#This Row],[DATA DO ÚLTIMO TESTE HIDROSTÁTICO]]="","",Tabela2[[#This Row],[DATA DO ÚLTIMO TESTE HIDROSTÁTICO]]+editar!$C$15)</f>
        <v/>
      </c>
      <c r="K757" s="105"/>
      <c r="L757" s="140"/>
      <c r="M757" s="48">
        <v>750</v>
      </c>
      <c r="N7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7" s="49" t="str">
        <f>IF(Tabela2[[#This Row],[DATA DA RECARGA]]="","",Tabela2[[#This Row],[DATA DA RECARGA]]+Tabela2[[#This Row],[val]])</f>
        <v/>
      </c>
      <c r="P757" s="48" t="str">
        <f>IF(Tabela2[[#This Row],[DATA VENC REC]]="","",VLOOKUP(MONTH(Tabela2[[#This Row],[DATA VENC REC]]),editar!$F$2:$G$13,2,0))</f>
        <v/>
      </c>
      <c r="Q757" s="48" t="str">
        <f>IF(Tabela2[[#This Row],[DATA VENC REC]]="","",YEAR(Tabela2[[#This Row],[DATA VENC REC]]))</f>
        <v/>
      </c>
      <c r="R7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7" s="54" t="str">
        <f>IF(Tabela2[[#This Row],[DATA DO PRÓXIMO TESTE HIDROSTÁTICO]]="","",VLOOKUP(MONTH(Tabela2[[#This Row],[DATA DO PRÓXIMO TESTE HIDROSTÁTICO]]),editar!$F$2:$G$13,2,0))</f>
        <v/>
      </c>
      <c r="T757" s="54" t="str">
        <f>IF(Tabela2[[#This Row],[DATA DO PRÓXIMO TESTE HIDROSTÁTICO]]="","",YEAR(Tabela2[[#This Row],[DATA DO PRÓXIMO TESTE HIDROSTÁTICO]]))</f>
        <v/>
      </c>
      <c r="U757" s="54" t="str">
        <f>IF(Tabela2[[#This Row],[DATA DA RECARGA]]="","",VLOOKUP(MONTH(Tabela2[[#This Row],[DATA DA RECARGA]]),editar!$F$2:$G$13,2,0))</f>
        <v/>
      </c>
      <c r="V757" s="54" t="str">
        <f>IF(Tabela2[[#This Row],[DATA DA RECARGA]]="","",YEAR(Tabela2[[#This Row],[DATA DA RECARGA]]))</f>
        <v/>
      </c>
      <c r="W757" s="54" t="str">
        <f>IF(Tabela2[[#This Row],[DATA DO ÚLTIMO TESTE HIDROSTÁTICO]]="","",VLOOKUP(MONTH(Tabela2[[#This Row],[DATA DO ÚLTIMO TESTE HIDROSTÁTICO]]),editar!$F$2:$G$13,2,0))</f>
        <v/>
      </c>
      <c r="X757" s="54" t="str">
        <f>IF(Tabela2[[#This Row],[DATA DO ÚLTIMO TESTE HIDROSTÁTICO]]="","",YEAR(Tabela2[[#This Row],[DATA DO ÚLTIMO TESTE HIDROSTÁTICO]]))</f>
        <v/>
      </c>
      <c r="Y757" s="101" t="str">
        <f>IFERROR(IF(Tabela2[[#This Row],[DATA DA RECARGA]]="","",Tabela2[[#This Row],[VALIDADE          (em meses)]]*30)+5,"")</f>
        <v/>
      </c>
      <c r="Z757" s="101" t="str">
        <f>IF(Tabela2[[#This Row],[DATA DA RECARGA]]="","","P")</f>
        <v/>
      </c>
      <c r="AA757" s="71"/>
      <c r="AB757" s="97" t="str">
        <f ca="1">IFERROR(G757-editar!$C$1,"")</f>
        <v/>
      </c>
      <c r="AC757" s="97" t="str">
        <f t="shared" ca="1" si="11"/>
        <v/>
      </c>
      <c r="AD757" s="74"/>
      <c r="AE757" s="74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</row>
    <row r="758" spans="1:57" ht="20.100000000000001" customHeight="1" x14ac:dyDescent="0.25">
      <c r="A758" s="29" t="str">
        <f>IF(Tabela2[[#This Row],[LOCAL DO EXTINTOR]]="","",Tabela2[[#This Row],[CONTROL1]])</f>
        <v/>
      </c>
      <c r="B758" s="133"/>
      <c r="C758" s="33"/>
      <c r="D758" s="34"/>
      <c r="E758" s="35"/>
      <c r="F7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8" s="81" t="str">
        <f ca="1">IFERROR(IF(Tabela2[[#This Row],[VALIDADE DA RECARGA]]="SELECIONE VALIDADE","",Tabela2[[#This Row],[DATA VENC REC]]),"")</f>
        <v/>
      </c>
      <c r="H758" s="76"/>
      <c r="I7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8" s="87" t="str">
        <f>IF(Tabela2[[#This Row],[DATA DO ÚLTIMO TESTE HIDROSTÁTICO]]="","",Tabela2[[#This Row],[DATA DO ÚLTIMO TESTE HIDROSTÁTICO]]+editar!$C$15)</f>
        <v/>
      </c>
      <c r="K758" s="105"/>
      <c r="L758" s="140"/>
      <c r="M758" s="48">
        <v>751</v>
      </c>
      <c r="N7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8" s="49" t="str">
        <f>IF(Tabela2[[#This Row],[DATA DA RECARGA]]="","",Tabela2[[#This Row],[DATA DA RECARGA]]+Tabela2[[#This Row],[val]])</f>
        <v/>
      </c>
      <c r="P758" s="48" t="str">
        <f>IF(Tabela2[[#This Row],[DATA VENC REC]]="","",VLOOKUP(MONTH(Tabela2[[#This Row],[DATA VENC REC]]),editar!$F$2:$G$13,2,0))</f>
        <v/>
      </c>
      <c r="Q758" s="48" t="str">
        <f>IF(Tabela2[[#This Row],[DATA VENC REC]]="","",YEAR(Tabela2[[#This Row],[DATA VENC REC]]))</f>
        <v/>
      </c>
      <c r="R7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8" s="54" t="str">
        <f>IF(Tabela2[[#This Row],[DATA DO PRÓXIMO TESTE HIDROSTÁTICO]]="","",VLOOKUP(MONTH(Tabela2[[#This Row],[DATA DO PRÓXIMO TESTE HIDROSTÁTICO]]),editar!$F$2:$G$13,2,0))</f>
        <v/>
      </c>
      <c r="T758" s="54" t="str">
        <f>IF(Tabela2[[#This Row],[DATA DO PRÓXIMO TESTE HIDROSTÁTICO]]="","",YEAR(Tabela2[[#This Row],[DATA DO PRÓXIMO TESTE HIDROSTÁTICO]]))</f>
        <v/>
      </c>
      <c r="U758" s="54" t="str">
        <f>IF(Tabela2[[#This Row],[DATA DA RECARGA]]="","",VLOOKUP(MONTH(Tabela2[[#This Row],[DATA DA RECARGA]]),editar!$F$2:$G$13,2,0))</f>
        <v/>
      </c>
      <c r="V758" s="54" t="str">
        <f>IF(Tabela2[[#This Row],[DATA DA RECARGA]]="","",YEAR(Tabela2[[#This Row],[DATA DA RECARGA]]))</f>
        <v/>
      </c>
      <c r="W758" s="54" t="str">
        <f>IF(Tabela2[[#This Row],[DATA DO ÚLTIMO TESTE HIDROSTÁTICO]]="","",VLOOKUP(MONTH(Tabela2[[#This Row],[DATA DO ÚLTIMO TESTE HIDROSTÁTICO]]),editar!$F$2:$G$13,2,0))</f>
        <v/>
      </c>
      <c r="X758" s="54" t="str">
        <f>IF(Tabela2[[#This Row],[DATA DO ÚLTIMO TESTE HIDROSTÁTICO]]="","",YEAR(Tabela2[[#This Row],[DATA DO ÚLTIMO TESTE HIDROSTÁTICO]]))</f>
        <v/>
      </c>
      <c r="Y758" s="101" t="str">
        <f>IFERROR(IF(Tabela2[[#This Row],[DATA DA RECARGA]]="","",Tabela2[[#This Row],[VALIDADE          (em meses)]]*30)+5,"")</f>
        <v/>
      </c>
      <c r="Z758" s="101" t="str">
        <f>IF(Tabela2[[#This Row],[DATA DA RECARGA]]="","","P")</f>
        <v/>
      </c>
      <c r="AA758" s="71"/>
      <c r="AB758" s="97" t="str">
        <f ca="1">IFERROR(G758-editar!$C$1,"")</f>
        <v/>
      </c>
      <c r="AC758" s="97" t="str">
        <f t="shared" ca="1" si="11"/>
        <v/>
      </c>
      <c r="AD758" s="74"/>
      <c r="AE758" s="74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</row>
    <row r="759" spans="1:57" ht="20.100000000000001" customHeight="1" x14ac:dyDescent="0.25">
      <c r="A759" s="29" t="str">
        <f>IF(Tabela2[[#This Row],[LOCAL DO EXTINTOR]]="","",Tabela2[[#This Row],[CONTROL1]])</f>
        <v/>
      </c>
      <c r="B759" s="133"/>
      <c r="C759" s="33"/>
      <c r="D759" s="34"/>
      <c r="E759" s="35"/>
      <c r="F7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59" s="81" t="str">
        <f ca="1">IFERROR(IF(Tabela2[[#This Row],[VALIDADE DA RECARGA]]="SELECIONE VALIDADE","",Tabela2[[#This Row],[DATA VENC REC]]),"")</f>
        <v/>
      </c>
      <c r="H759" s="76"/>
      <c r="I7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59" s="87" t="str">
        <f>IF(Tabela2[[#This Row],[DATA DO ÚLTIMO TESTE HIDROSTÁTICO]]="","",Tabela2[[#This Row],[DATA DO ÚLTIMO TESTE HIDROSTÁTICO]]+editar!$C$15)</f>
        <v/>
      </c>
      <c r="K759" s="105"/>
      <c r="L759" s="140"/>
      <c r="M759" s="48">
        <v>752</v>
      </c>
      <c r="N7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59" s="49" t="str">
        <f>IF(Tabela2[[#This Row],[DATA DA RECARGA]]="","",Tabela2[[#This Row],[DATA DA RECARGA]]+Tabela2[[#This Row],[val]])</f>
        <v/>
      </c>
      <c r="P759" s="48" t="str">
        <f>IF(Tabela2[[#This Row],[DATA VENC REC]]="","",VLOOKUP(MONTH(Tabela2[[#This Row],[DATA VENC REC]]),editar!$F$2:$G$13,2,0))</f>
        <v/>
      </c>
      <c r="Q759" s="48" t="str">
        <f>IF(Tabela2[[#This Row],[DATA VENC REC]]="","",YEAR(Tabela2[[#This Row],[DATA VENC REC]]))</f>
        <v/>
      </c>
      <c r="R7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59" s="54" t="str">
        <f>IF(Tabela2[[#This Row],[DATA DO PRÓXIMO TESTE HIDROSTÁTICO]]="","",VLOOKUP(MONTH(Tabela2[[#This Row],[DATA DO PRÓXIMO TESTE HIDROSTÁTICO]]),editar!$F$2:$G$13,2,0))</f>
        <v/>
      </c>
      <c r="T759" s="54" t="str">
        <f>IF(Tabela2[[#This Row],[DATA DO PRÓXIMO TESTE HIDROSTÁTICO]]="","",YEAR(Tabela2[[#This Row],[DATA DO PRÓXIMO TESTE HIDROSTÁTICO]]))</f>
        <v/>
      </c>
      <c r="U759" s="54" t="str">
        <f>IF(Tabela2[[#This Row],[DATA DA RECARGA]]="","",VLOOKUP(MONTH(Tabela2[[#This Row],[DATA DA RECARGA]]),editar!$F$2:$G$13,2,0))</f>
        <v/>
      </c>
      <c r="V759" s="54" t="str">
        <f>IF(Tabela2[[#This Row],[DATA DA RECARGA]]="","",YEAR(Tabela2[[#This Row],[DATA DA RECARGA]]))</f>
        <v/>
      </c>
      <c r="W759" s="54" t="str">
        <f>IF(Tabela2[[#This Row],[DATA DO ÚLTIMO TESTE HIDROSTÁTICO]]="","",VLOOKUP(MONTH(Tabela2[[#This Row],[DATA DO ÚLTIMO TESTE HIDROSTÁTICO]]),editar!$F$2:$G$13,2,0))</f>
        <v/>
      </c>
      <c r="X759" s="54" t="str">
        <f>IF(Tabela2[[#This Row],[DATA DO ÚLTIMO TESTE HIDROSTÁTICO]]="","",YEAR(Tabela2[[#This Row],[DATA DO ÚLTIMO TESTE HIDROSTÁTICO]]))</f>
        <v/>
      </c>
      <c r="Y759" s="101" t="str">
        <f>IFERROR(IF(Tabela2[[#This Row],[DATA DA RECARGA]]="","",Tabela2[[#This Row],[VALIDADE          (em meses)]]*30)+5,"")</f>
        <v/>
      </c>
      <c r="Z759" s="101" t="str">
        <f>IF(Tabela2[[#This Row],[DATA DA RECARGA]]="","","P")</f>
        <v/>
      </c>
      <c r="AA759" s="71"/>
      <c r="AB759" s="97" t="str">
        <f ca="1">IFERROR(G759-editar!$C$1,"")</f>
        <v/>
      </c>
      <c r="AC759" s="97" t="str">
        <f t="shared" ca="1" si="11"/>
        <v/>
      </c>
      <c r="AD759" s="74"/>
      <c r="AE759" s="74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</row>
    <row r="760" spans="1:57" ht="20.100000000000001" customHeight="1" x14ac:dyDescent="0.25">
      <c r="A760" s="29" t="str">
        <f>IF(Tabela2[[#This Row],[LOCAL DO EXTINTOR]]="","",Tabela2[[#This Row],[CONTROL1]])</f>
        <v/>
      </c>
      <c r="B760" s="133"/>
      <c r="C760" s="33"/>
      <c r="D760" s="34"/>
      <c r="E760" s="35"/>
      <c r="F7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0" s="81" t="str">
        <f ca="1">IFERROR(IF(Tabela2[[#This Row],[VALIDADE DA RECARGA]]="SELECIONE VALIDADE","",Tabela2[[#This Row],[DATA VENC REC]]),"")</f>
        <v/>
      </c>
      <c r="H760" s="76"/>
      <c r="I7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0" s="87" t="str">
        <f>IF(Tabela2[[#This Row],[DATA DO ÚLTIMO TESTE HIDROSTÁTICO]]="","",Tabela2[[#This Row],[DATA DO ÚLTIMO TESTE HIDROSTÁTICO]]+editar!$C$15)</f>
        <v/>
      </c>
      <c r="K760" s="105"/>
      <c r="L760" s="140"/>
      <c r="M760" s="48">
        <v>753</v>
      </c>
      <c r="N7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0" s="49" t="str">
        <f>IF(Tabela2[[#This Row],[DATA DA RECARGA]]="","",Tabela2[[#This Row],[DATA DA RECARGA]]+Tabela2[[#This Row],[val]])</f>
        <v/>
      </c>
      <c r="P760" s="48" t="str">
        <f>IF(Tabela2[[#This Row],[DATA VENC REC]]="","",VLOOKUP(MONTH(Tabela2[[#This Row],[DATA VENC REC]]),editar!$F$2:$G$13,2,0))</f>
        <v/>
      </c>
      <c r="Q760" s="48" t="str">
        <f>IF(Tabela2[[#This Row],[DATA VENC REC]]="","",YEAR(Tabela2[[#This Row],[DATA VENC REC]]))</f>
        <v/>
      </c>
      <c r="R7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0" s="54" t="str">
        <f>IF(Tabela2[[#This Row],[DATA DO PRÓXIMO TESTE HIDROSTÁTICO]]="","",VLOOKUP(MONTH(Tabela2[[#This Row],[DATA DO PRÓXIMO TESTE HIDROSTÁTICO]]),editar!$F$2:$G$13,2,0))</f>
        <v/>
      </c>
      <c r="T760" s="54" t="str">
        <f>IF(Tabela2[[#This Row],[DATA DO PRÓXIMO TESTE HIDROSTÁTICO]]="","",YEAR(Tabela2[[#This Row],[DATA DO PRÓXIMO TESTE HIDROSTÁTICO]]))</f>
        <v/>
      </c>
      <c r="U760" s="54" t="str">
        <f>IF(Tabela2[[#This Row],[DATA DA RECARGA]]="","",VLOOKUP(MONTH(Tabela2[[#This Row],[DATA DA RECARGA]]),editar!$F$2:$G$13,2,0))</f>
        <v/>
      </c>
      <c r="V760" s="54" t="str">
        <f>IF(Tabela2[[#This Row],[DATA DA RECARGA]]="","",YEAR(Tabela2[[#This Row],[DATA DA RECARGA]]))</f>
        <v/>
      </c>
      <c r="W760" s="54" t="str">
        <f>IF(Tabela2[[#This Row],[DATA DO ÚLTIMO TESTE HIDROSTÁTICO]]="","",VLOOKUP(MONTH(Tabela2[[#This Row],[DATA DO ÚLTIMO TESTE HIDROSTÁTICO]]),editar!$F$2:$G$13,2,0))</f>
        <v/>
      </c>
      <c r="X760" s="54" t="str">
        <f>IF(Tabela2[[#This Row],[DATA DO ÚLTIMO TESTE HIDROSTÁTICO]]="","",YEAR(Tabela2[[#This Row],[DATA DO ÚLTIMO TESTE HIDROSTÁTICO]]))</f>
        <v/>
      </c>
      <c r="Y760" s="101" t="str">
        <f>IFERROR(IF(Tabela2[[#This Row],[DATA DA RECARGA]]="","",Tabela2[[#This Row],[VALIDADE          (em meses)]]*30)+5,"")</f>
        <v/>
      </c>
      <c r="Z760" s="101" t="str">
        <f>IF(Tabela2[[#This Row],[DATA DA RECARGA]]="","","P")</f>
        <v/>
      </c>
      <c r="AA760" s="71"/>
      <c r="AB760" s="97" t="str">
        <f ca="1">IFERROR(G760-editar!$C$1,"")</f>
        <v/>
      </c>
      <c r="AC760" s="97" t="str">
        <f t="shared" ca="1" si="11"/>
        <v/>
      </c>
      <c r="AD760" s="74"/>
      <c r="AE760" s="74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</row>
    <row r="761" spans="1:57" ht="20.100000000000001" customHeight="1" x14ac:dyDescent="0.25">
      <c r="A761" s="29" t="str">
        <f>IF(Tabela2[[#This Row],[LOCAL DO EXTINTOR]]="","",Tabela2[[#This Row],[CONTROL1]])</f>
        <v/>
      </c>
      <c r="B761" s="133"/>
      <c r="C761" s="33"/>
      <c r="D761" s="34"/>
      <c r="E761" s="35"/>
      <c r="F7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1" s="81" t="str">
        <f ca="1">IFERROR(IF(Tabela2[[#This Row],[VALIDADE DA RECARGA]]="SELECIONE VALIDADE","",Tabela2[[#This Row],[DATA VENC REC]]),"")</f>
        <v/>
      </c>
      <c r="H761" s="76"/>
      <c r="I7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1" s="87" t="str">
        <f>IF(Tabela2[[#This Row],[DATA DO ÚLTIMO TESTE HIDROSTÁTICO]]="","",Tabela2[[#This Row],[DATA DO ÚLTIMO TESTE HIDROSTÁTICO]]+editar!$C$15)</f>
        <v/>
      </c>
      <c r="K761" s="105"/>
      <c r="L761" s="140"/>
      <c r="M761" s="48">
        <v>754</v>
      </c>
      <c r="N7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1" s="49" t="str">
        <f>IF(Tabela2[[#This Row],[DATA DA RECARGA]]="","",Tabela2[[#This Row],[DATA DA RECARGA]]+Tabela2[[#This Row],[val]])</f>
        <v/>
      </c>
      <c r="P761" s="48" t="str">
        <f>IF(Tabela2[[#This Row],[DATA VENC REC]]="","",VLOOKUP(MONTH(Tabela2[[#This Row],[DATA VENC REC]]),editar!$F$2:$G$13,2,0))</f>
        <v/>
      </c>
      <c r="Q761" s="48" t="str">
        <f>IF(Tabela2[[#This Row],[DATA VENC REC]]="","",YEAR(Tabela2[[#This Row],[DATA VENC REC]]))</f>
        <v/>
      </c>
      <c r="R7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1" s="54" t="str">
        <f>IF(Tabela2[[#This Row],[DATA DO PRÓXIMO TESTE HIDROSTÁTICO]]="","",VLOOKUP(MONTH(Tabela2[[#This Row],[DATA DO PRÓXIMO TESTE HIDROSTÁTICO]]),editar!$F$2:$G$13,2,0))</f>
        <v/>
      </c>
      <c r="T761" s="54" t="str">
        <f>IF(Tabela2[[#This Row],[DATA DO PRÓXIMO TESTE HIDROSTÁTICO]]="","",YEAR(Tabela2[[#This Row],[DATA DO PRÓXIMO TESTE HIDROSTÁTICO]]))</f>
        <v/>
      </c>
      <c r="U761" s="54" t="str">
        <f>IF(Tabela2[[#This Row],[DATA DA RECARGA]]="","",VLOOKUP(MONTH(Tabela2[[#This Row],[DATA DA RECARGA]]),editar!$F$2:$G$13,2,0))</f>
        <v/>
      </c>
      <c r="V761" s="54" t="str">
        <f>IF(Tabela2[[#This Row],[DATA DA RECARGA]]="","",YEAR(Tabela2[[#This Row],[DATA DA RECARGA]]))</f>
        <v/>
      </c>
      <c r="W761" s="54" t="str">
        <f>IF(Tabela2[[#This Row],[DATA DO ÚLTIMO TESTE HIDROSTÁTICO]]="","",VLOOKUP(MONTH(Tabela2[[#This Row],[DATA DO ÚLTIMO TESTE HIDROSTÁTICO]]),editar!$F$2:$G$13,2,0))</f>
        <v/>
      </c>
      <c r="X761" s="54" t="str">
        <f>IF(Tabela2[[#This Row],[DATA DO ÚLTIMO TESTE HIDROSTÁTICO]]="","",YEAR(Tabela2[[#This Row],[DATA DO ÚLTIMO TESTE HIDROSTÁTICO]]))</f>
        <v/>
      </c>
      <c r="Y761" s="101" t="str">
        <f>IFERROR(IF(Tabela2[[#This Row],[DATA DA RECARGA]]="","",Tabela2[[#This Row],[VALIDADE          (em meses)]]*30)+5,"")</f>
        <v/>
      </c>
      <c r="Z761" s="101" t="str">
        <f>IF(Tabela2[[#This Row],[DATA DA RECARGA]]="","","P")</f>
        <v/>
      </c>
      <c r="AA761" s="71"/>
      <c r="AB761" s="97" t="str">
        <f ca="1">IFERROR(G761-editar!$C$1,"")</f>
        <v/>
      </c>
      <c r="AC761" s="97" t="str">
        <f t="shared" ca="1" si="11"/>
        <v/>
      </c>
      <c r="AD761" s="74"/>
      <c r="AE761" s="74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</row>
    <row r="762" spans="1:57" ht="20.100000000000001" customHeight="1" x14ac:dyDescent="0.25">
      <c r="A762" s="29" t="str">
        <f>IF(Tabela2[[#This Row],[LOCAL DO EXTINTOR]]="","",Tabela2[[#This Row],[CONTROL1]])</f>
        <v/>
      </c>
      <c r="B762" s="133"/>
      <c r="C762" s="33"/>
      <c r="D762" s="34"/>
      <c r="E762" s="35"/>
      <c r="F7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2" s="81" t="str">
        <f ca="1">IFERROR(IF(Tabela2[[#This Row],[VALIDADE DA RECARGA]]="SELECIONE VALIDADE","",Tabela2[[#This Row],[DATA VENC REC]]),"")</f>
        <v/>
      </c>
      <c r="H762" s="76"/>
      <c r="I7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2" s="87" t="str">
        <f>IF(Tabela2[[#This Row],[DATA DO ÚLTIMO TESTE HIDROSTÁTICO]]="","",Tabela2[[#This Row],[DATA DO ÚLTIMO TESTE HIDROSTÁTICO]]+editar!$C$15)</f>
        <v/>
      </c>
      <c r="K762" s="105"/>
      <c r="L762" s="140"/>
      <c r="M762" s="48">
        <v>755</v>
      </c>
      <c r="N7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2" s="49" t="str">
        <f>IF(Tabela2[[#This Row],[DATA DA RECARGA]]="","",Tabela2[[#This Row],[DATA DA RECARGA]]+Tabela2[[#This Row],[val]])</f>
        <v/>
      </c>
      <c r="P762" s="48" t="str">
        <f>IF(Tabela2[[#This Row],[DATA VENC REC]]="","",VLOOKUP(MONTH(Tabela2[[#This Row],[DATA VENC REC]]),editar!$F$2:$G$13,2,0))</f>
        <v/>
      </c>
      <c r="Q762" s="48" t="str">
        <f>IF(Tabela2[[#This Row],[DATA VENC REC]]="","",YEAR(Tabela2[[#This Row],[DATA VENC REC]]))</f>
        <v/>
      </c>
      <c r="R7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2" s="54" t="str">
        <f>IF(Tabela2[[#This Row],[DATA DO PRÓXIMO TESTE HIDROSTÁTICO]]="","",VLOOKUP(MONTH(Tabela2[[#This Row],[DATA DO PRÓXIMO TESTE HIDROSTÁTICO]]),editar!$F$2:$G$13,2,0))</f>
        <v/>
      </c>
      <c r="T762" s="54" t="str">
        <f>IF(Tabela2[[#This Row],[DATA DO PRÓXIMO TESTE HIDROSTÁTICO]]="","",YEAR(Tabela2[[#This Row],[DATA DO PRÓXIMO TESTE HIDROSTÁTICO]]))</f>
        <v/>
      </c>
      <c r="U762" s="54" t="str">
        <f>IF(Tabela2[[#This Row],[DATA DA RECARGA]]="","",VLOOKUP(MONTH(Tabela2[[#This Row],[DATA DA RECARGA]]),editar!$F$2:$G$13,2,0))</f>
        <v/>
      </c>
      <c r="V762" s="54" t="str">
        <f>IF(Tabela2[[#This Row],[DATA DA RECARGA]]="","",YEAR(Tabela2[[#This Row],[DATA DA RECARGA]]))</f>
        <v/>
      </c>
      <c r="W762" s="54" t="str">
        <f>IF(Tabela2[[#This Row],[DATA DO ÚLTIMO TESTE HIDROSTÁTICO]]="","",VLOOKUP(MONTH(Tabela2[[#This Row],[DATA DO ÚLTIMO TESTE HIDROSTÁTICO]]),editar!$F$2:$G$13,2,0))</f>
        <v/>
      </c>
      <c r="X762" s="54" t="str">
        <f>IF(Tabela2[[#This Row],[DATA DO ÚLTIMO TESTE HIDROSTÁTICO]]="","",YEAR(Tabela2[[#This Row],[DATA DO ÚLTIMO TESTE HIDROSTÁTICO]]))</f>
        <v/>
      </c>
      <c r="Y762" s="101" t="str">
        <f>IFERROR(IF(Tabela2[[#This Row],[DATA DA RECARGA]]="","",Tabela2[[#This Row],[VALIDADE          (em meses)]]*30)+5,"")</f>
        <v/>
      </c>
      <c r="Z762" s="101" t="str">
        <f>IF(Tabela2[[#This Row],[DATA DA RECARGA]]="","","P")</f>
        <v/>
      </c>
      <c r="AA762" s="71"/>
      <c r="AB762" s="97" t="str">
        <f ca="1">IFERROR(G762-editar!$C$1,"")</f>
        <v/>
      </c>
      <c r="AC762" s="97" t="str">
        <f t="shared" ca="1" si="11"/>
        <v/>
      </c>
      <c r="AD762" s="74"/>
      <c r="AE762" s="74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</row>
    <row r="763" spans="1:57" ht="20.100000000000001" customHeight="1" x14ac:dyDescent="0.25">
      <c r="A763" s="29" t="str">
        <f>IF(Tabela2[[#This Row],[LOCAL DO EXTINTOR]]="","",Tabela2[[#This Row],[CONTROL1]])</f>
        <v/>
      </c>
      <c r="B763" s="133"/>
      <c r="C763" s="33"/>
      <c r="D763" s="34"/>
      <c r="E763" s="35"/>
      <c r="F7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3" s="81" t="str">
        <f ca="1">IFERROR(IF(Tabela2[[#This Row],[VALIDADE DA RECARGA]]="SELECIONE VALIDADE","",Tabela2[[#This Row],[DATA VENC REC]]),"")</f>
        <v/>
      </c>
      <c r="H763" s="76"/>
      <c r="I7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3" s="87" t="str">
        <f>IF(Tabela2[[#This Row],[DATA DO ÚLTIMO TESTE HIDROSTÁTICO]]="","",Tabela2[[#This Row],[DATA DO ÚLTIMO TESTE HIDROSTÁTICO]]+editar!$C$15)</f>
        <v/>
      </c>
      <c r="K763" s="105"/>
      <c r="L763" s="140"/>
      <c r="M763" s="48">
        <v>756</v>
      </c>
      <c r="N7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3" s="49" t="str">
        <f>IF(Tabela2[[#This Row],[DATA DA RECARGA]]="","",Tabela2[[#This Row],[DATA DA RECARGA]]+Tabela2[[#This Row],[val]])</f>
        <v/>
      </c>
      <c r="P763" s="48" t="str">
        <f>IF(Tabela2[[#This Row],[DATA VENC REC]]="","",VLOOKUP(MONTH(Tabela2[[#This Row],[DATA VENC REC]]),editar!$F$2:$G$13,2,0))</f>
        <v/>
      </c>
      <c r="Q763" s="48" t="str">
        <f>IF(Tabela2[[#This Row],[DATA VENC REC]]="","",YEAR(Tabela2[[#This Row],[DATA VENC REC]]))</f>
        <v/>
      </c>
      <c r="R7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3" s="54" t="str">
        <f>IF(Tabela2[[#This Row],[DATA DO PRÓXIMO TESTE HIDROSTÁTICO]]="","",VLOOKUP(MONTH(Tabela2[[#This Row],[DATA DO PRÓXIMO TESTE HIDROSTÁTICO]]),editar!$F$2:$G$13,2,0))</f>
        <v/>
      </c>
      <c r="T763" s="54" t="str">
        <f>IF(Tabela2[[#This Row],[DATA DO PRÓXIMO TESTE HIDROSTÁTICO]]="","",YEAR(Tabela2[[#This Row],[DATA DO PRÓXIMO TESTE HIDROSTÁTICO]]))</f>
        <v/>
      </c>
      <c r="U763" s="54" t="str">
        <f>IF(Tabela2[[#This Row],[DATA DA RECARGA]]="","",VLOOKUP(MONTH(Tabela2[[#This Row],[DATA DA RECARGA]]),editar!$F$2:$G$13,2,0))</f>
        <v/>
      </c>
      <c r="V763" s="54" t="str">
        <f>IF(Tabela2[[#This Row],[DATA DA RECARGA]]="","",YEAR(Tabela2[[#This Row],[DATA DA RECARGA]]))</f>
        <v/>
      </c>
      <c r="W763" s="54" t="str">
        <f>IF(Tabela2[[#This Row],[DATA DO ÚLTIMO TESTE HIDROSTÁTICO]]="","",VLOOKUP(MONTH(Tabela2[[#This Row],[DATA DO ÚLTIMO TESTE HIDROSTÁTICO]]),editar!$F$2:$G$13,2,0))</f>
        <v/>
      </c>
      <c r="X763" s="54" t="str">
        <f>IF(Tabela2[[#This Row],[DATA DO ÚLTIMO TESTE HIDROSTÁTICO]]="","",YEAR(Tabela2[[#This Row],[DATA DO ÚLTIMO TESTE HIDROSTÁTICO]]))</f>
        <v/>
      </c>
      <c r="Y763" s="101" t="str">
        <f>IFERROR(IF(Tabela2[[#This Row],[DATA DA RECARGA]]="","",Tabela2[[#This Row],[VALIDADE          (em meses)]]*30)+5,"")</f>
        <v/>
      </c>
      <c r="Z763" s="101" t="str">
        <f>IF(Tabela2[[#This Row],[DATA DA RECARGA]]="","","P")</f>
        <v/>
      </c>
      <c r="AA763" s="71"/>
      <c r="AB763" s="97" t="str">
        <f ca="1">IFERROR(G763-editar!$C$1,"")</f>
        <v/>
      </c>
      <c r="AC763" s="97" t="str">
        <f t="shared" ca="1" si="11"/>
        <v/>
      </c>
      <c r="AD763" s="74"/>
      <c r="AE763" s="74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</row>
    <row r="764" spans="1:57" ht="20.100000000000001" customHeight="1" x14ac:dyDescent="0.25">
      <c r="A764" s="29" t="str">
        <f>IF(Tabela2[[#This Row],[LOCAL DO EXTINTOR]]="","",Tabela2[[#This Row],[CONTROL1]])</f>
        <v/>
      </c>
      <c r="B764" s="133"/>
      <c r="C764" s="33"/>
      <c r="D764" s="34"/>
      <c r="E764" s="35"/>
      <c r="F7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4" s="81" t="str">
        <f ca="1">IFERROR(IF(Tabela2[[#This Row],[VALIDADE DA RECARGA]]="SELECIONE VALIDADE","",Tabela2[[#This Row],[DATA VENC REC]]),"")</f>
        <v/>
      </c>
      <c r="H764" s="76"/>
      <c r="I7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4" s="87" t="str">
        <f>IF(Tabela2[[#This Row],[DATA DO ÚLTIMO TESTE HIDROSTÁTICO]]="","",Tabela2[[#This Row],[DATA DO ÚLTIMO TESTE HIDROSTÁTICO]]+editar!$C$15)</f>
        <v/>
      </c>
      <c r="K764" s="105"/>
      <c r="L764" s="140"/>
      <c r="M764" s="48">
        <v>757</v>
      </c>
      <c r="N7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4" s="49" t="str">
        <f>IF(Tabela2[[#This Row],[DATA DA RECARGA]]="","",Tabela2[[#This Row],[DATA DA RECARGA]]+Tabela2[[#This Row],[val]])</f>
        <v/>
      </c>
      <c r="P764" s="48" t="str">
        <f>IF(Tabela2[[#This Row],[DATA VENC REC]]="","",VLOOKUP(MONTH(Tabela2[[#This Row],[DATA VENC REC]]),editar!$F$2:$G$13,2,0))</f>
        <v/>
      </c>
      <c r="Q764" s="48" t="str">
        <f>IF(Tabela2[[#This Row],[DATA VENC REC]]="","",YEAR(Tabela2[[#This Row],[DATA VENC REC]]))</f>
        <v/>
      </c>
      <c r="R7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4" s="54" t="str">
        <f>IF(Tabela2[[#This Row],[DATA DO PRÓXIMO TESTE HIDROSTÁTICO]]="","",VLOOKUP(MONTH(Tabela2[[#This Row],[DATA DO PRÓXIMO TESTE HIDROSTÁTICO]]),editar!$F$2:$G$13,2,0))</f>
        <v/>
      </c>
      <c r="T764" s="54" t="str">
        <f>IF(Tabela2[[#This Row],[DATA DO PRÓXIMO TESTE HIDROSTÁTICO]]="","",YEAR(Tabela2[[#This Row],[DATA DO PRÓXIMO TESTE HIDROSTÁTICO]]))</f>
        <v/>
      </c>
      <c r="U764" s="54" t="str">
        <f>IF(Tabela2[[#This Row],[DATA DA RECARGA]]="","",VLOOKUP(MONTH(Tabela2[[#This Row],[DATA DA RECARGA]]),editar!$F$2:$G$13,2,0))</f>
        <v/>
      </c>
      <c r="V764" s="54" t="str">
        <f>IF(Tabela2[[#This Row],[DATA DA RECARGA]]="","",YEAR(Tabela2[[#This Row],[DATA DA RECARGA]]))</f>
        <v/>
      </c>
      <c r="W764" s="54" t="str">
        <f>IF(Tabela2[[#This Row],[DATA DO ÚLTIMO TESTE HIDROSTÁTICO]]="","",VLOOKUP(MONTH(Tabela2[[#This Row],[DATA DO ÚLTIMO TESTE HIDROSTÁTICO]]),editar!$F$2:$G$13,2,0))</f>
        <v/>
      </c>
      <c r="X764" s="54" t="str">
        <f>IF(Tabela2[[#This Row],[DATA DO ÚLTIMO TESTE HIDROSTÁTICO]]="","",YEAR(Tabela2[[#This Row],[DATA DO ÚLTIMO TESTE HIDROSTÁTICO]]))</f>
        <v/>
      </c>
      <c r="Y764" s="101" t="str">
        <f>IFERROR(IF(Tabela2[[#This Row],[DATA DA RECARGA]]="","",Tabela2[[#This Row],[VALIDADE          (em meses)]]*30)+5,"")</f>
        <v/>
      </c>
      <c r="Z764" s="101" t="str">
        <f>IF(Tabela2[[#This Row],[DATA DA RECARGA]]="","","P")</f>
        <v/>
      </c>
      <c r="AA764" s="71"/>
      <c r="AB764" s="97" t="str">
        <f ca="1">IFERROR(G764-editar!$C$1,"")</f>
        <v/>
      </c>
      <c r="AC764" s="97" t="str">
        <f t="shared" ca="1" si="11"/>
        <v/>
      </c>
      <c r="AD764" s="74"/>
      <c r="AE764" s="74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</row>
    <row r="765" spans="1:57" ht="20.100000000000001" customHeight="1" x14ac:dyDescent="0.25">
      <c r="A765" s="29" t="str">
        <f>IF(Tabela2[[#This Row],[LOCAL DO EXTINTOR]]="","",Tabela2[[#This Row],[CONTROL1]])</f>
        <v/>
      </c>
      <c r="B765" s="133"/>
      <c r="C765" s="33"/>
      <c r="D765" s="34"/>
      <c r="E765" s="35"/>
      <c r="F7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5" s="81" t="str">
        <f ca="1">IFERROR(IF(Tabela2[[#This Row],[VALIDADE DA RECARGA]]="SELECIONE VALIDADE","",Tabela2[[#This Row],[DATA VENC REC]]),"")</f>
        <v/>
      </c>
      <c r="H765" s="76"/>
      <c r="I7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5" s="87" t="str">
        <f>IF(Tabela2[[#This Row],[DATA DO ÚLTIMO TESTE HIDROSTÁTICO]]="","",Tabela2[[#This Row],[DATA DO ÚLTIMO TESTE HIDROSTÁTICO]]+editar!$C$15)</f>
        <v/>
      </c>
      <c r="K765" s="105"/>
      <c r="L765" s="140"/>
      <c r="M765" s="48">
        <v>758</v>
      </c>
      <c r="N7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5" s="49" t="str">
        <f>IF(Tabela2[[#This Row],[DATA DA RECARGA]]="","",Tabela2[[#This Row],[DATA DA RECARGA]]+Tabela2[[#This Row],[val]])</f>
        <v/>
      </c>
      <c r="P765" s="48" t="str">
        <f>IF(Tabela2[[#This Row],[DATA VENC REC]]="","",VLOOKUP(MONTH(Tabela2[[#This Row],[DATA VENC REC]]),editar!$F$2:$G$13,2,0))</f>
        <v/>
      </c>
      <c r="Q765" s="48" t="str">
        <f>IF(Tabela2[[#This Row],[DATA VENC REC]]="","",YEAR(Tabela2[[#This Row],[DATA VENC REC]]))</f>
        <v/>
      </c>
      <c r="R7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5" s="54" t="str">
        <f>IF(Tabela2[[#This Row],[DATA DO PRÓXIMO TESTE HIDROSTÁTICO]]="","",VLOOKUP(MONTH(Tabela2[[#This Row],[DATA DO PRÓXIMO TESTE HIDROSTÁTICO]]),editar!$F$2:$G$13,2,0))</f>
        <v/>
      </c>
      <c r="T765" s="54" t="str">
        <f>IF(Tabela2[[#This Row],[DATA DO PRÓXIMO TESTE HIDROSTÁTICO]]="","",YEAR(Tabela2[[#This Row],[DATA DO PRÓXIMO TESTE HIDROSTÁTICO]]))</f>
        <v/>
      </c>
      <c r="U765" s="54" t="str">
        <f>IF(Tabela2[[#This Row],[DATA DA RECARGA]]="","",VLOOKUP(MONTH(Tabela2[[#This Row],[DATA DA RECARGA]]),editar!$F$2:$G$13,2,0))</f>
        <v/>
      </c>
      <c r="V765" s="54" t="str">
        <f>IF(Tabela2[[#This Row],[DATA DA RECARGA]]="","",YEAR(Tabela2[[#This Row],[DATA DA RECARGA]]))</f>
        <v/>
      </c>
      <c r="W765" s="54" t="str">
        <f>IF(Tabela2[[#This Row],[DATA DO ÚLTIMO TESTE HIDROSTÁTICO]]="","",VLOOKUP(MONTH(Tabela2[[#This Row],[DATA DO ÚLTIMO TESTE HIDROSTÁTICO]]),editar!$F$2:$G$13,2,0))</f>
        <v/>
      </c>
      <c r="X765" s="54" t="str">
        <f>IF(Tabela2[[#This Row],[DATA DO ÚLTIMO TESTE HIDROSTÁTICO]]="","",YEAR(Tabela2[[#This Row],[DATA DO ÚLTIMO TESTE HIDROSTÁTICO]]))</f>
        <v/>
      </c>
      <c r="Y765" s="101" t="str">
        <f>IFERROR(IF(Tabela2[[#This Row],[DATA DA RECARGA]]="","",Tabela2[[#This Row],[VALIDADE          (em meses)]]*30)+5,"")</f>
        <v/>
      </c>
      <c r="Z765" s="101" t="str">
        <f>IF(Tabela2[[#This Row],[DATA DA RECARGA]]="","","P")</f>
        <v/>
      </c>
      <c r="AA765" s="71"/>
      <c r="AB765" s="97" t="str">
        <f ca="1">IFERROR(G765-editar!$C$1,"")</f>
        <v/>
      </c>
      <c r="AC765" s="97" t="str">
        <f t="shared" ca="1" si="11"/>
        <v/>
      </c>
      <c r="AD765" s="74"/>
      <c r="AE765" s="74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</row>
    <row r="766" spans="1:57" ht="20.100000000000001" customHeight="1" x14ac:dyDescent="0.25">
      <c r="A766" s="29" t="str">
        <f>IF(Tabela2[[#This Row],[LOCAL DO EXTINTOR]]="","",Tabela2[[#This Row],[CONTROL1]])</f>
        <v/>
      </c>
      <c r="B766" s="133"/>
      <c r="C766" s="33"/>
      <c r="D766" s="34"/>
      <c r="E766" s="35"/>
      <c r="F7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6" s="81" t="str">
        <f ca="1">IFERROR(IF(Tabela2[[#This Row],[VALIDADE DA RECARGA]]="SELECIONE VALIDADE","",Tabela2[[#This Row],[DATA VENC REC]]),"")</f>
        <v/>
      </c>
      <c r="H766" s="76"/>
      <c r="I7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6" s="87" t="str">
        <f>IF(Tabela2[[#This Row],[DATA DO ÚLTIMO TESTE HIDROSTÁTICO]]="","",Tabela2[[#This Row],[DATA DO ÚLTIMO TESTE HIDROSTÁTICO]]+editar!$C$15)</f>
        <v/>
      </c>
      <c r="K766" s="105"/>
      <c r="L766" s="140"/>
      <c r="M766" s="48">
        <v>759</v>
      </c>
      <c r="N7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6" s="49" t="str">
        <f>IF(Tabela2[[#This Row],[DATA DA RECARGA]]="","",Tabela2[[#This Row],[DATA DA RECARGA]]+Tabela2[[#This Row],[val]])</f>
        <v/>
      </c>
      <c r="P766" s="48" t="str">
        <f>IF(Tabela2[[#This Row],[DATA VENC REC]]="","",VLOOKUP(MONTH(Tabela2[[#This Row],[DATA VENC REC]]),editar!$F$2:$G$13,2,0))</f>
        <v/>
      </c>
      <c r="Q766" s="48" t="str">
        <f>IF(Tabela2[[#This Row],[DATA VENC REC]]="","",YEAR(Tabela2[[#This Row],[DATA VENC REC]]))</f>
        <v/>
      </c>
      <c r="R7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6" s="54" t="str">
        <f>IF(Tabela2[[#This Row],[DATA DO PRÓXIMO TESTE HIDROSTÁTICO]]="","",VLOOKUP(MONTH(Tabela2[[#This Row],[DATA DO PRÓXIMO TESTE HIDROSTÁTICO]]),editar!$F$2:$G$13,2,0))</f>
        <v/>
      </c>
      <c r="T766" s="54" t="str">
        <f>IF(Tabela2[[#This Row],[DATA DO PRÓXIMO TESTE HIDROSTÁTICO]]="","",YEAR(Tabela2[[#This Row],[DATA DO PRÓXIMO TESTE HIDROSTÁTICO]]))</f>
        <v/>
      </c>
      <c r="U766" s="54" t="str">
        <f>IF(Tabela2[[#This Row],[DATA DA RECARGA]]="","",VLOOKUP(MONTH(Tabela2[[#This Row],[DATA DA RECARGA]]),editar!$F$2:$G$13,2,0))</f>
        <v/>
      </c>
      <c r="V766" s="54" t="str">
        <f>IF(Tabela2[[#This Row],[DATA DA RECARGA]]="","",YEAR(Tabela2[[#This Row],[DATA DA RECARGA]]))</f>
        <v/>
      </c>
      <c r="W766" s="54" t="str">
        <f>IF(Tabela2[[#This Row],[DATA DO ÚLTIMO TESTE HIDROSTÁTICO]]="","",VLOOKUP(MONTH(Tabela2[[#This Row],[DATA DO ÚLTIMO TESTE HIDROSTÁTICO]]),editar!$F$2:$G$13,2,0))</f>
        <v/>
      </c>
      <c r="X766" s="54" t="str">
        <f>IF(Tabela2[[#This Row],[DATA DO ÚLTIMO TESTE HIDROSTÁTICO]]="","",YEAR(Tabela2[[#This Row],[DATA DO ÚLTIMO TESTE HIDROSTÁTICO]]))</f>
        <v/>
      </c>
      <c r="Y766" s="101" t="str">
        <f>IFERROR(IF(Tabela2[[#This Row],[DATA DA RECARGA]]="","",Tabela2[[#This Row],[VALIDADE          (em meses)]]*30)+5,"")</f>
        <v/>
      </c>
      <c r="Z766" s="101" t="str">
        <f>IF(Tabela2[[#This Row],[DATA DA RECARGA]]="","","P")</f>
        <v/>
      </c>
      <c r="AA766" s="71"/>
      <c r="AB766" s="97" t="str">
        <f ca="1">IFERROR(G766-editar!$C$1,"")</f>
        <v/>
      </c>
      <c r="AC766" s="97" t="str">
        <f t="shared" ca="1" si="11"/>
        <v/>
      </c>
      <c r="AD766" s="74"/>
      <c r="AE766" s="74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</row>
    <row r="767" spans="1:57" ht="20.100000000000001" customHeight="1" x14ac:dyDescent="0.25">
      <c r="A767" s="29" t="str">
        <f>IF(Tabela2[[#This Row],[LOCAL DO EXTINTOR]]="","",Tabela2[[#This Row],[CONTROL1]])</f>
        <v/>
      </c>
      <c r="B767" s="133"/>
      <c r="C767" s="33"/>
      <c r="D767" s="34"/>
      <c r="E767" s="35"/>
      <c r="F7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7" s="81" t="str">
        <f ca="1">IFERROR(IF(Tabela2[[#This Row],[VALIDADE DA RECARGA]]="SELECIONE VALIDADE","",Tabela2[[#This Row],[DATA VENC REC]]),"")</f>
        <v/>
      </c>
      <c r="H767" s="76"/>
      <c r="I7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7" s="87" t="str">
        <f>IF(Tabela2[[#This Row],[DATA DO ÚLTIMO TESTE HIDROSTÁTICO]]="","",Tabela2[[#This Row],[DATA DO ÚLTIMO TESTE HIDROSTÁTICO]]+editar!$C$15)</f>
        <v/>
      </c>
      <c r="K767" s="105"/>
      <c r="L767" s="140"/>
      <c r="M767" s="48">
        <v>760</v>
      </c>
      <c r="N7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7" s="49" t="str">
        <f>IF(Tabela2[[#This Row],[DATA DA RECARGA]]="","",Tabela2[[#This Row],[DATA DA RECARGA]]+Tabela2[[#This Row],[val]])</f>
        <v/>
      </c>
      <c r="P767" s="48" t="str">
        <f>IF(Tabela2[[#This Row],[DATA VENC REC]]="","",VLOOKUP(MONTH(Tabela2[[#This Row],[DATA VENC REC]]),editar!$F$2:$G$13,2,0))</f>
        <v/>
      </c>
      <c r="Q767" s="48" t="str">
        <f>IF(Tabela2[[#This Row],[DATA VENC REC]]="","",YEAR(Tabela2[[#This Row],[DATA VENC REC]]))</f>
        <v/>
      </c>
      <c r="R7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7" s="54" t="str">
        <f>IF(Tabela2[[#This Row],[DATA DO PRÓXIMO TESTE HIDROSTÁTICO]]="","",VLOOKUP(MONTH(Tabela2[[#This Row],[DATA DO PRÓXIMO TESTE HIDROSTÁTICO]]),editar!$F$2:$G$13,2,0))</f>
        <v/>
      </c>
      <c r="T767" s="54" t="str">
        <f>IF(Tabela2[[#This Row],[DATA DO PRÓXIMO TESTE HIDROSTÁTICO]]="","",YEAR(Tabela2[[#This Row],[DATA DO PRÓXIMO TESTE HIDROSTÁTICO]]))</f>
        <v/>
      </c>
      <c r="U767" s="54" t="str">
        <f>IF(Tabela2[[#This Row],[DATA DA RECARGA]]="","",VLOOKUP(MONTH(Tabela2[[#This Row],[DATA DA RECARGA]]),editar!$F$2:$G$13,2,0))</f>
        <v/>
      </c>
      <c r="V767" s="54" t="str">
        <f>IF(Tabela2[[#This Row],[DATA DA RECARGA]]="","",YEAR(Tabela2[[#This Row],[DATA DA RECARGA]]))</f>
        <v/>
      </c>
      <c r="W767" s="54" t="str">
        <f>IF(Tabela2[[#This Row],[DATA DO ÚLTIMO TESTE HIDROSTÁTICO]]="","",VLOOKUP(MONTH(Tabela2[[#This Row],[DATA DO ÚLTIMO TESTE HIDROSTÁTICO]]),editar!$F$2:$G$13,2,0))</f>
        <v/>
      </c>
      <c r="X767" s="54" t="str">
        <f>IF(Tabela2[[#This Row],[DATA DO ÚLTIMO TESTE HIDROSTÁTICO]]="","",YEAR(Tabela2[[#This Row],[DATA DO ÚLTIMO TESTE HIDROSTÁTICO]]))</f>
        <v/>
      </c>
      <c r="Y767" s="101" t="str">
        <f>IFERROR(IF(Tabela2[[#This Row],[DATA DA RECARGA]]="","",Tabela2[[#This Row],[VALIDADE          (em meses)]]*30)+5,"")</f>
        <v/>
      </c>
      <c r="Z767" s="101" t="str">
        <f>IF(Tabela2[[#This Row],[DATA DA RECARGA]]="","","P")</f>
        <v/>
      </c>
      <c r="AA767" s="71"/>
      <c r="AB767" s="97" t="str">
        <f ca="1">IFERROR(G767-editar!$C$1,"")</f>
        <v/>
      </c>
      <c r="AC767" s="97" t="str">
        <f t="shared" ca="1" si="11"/>
        <v/>
      </c>
      <c r="AD767" s="74"/>
      <c r="AE767" s="74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</row>
    <row r="768" spans="1:57" ht="20.100000000000001" customHeight="1" x14ac:dyDescent="0.25">
      <c r="A768" s="29" t="str">
        <f>IF(Tabela2[[#This Row],[LOCAL DO EXTINTOR]]="","",Tabela2[[#This Row],[CONTROL1]])</f>
        <v/>
      </c>
      <c r="B768" s="133"/>
      <c r="C768" s="33"/>
      <c r="D768" s="34"/>
      <c r="E768" s="35"/>
      <c r="F7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8" s="81" t="str">
        <f ca="1">IFERROR(IF(Tabela2[[#This Row],[VALIDADE DA RECARGA]]="SELECIONE VALIDADE","",Tabela2[[#This Row],[DATA VENC REC]]),"")</f>
        <v/>
      </c>
      <c r="H768" s="76"/>
      <c r="I7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8" s="87" t="str">
        <f>IF(Tabela2[[#This Row],[DATA DO ÚLTIMO TESTE HIDROSTÁTICO]]="","",Tabela2[[#This Row],[DATA DO ÚLTIMO TESTE HIDROSTÁTICO]]+editar!$C$15)</f>
        <v/>
      </c>
      <c r="K768" s="105"/>
      <c r="L768" s="140"/>
      <c r="M768" s="48">
        <v>761</v>
      </c>
      <c r="N7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8" s="49" t="str">
        <f>IF(Tabela2[[#This Row],[DATA DA RECARGA]]="","",Tabela2[[#This Row],[DATA DA RECARGA]]+Tabela2[[#This Row],[val]])</f>
        <v/>
      </c>
      <c r="P768" s="48" t="str">
        <f>IF(Tabela2[[#This Row],[DATA VENC REC]]="","",VLOOKUP(MONTH(Tabela2[[#This Row],[DATA VENC REC]]),editar!$F$2:$G$13,2,0))</f>
        <v/>
      </c>
      <c r="Q768" s="48" t="str">
        <f>IF(Tabela2[[#This Row],[DATA VENC REC]]="","",YEAR(Tabela2[[#This Row],[DATA VENC REC]]))</f>
        <v/>
      </c>
      <c r="R7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8" s="54" t="str">
        <f>IF(Tabela2[[#This Row],[DATA DO PRÓXIMO TESTE HIDROSTÁTICO]]="","",VLOOKUP(MONTH(Tabela2[[#This Row],[DATA DO PRÓXIMO TESTE HIDROSTÁTICO]]),editar!$F$2:$G$13,2,0))</f>
        <v/>
      </c>
      <c r="T768" s="54" t="str">
        <f>IF(Tabela2[[#This Row],[DATA DO PRÓXIMO TESTE HIDROSTÁTICO]]="","",YEAR(Tabela2[[#This Row],[DATA DO PRÓXIMO TESTE HIDROSTÁTICO]]))</f>
        <v/>
      </c>
      <c r="U768" s="54" t="str">
        <f>IF(Tabela2[[#This Row],[DATA DA RECARGA]]="","",VLOOKUP(MONTH(Tabela2[[#This Row],[DATA DA RECARGA]]),editar!$F$2:$G$13,2,0))</f>
        <v/>
      </c>
      <c r="V768" s="54" t="str">
        <f>IF(Tabela2[[#This Row],[DATA DA RECARGA]]="","",YEAR(Tabela2[[#This Row],[DATA DA RECARGA]]))</f>
        <v/>
      </c>
      <c r="W768" s="54" t="str">
        <f>IF(Tabela2[[#This Row],[DATA DO ÚLTIMO TESTE HIDROSTÁTICO]]="","",VLOOKUP(MONTH(Tabela2[[#This Row],[DATA DO ÚLTIMO TESTE HIDROSTÁTICO]]),editar!$F$2:$G$13,2,0))</f>
        <v/>
      </c>
      <c r="X768" s="54" t="str">
        <f>IF(Tabela2[[#This Row],[DATA DO ÚLTIMO TESTE HIDROSTÁTICO]]="","",YEAR(Tabela2[[#This Row],[DATA DO ÚLTIMO TESTE HIDROSTÁTICO]]))</f>
        <v/>
      </c>
      <c r="Y768" s="101" t="str">
        <f>IFERROR(IF(Tabela2[[#This Row],[DATA DA RECARGA]]="","",Tabela2[[#This Row],[VALIDADE          (em meses)]]*30)+5,"")</f>
        <v/>
      </c>
      <c r="Z768" s="101" t="str">
        <f>IF(Tabela2[[#This Row],[DATA DA RECARGA]]="","","P")</f>
        <v/>
      </c>
      <c r="AA768" s="71"/>
      <c r="AB768" s="97" t="str">
        <f ca="1">IFERROR(G768-editar!$C$1,"")</f>
        <v/>
      </c>
      <c r="AC768" s="97" t="str">
        <f t="shared" ca="1" si="11"/>
        <v/>
      </c>
      <c r="AD768" s="74"/>
      <c r="AE768" s="74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</row>
    <row r="769" spans="1:57" ht="20.100000000000001" customHeight="1" x14ac:dyDescent="0.25">
      <c r="A769" s="29" t="str">
        <f>IF(Tabela2[[#This Row],[LOCAL DO EXTINTOR]]="","",Tabela2[[#This Row],[CONTROL1]])</f>
        <v/>
      </c>
      <c r="B769" s="133"/>
      <c r="C769" s="33"/>
      <c r="D769" s="34"/>
      <c r="E769" s="35"/>
      <c r="F7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69" s="81" t="str">
        <f ca="1">IFERROR(IF(Tabela2[[#This Row],[VALIDADE DA RECARGA]]="SELECIONE VALIDADE","",Tabela2[[#This Row],[DATA VENC REC]]),"")</f>
        <v/>
      </c>
      <c r="H769" s="76"/>
      <c r="I7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69" s="87" t="str">
        <f>IF(Tabela2[[#This Row],[DATA DO ÚLTIMO TESTE HIDROSTÁTICO]]="","",Tabela2[[#This Row],[DATA DO ÚLTIMO TESTE HIDROSTÁTICO]]+editar!$C$15)</f>
        <v/>
      </c>
      <c r="K769" s="105"/>
      <c r="L769" s="140"/>
      <c r="M769" s="48">
        <v>762</v>
      </c>
      <c r="N7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69" s="49" t="str">
        <f>IF(Tabela2[[#This Row],[DATA DA RECARGA]]="","",Tabela2[[#This Row],[DATA DA RECARGA]]+Tabela2[[#This Row],[val]])</f>
        <v/>
      </c>
      <c r="P769" s="48" t="str">
        <f>IF(Tabela2[[#This Row],[DATA VENC REC]]="","",VLOOKUP(MONTH(Tabela2[[#This Row],[DATA VENC REC]]),editar!$F$2:$G$13,2,0))</f>
        <v/>
      </c>
      <c r="Q769" s="48" t="str">
        <f>IF(Tabela2[[#This Row],[DATA VENC REC]]="","",YEAR(Tabela2[[#This Row],[DATA VENC REC]]))</f>
        <v/>
      </c>
      <c r="R7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69" s="54" t="str">
        <f>IF(Tabela2[[#This Row],[DATA DO PRÓXIMO TESTE HIDROSTÁTICO]]="","",VLOOKUP(MONTH(Tabela2[[#This Row],[DATA DO PRÓXIMO TESTE HIDROSTÁTICO]]),editar!$F$2:$G$13,2,0))</f>
        <v/>
      </c>
      <c r="T769" s="54" t="str">
        <f>IF(Tabela2[[#This Row],[DATA DO PRÓXIMO TESTE HIDROSTÁTICO]]="","",YEAR(Tabela2[[#This Row],[DATA DO PRÓXIMO TESTE HIDROSTÁTICO]]))</f>
        <v/>
      </c>
      <c r="U769" s="54" t="str">
        <f>IF(Tabela2[[#This Row],[DATA DA RECARGA]]="","",VLOOKUP(MONTH(Tabela2[[#This Row],[DATA DA RECARGA]]),editar!$F$2:$G$13,2,0))</f>
        <v/>
      </c>
      <c r="V769" s="54" t="str">
        <f>IF(Tabela2[[#This Row],[DATA DA RECARGA]]="","",YEAR(Tabela2[[#This Row],[DATA DA RECARGA]]))</f>
        <v/>
      </c>
      <c r="W769" s="54" t="str">
        <f>IF(Tabela2[[#This Row],[DATA DO ÚLTIMO TESTE HIDROSTÁTICO]]="","",VLOOKUP(MONTH(Tabela2[[#This Row],[DATA DO ÚLTIMO TESTE HIDROSTÁTICO]]),editar!$F$2:$G$13,2,0))</f>
        <v/>
      </c>
      <c r="X769" s="54" t="str">
        <f>IF(Tabela2[[#This Row],[DATA DO ÚLTIMO TESTE HIDROSTÁTICO]]="","",YEAR(Tabela2[[#This Row],[DATA DO ÚLTIMO TESTE HIDROSTÁTICO]]))</f>
        <v/>
      </c>
      <c r="Y769" s="101" t="str">
        <f>IFERROR(IF(Tabela2[[#This Row],[DATA DA RECARGA]]="","",Tabela2[[#This Row],[VALIDADE          (em meses)]]*30)+5,"")</f>
        <v/>
      </c>
      <c r="Z769" s="101" t="str">
        <f>IF(Tabela2[[#This Row],[DATA DA RECARGA]]="","","P")</f>
        <v/>
      </c>
      <c r="AA769" s="71"/>
      <c r="AB769" s="97" t="str">
        <f ca="1">IFERROR(G769-editar!$C$1,"")</f>
        <v/>
      </c>
      <c r="AC769" s="97" t="str">
        <f t="shared" ca="1" si="11"/>
        <v/>
      </c>
      <c r="AD769" s="74"/>
      <c r="AE769" s="74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</row>
    <row r="770" spans="1:57" ht="20.100000000000001" customHeight="1" x14ac:dyDescent="0.25">
      <c r="A770" s="29" t="str">
        <f>IF(Tabela2[[#This Row],[LOCAL DO EXTINTOR]]="","",Tabela2[[#This Row],[CONTROL1]])</f>
        <v/>
      </c>
      <c r="B770" s="133"/>
      <c r="C770" s="33"/>
      <c r="D770" s="34"/>
      <c r="E770" s="35"/>
      <c r="F7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0" s="81" t="str">
        <f ca="1">IFERROR(IF(Tabela2[[#This Row],[VALIDADE DA RECARGA]]="SELECIONE VALIDADE","",Tabela2[[#This Row],[DATA VENC REC]]),"")</f>
        <v/>
      </c>
      <c r="H770" s="76"/>
      <c r="I7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0" s="87" t="str">
        <f>IF(Tabela2[[#This Row],[DATA DO ÚLTIMO TESTE HIDROSTÁTICO]]="","",Tabela2[[#This Row],[DATA DO ÚLTIMO TESTE HIDROSTÁTICO]]+editar!$C$15)</f>
        <v/>
      </c>
      <c r="K770" s="105"/>
      <c r="L770" s="140"/>
      <c r="M770" s="48">
        <v>763</v>
      </c>
      <c r="N7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0" s="49" t="str">
        <f>IF(Tabela2[[#This Row],[DATA DA RECARGA]]="","",Tabela2[[#This Row],[DATA DA RECARGA]]+Tabela2[[#This Row],[val]])</f>
        <v/>
      </c>
      <c r="P770" s="48" t="str">
        <f>IF(Tabela2[[#This Row],[DATA VENC REC]]="","",VLOOKUP(MONTH(Tabela2[[#This Row],[DATA VENC REC]]),editar!$F$2:$G$13,2,0))</f>
        <v/>
      </c>
      <c r="Q770" s="48" t="str">
        <f>IF(Tabela2[[#This Row],[DATA VENC REC]]="","",YEAR(Tabela2[[#This Row],[DATA VENC REC]]))</f>
        <v/>
      </c>
      <c r="R7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0" s="54" t="str">
        <f>IF(Tabela2[[#This Row],[DATA DO PRÓXIMO TESTE HIDROSTÁTICO]]="","",VLOOKUP(MONTH(Tabela2[[#This Row],[DATA DO PRÓXIMO TESTE HIDROSTÁTICO]]),editar!$F$2:$G$13,2,0))</f>
        <v/>
      </c>
      <c r="T770" s="54" t="str">
        <f>IF(Tabela2[[#This Row],[DATA DO PRÓXIMO TESTE HIDROSTÁTICO]]="","",YEAR(Tabela2[[#This Row],[DATA DO PRÓXIMO TESTE HIDROSTÁTICO]]))</f>
        <v/>
      </c>
      <c r="U770" s="54" t="str">
        <f>IF(Tabela2[[#This Row],[DATA DA RECARGA]]="","",VLOOKUP(MONTH(Tabela2[[#This Row],[DATA DA RECARGA]]),editar!$F$2:$G$13,2,0))</f>
        <v/>
      </c>
      <c r="V770" s="54" t="str">
        <f>IF(Tabela2[[#This Row],[DATA DA RECARGA]]="","",YEAR(Tabela2[[#This Row],[DATA DA RECARGA]]))</f>
        <v/>
      </c>
      <c r="W770" s="54" t="str">
        <f>IF(Tabela2[[#This Row],[DATA DO ÚLTIMO TESTE HIDROSTÁTICO]]="","",VLOOKUP(MONTH(Tabela2[[#This Row],[DATA DO ÚLTIMO TESTE HIDROSTÁTICO]]),editar!$F$2:$G$13,2,0))</f>
        <v/>
      </c>
      <c r="X770" s="54" t="str">
        <f>IF(Tabela2[[#This Row],[DATA DO ÚLTIMO TESTE HIDROSTÁTICO]]="","",YEAR(Tabela2[[#This Row],[DATA DO ÚLTIMO TESTE HIDROSTÁTICO]]))</f>
        <v/>
      </c>
      <c r="Y770" s="101" t="str">
        <f>IFERROR(IF(Tabela2[[#This Row],[DATA DA RECARGA]]="","",Tabela2[[#This Row],[VALIDADE          (em meses)]]*30)+5,"")</f>
        <v/>
      </c>
      <c r="Z770" s="101" t="str">
        <f>IF(Tabela2[[#This Row],[DATA DA RECARGA]]="","","P")</f>
        <v/>
      </c>
      <c r="AA770" s="71"/>
      <c r="AB770" s="97" t="str">
        <f ca="1">IFERROR(G770-editar!$C$1,"")</f>
        <v/>
      </c>
      <c r="AC770" s="97" t="str">
        <f t="shared" ca="1" si="11"/>
        <v/>
      </c>
      <c r="AD770" s="74"/>
      <c r="AE770" s="74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</row>
    <row r="771" spans="1:57" ht="20.100000000000001" customHeight="1" x14ac:dyDescent="0.25">
      <c r="A771" s="29" t="str">
        <f>IF(Tabela2[[#This Row],[LOCAL DO EXTINTOR]]="","",Tabela2[[#This Row],[CONTROL1]])</f>
        <v/>
      </c>
      <c r="B771" s="133"/>
      <c r="C771" s="33"/>
      <c r="D771" s="34"/>
      <c r="E771" s="35"/>
      <c r="F7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1" s="81" t="str">
        <f ca="1">IFERROR(IF(Tabela2[[#This Row],[VALIDADE DA RECARGA]]="SELECIONE VALIDADE","",Tabela2[[#This Row],[DATA VENC REC]]),"")</f>
        <v/>
      </c>
      <c r="H771" s="76"/>
      <c r="I7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1" s="87" t="str">
        <f>IF(Tabela2[[#This Row],[DATA DO ÚLTIMO TESTE HIDROSTÁTICO]]="","",Tabela2[[#This Row],[DATA DO ÚLTIMO TESTE HIDROSTÁTICO]]+editar!$C$15)</f>
        <v/>
      </c>
      <c r="K771" s="105"/>
      <c r="L771" s="140"/>
      <c r="M771" s="48">
        <v>764</v>
      </c>
      <c r="N7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1" s="49" t="str">
        <f>IF(Tabela2[[#This Row],[DATA DA RECARGA]]="","",Tabela2[[#This Row],[DATA DA RECARGA]]+Tabela2[[#This Row],[val]])</f>
        <v/>
      </c>
      <c r="P771" s="48" t="str">
        <f>IF(Tabela2[[#This Row],[DATA VENC REC]]="","",VLOOKUP(MONTH(Tabela2[[#This Row],[DATA VENC REC]]),editar!$F$2:$G$13,2,0))</f>
        <v/>
      </c>
      <c r="Q771" s="48" t="str">
        <f>IF(Tabela2[[#This Row],[DATA VENC REC]]="","",YEAR(Tabela2[[#This Row],[DATA VENC REC]]))</f>
        <v/>
      </c>
      <c r="R7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1" s="54" t="str">
        <f>IF(Tabela2[[#This Row],[DATA DO PRÓXIMO TESTE HIDROSTÁTICO]]="","",VLOOKUP(MONTH(Tabela2[[#This Row],[DATA DO PRÓXIMO TESTE HIDROSTÁTICO]]),editar!$F$2:$G$13,2,0))</f>
        <v/>
      </c>
      <c r="T771" s="54" t="str">
        <f>IF(Tabela2[[#This Row],[DATA DO PRÓXIMO TESTE HIDROSTÁTICO]]="","",YEAR(Tabela2[[#This Row],[DATA DO PRÓXIMO TESTE HIDROSTÁTICO]]))</f>
        <v/>
      </c>
      <c r="U771" s="54" t="str">
        <f>IF(Tabela2[[#This Row],[DATA DA RECARGA]]="","",VLOOKUP(MONTH(Tabela2[[#This Row],[DATA DA RECARGA]]),editar!$F$2:$G$13,2,0))</f>
        <v/>
      </c>
      <c r="V771" s="54" t="str">
        <f>IF(Tabela2[[#This Row],[DATA DA RECARGA]]="","",YEAR(Tabela2[[#This Row],[DATA DA RECARGA]]))</f>
        <v/>
      </c>
      <c r="W771" s="54" t="str">
        <f>IF(Tabela2[[#This Row],[DATA DO ÚLTIMO TESTE HIDROSTÁTICO]]="","",VLOOKUP(MONTH(Tabela2[[#This Row],[DATA DO ÚLTIMO TESTE HIDROSTÁTICO]]),editar!$F$2:$G$13,2,0))</f>
        <v/>
      </c>
      <c r="X771" s="54" t="str">
        <f>IF(Tabela2[[#This Row],[DATA DO ÚLTIMO TESTE HIDROSTÁTICO]]="","",YEAR(Tabela2[[#This Row],[DATA DO ÚLTIMO TESTE HIDROSTÁTICO]]))</f>
        <v/>
      </c>
      <c r="Y771" s="101" t="str">
        <f>IFERROR(IF(Tabela2[[#This Row],[DATA DA RECARGA]]="","",Tabela2[[#This Row],[VALIDADE          (em meses)]]*30)+5,"")</f>
        <v/>
      </c>
      <c r="Z771" s="101" t="str">
        <f>IF(Tabela2[[#This Row],[DATA DA RECARGA]]="","","P")</f>
        <v/>
      </c>
      <c r="AA771" s="71"/>
      <c r="AB771" s="97" t="str">
        <f ca="1">IFERROR(G771-editar!$C$1,"")</f>
        <v/>
      </c>
      <c r="AC771" s="97" t="str">
        <f t="shared" ca="1" si="11"/>
        <v/>
      </c>
      <c r="AD771" s="74"/>
      <c r="AE771" s="74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</row>
    <row r="772" spans="1:57" ht="20.100000000000001" customHeight="1" x14ac:dyDescent="0.25">
      <c r="A772" s="29" t="str">
        <f>IF(Tabela2[[#This Row],[LOCAL DO EXTINTOR]]="","",Tabela2[[#This Row],[CONTROL1]])</f>
        <v/>
      </c>
      <c r="B772" s="133"/>
      <c r="C772" s="33"/>
      <c r="D772" s="34"/>
      <c r="E772" s="35"/>
      <c r="F7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2" s="81" t="str">
        <f ca="1">IFERROR(IF(Tabela2[[#This Row],[VALIDADE DA RECARGA]]="SELECIONE VALIDADE","",Tabela2[[#This Row],[DATA VENC REC]]),"")</f>
        <v/>
      </c>
      <c r="H772" s="76"/>
      <c r="I7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2" s="87" t="str">
        <f>IF(Tabela2[[#This Row],[DATA DO ÚLTIMO TESTE HIDROSTÁTICO]]="","",Tabela2[[#This Row],[DATA DO ÚLTIMO TESTE HIDROSTÁTICO]]+editar!$C$15)</f>
        <v/>
      </c>
      <c r="K772" s="105"/>
      <c r="L772" s="140"/>
      <c r="M772" s="48">
        <v>765</v>
      </c>
      <c r="N7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2" s="49" t="str">
        <f>IF(Tabela2[[#This Row],[DATA DA RECARGA]]="","",Tabela2[[#This Row],[DATA DA RECARGA]]+Tabela2[[#This Row],[val]])</f>
        <v/>
      </c>
      <c r="P772" s="48" t="str">
        <f>IF(Tabela2[[#This Row],[DATA VENC REC]]="","",VLOOKUP(MONTH(Tabela2[[#This Row],[DATA VENC REC]]),editar!$F$2:$G$13,2,0))</f>
        <v/>
      </c>
      <c r="Q772" s="48" t="str">
        <f>IF(Tabela2[[#This Row],[DATA VENC REC]]="","",YEAR(Tabela2[[#This Row],[DATA VENC REC]]))</f>
        <v/>
      </c>
      <c r="R7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2" s="54" t="str">
        <f>IF(Tabela2[[#This Row],[DATA DO PRÓXIMO TESTE HIDROSTÁTICO]]="","",VLOOKUP(MONTH(Tabela2[[#This Row],[DATA DO PRÓXIMO TESTE HIDROSTÁTICO]]),editar!$F$2:$G$13,2,0))</f>
        <v/>
      </c>
      <c r="T772" s="54" t="str">
        <f>IF(Tabela2[[#This Row],[DATA DO PRÓXIMO TESTE HIDROSTÁTICO]]="","",YEAR(Tabela2[[#This Row],[DATA DO PRÓXIMO TESTE HIDROSTÁTICO]]))</f>
        <v/>
      </c>
      <c r="U772" s="54" t="str">
        <f>IF(Tabela2[[#This Row],[DATA DA RECARGA]]="","",VLOOKUP(MONTH(Tabela2[[#This Row],[DATA DA RECARGA]]),editar!$F$2:$G$13,2,0))</f>
        <v/>
      </c>
      <c r="V772" s="54" t="str">
        <f>IF(Tabela2[[#This Row],[DATA DA RECARGA]]="","",YEAR(Tabela2[[#This Row],[DATA DA RECARGA]]))</f>
        <v/>
      </c>
      <c r="W772" s="54" t="str">
        <f>IF(Tabela2[[#This Row],[DATA DO ÚLTIMO TESTE HIDROSTÁTICO]]="","",VLOOKUP(MONTH(Tabela2[[#This Row],[DATA DO ÚLTIMO TESTE HIDROSTÁTICO]]),editar!$F$2:$G$13,2,0))</f>
        <v/>
      </c>
      <c r="X772" s="54" t="str">
        <f>IF(Tabela2[[#This Row],[DATA DO ÚLTIMO TESTE HIDROSTÁTICO]]="","",YEAR(Tabela2[[#This Row],[DATA DO ÚLTIMO TESTE HIDROSTÁTICO]]))</f>
        <v/>
      </c>
      <c r="Y772" s="101" t="str">
        <f>IFERROR(IF(Tabela2[[#This Row],[DATA DA RECARGA]]="","",Tabela2[[#This Row],[VALIDADE          (em meses)]]*30)+5,"")</f>
        <v/>
      </c>
      <c r="Z772" s="101" t="str">
        <f>IF(Tabela2[[#This Row],[DATA DA RECARGA]]="","","P")</f>
        <v/>
      </c>
      <c r="AA772" s="71"/>
      <c r="AB772" s="97" t="str">
        <f ca="1">IFERROR(G772-editar!$C$1,"")</f>
        <v/>
      </c>
      <c r="AC772" s="97" t="str">
        <f t="shared" ca="1" si="11"/>
        <v/>
      </c>
      <c r="AD772" s="74"/>
      <c r="AE772" s="74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</row>
    <row r="773" spans="1:57" ht="20.100000000000001" customHeight="1" x14ac:dyDescent="0.25">
      <c r="A773" s="29" t="str">
        <f>IF(Tabela2[[#This Row],[LOCAL DO EXTINTOR]]="","",Tabela2[[#This Row],[CONTROL1]])</f>
        <v/>
      </c>
      <c r="B773" s="133"/>
      <c r="C773" s="33"/>
      <c r="D773" s="34"/>
      <c r="E773" s="35"/>
      <c r="F7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3" s="81" t="str">
        <f ca="1">IFERROR(IF(Tabela2[[#This Row],[VALIDADE DA RECARGA]]="SELECIONE VALIDADE","",Tabela2[[#This Row],[DATA VENC REC]]),"")</f>
        <v/>
      </c>
      <c r="H773" s="76"/>
      <c r="I7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3" s="87" t="str">
        <f>IF(Tabela2[[#This Row],[DATA DO ÚLTIMO TESTE HIDROSTÁTICO]]="","",Tabela2[[#This Row],[DATA DO ÚLTIMO TESTE HIDROSTÁTICO]]+editar!$C$15)</f>
        <v/>
      </c>
      <c r="K773" s="105"/>
      <c r="L773" s="140"/>
      <c r="M773" s="48">
        <v>766</v>
      </c>
      <c r="N7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3" s="49" t="str">
        <f>IF(Tabela2[[#This Row],[DATA DA RECARGA]]="","",Tabela2[[#This Row],[DATA DA RECARGA]]+Tabela2[[#This Row],[val]])</f>
        <v/>
      </c>
      <c r="P773" s="48" t="str">
        <f>IF(Tabela2[[#This Row],[DATA VENC REC]]="","",VLOOKUP(MONTH(Tabela2[[#This Row],[DATA VENC REC]]),editar!$F$2:$G$13,2,0))</f>
        <v/>
      </c>
      <c r="Q773" s="48" t="str">
        <f>IF(Tabela2[[#This Row],[DATA VENC REC]]="","",YEAR(Tabela2[[#This Row],[DATA VENC REC]]))</f>
        <v/>
      </c>
      <c r="R7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3" s="54" t="str">
        <f>IF(Tabela2[[#This Row],[DATA DO PRÓXIMO TESTE HIDROSTÁTICO]]="","",VLOOKUP(MONTH(Tabela2[[#This Row],[DATA DO PRÓXIMO TESTE HIDROSTÁTICO]]),editar!$F$2:$G$13,2,0))</f>
        <v/>
      </c>
      <c r="T773" s="54" t="str">
        <f>IF(Tabela2[[#This Row],[DATA DO PRÓXIMO TESTE HIDROSTÁTICO]]="","",YEAR(Tabela2[[#This Row],[DATA DO PRÓXIMO TESTE HIDROSTÁTICO]]))</f>
        <v/>
      </c>
      <c r="U773" s="54" t="str">
        <f>IF(Tabela2[[#This Row],[DATA DA RECARGA]]="","",VLOOKUP(MONTH(Tabela2[[#This Row],[DATA DA RECARGA]]),editar!$F$2:$G$13,2,0))</f>
        <v/>
      </c>
      <c r="V773" s="54" t="str">
        <f>IF(Tabela2[[#This Row],[DATA DA RECARGA]]="","",YEAR(Tabela2[[#This Row],[DATA DA RECARGA]]))</f>
        <v/>
      </c>
      <c r="W773" s="54" t="str">
        <f>IF(Tabela2[[#This Row],[DATA DO ÚLTIMO TESTE HIDROSTÁTICO]]="","",VLOOKUP(MONTH(Tabela2[[#This Row],[DATA DO ÚLTIMO TESTE HIDROSTÁTICO]]),editar!$F$2:$G$13,2,0))</f>
        <v/>
      </c>
      <c r="X773" s="54" t="str">
        <f>IF(Tabela2[[#This Row],[DATA DO ÚLTIMO TESTE HIDROSTÁTICO]]="","",YEAR(Tabela2[[#This Row],[DATA DO ÚLTIMO TESTE HIDROSTÁTICO]]))</f>
        <v/>
      </c>
      <c r="Y773" s="101" t="str">
        <f>IFERROR(IF(Tabela2[[#This Row],[DATA DA RECARGA]]="","",Tabela2[[#This Row],[VALIDADE          (em meses)]]*30)+5,"")</f>
        <v/>
      </c>
      <c r="Z773" s="101" t="str">
        <f>IF(Tabela2[[#This Row],[DATA DA RECARGA]]="","","P")</f>
        <v/>
      </c>
      <c r="AA773" s="71"/>
      <c r="AB773" s="97" t="str">
        <f ca="1">IFERROR(G773-editar!$C$1,"")</f>
        <v/>
      </c>
      <c r="AC773" s="97" t="str">
        <f t="shared" ca="1" si="11"/>
        <v/>
      </c>
      <c r="AD773" s="74"/>
      <c r="AE773" s="74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</row>
    <row r="774" spans="1:57" ht="20.100000000000001" customHeight="1" x14ac:dyDescent="0.25">
      <c r="A774" s="29" t="str">
        <f>IF(Tabela2[[#This Row],[LOCAL DO EXTINTOR]]="","",Tabela2[[#This Row],[CONTROL1]])</f>
        <v/>
      </c>
      <c r="B774" s="133"/>
      <c r="C774" s="33"/>
      <c r="D774" s="34"/>
      <c r="E774" s="35"/>
      <c r="F7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4" s="81" t="str">
        <f ca="1">IFERROR(IF(Tabela2[[#This Row],[VALIDADE DA RECARGA]]="SELECIONE VALIDADE","",Tabela2[[#This Row],[DATA VENC REC]]),"")</f>
        <v/>
      </c>
      <c r="H774" s="76"/>
      <c r="I7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4" s="87" t="str">
        <f>IF(Tabela2[[#This Row],[DATA DO ÚLTIMO TESTE HIDROSTÁTICO]]="","",Tabela2[[#This Row],[DATA DO ÚLTIMO TESTE HIDROSTÁTICO]]+editar!$C$15)</f>
        <v/>
      </c>
      <c r="K774" s="105"/>
      <c r="L774" s="140"/>
      <c r="M774" s="48">
        <v>767</v>
      </c>
      <c r="N7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4" s="49" t="str">
        <f>IF(Tabela2[[#This Row],[DATA DA RECARGA]]="","",Tabela2[[#This Row],[DATA DA RECARGA]]+Tabela2[[#This Row],[val]])</f>
        <v/>
      </c>
      <c r="P774" s="48" t="str">
        <f>IF(Tabela2[[#This Row],[DATA VENC REC]]="","",VLOOKUP(MONTH(Tabela2[[#This Row],[DATA VENC REC]]),editar!$F$2:$G$13,2,0))</f>
        <v/>
      </c>
      <c r="Q774" s="48" t="str">
        <f>IF(Tabela2[[#This Row],[DATA VENC REC]]="","",YEAR(Tabela2[[#This Row],[DATA VENC REC]]))</f>
        <v/>
      </c>
      <c r="R7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4" s="54" t="str">
        <f>IF(Tabela2[[#This Row],[DATA DO PRÓXIMO TESTE HIDROSTÁTICO]]="","",VLOOKUP(MONTH(Tabela2[[#This Row],[DATA DO PRÓXIMO TESTE HIDROSTÁTICO]]),editar!$F$2:$G$13,2,0))</f>
        <v/>
      </c>
      <c r="T774" s="54" t="str">
        <f>IF(Tabela2[[#This Row],[DATA DO PRÓXIMO TESTE HIDROSTÁTICO]]="","",YEAR(Tabela2[[#This Row],[DATA DO PRÓXIMO TESTE HIDROSTÁTICO]]))</f>
        <v/>
      </c>
      <c r="U774" s="54" t="str">
        <f>IF(Tabela2[[#This Row],[DATA DA RECARGA]]="","",VLOOKUP(MONTH(Tabela2[[#This Row],[DATA DA RECARGA]]),editar!$F$2:$G$13,2,0))</f>
        <v/>
      </c>
      <c r="V774" s="54" t="str">
        <f>IF(Tabela2[[#This Row],[DATA DA RECARGA]]="","",YEAR(Tabela2[[#This Row],[DATA DA RECARGA]]))</f>
        <v/>
      </c>
      <c r="W774" s="54" t="str">
        <f>IF(Tabela2[[#This Row],[DATA DO ÚLTIMO TESTE HIDROSTÁTICO]]="","",VLOOKUP(MONTH(Tabela2[[#This Row],[DATA DO ÚLTIMO TESTE HIDROSTÁTICO]]),editar!$F$2:$G$13,2,0))</f>
        <v/>
      </c>
      <c r="X774" s="54" t="str">
        <f>IF(Tabela2[[#This Row],[DATA DO ÚLTIMO TESTE HIDROSTÁTICO]]="","",YEAR(Tabela2[[#This Row],[DATA DO ÚLTIMO TESTE HIDROSTÁTICO]]))</f>
        <v/>
      </c>
      <c r="Y774" s="101" t="str">
        <f>IFERROR(IF(Tabela2[[#This Row],[DATA DA RECARGA]]="","",Tabela2[[#This Row],[VALIDADE          (em meses)]]*30)+5,"")</f>
        <v/>
      </c>
      <c r="Z774" s="101" t="str">
        <f>IF(Tabela2[[#This Row],[DATA DA RECARGA]]="","","P")</f>
        <v/>
      </c>
      <c r="AA774" s="71"/>
      <c r="AB774" s="97" t="str">
        <f ca="1">IFERROR(G774-editar!$C$1,"")</f>
        <v/>
      </c>
      <c r="AC774" s="97" t="str">
        <f t="shared" ca="1" si="11"/>
        <v/>
      </c>
      <c r="AD774" s="74"/>
      <c r="AE774" s="74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</row>
    <row r="775" spans="1:57" ht="20.100000000000001" customHeight="1" x14ac:dyDescent="0.25">
      <c r="A775" s="29" t="str">
        <f>IF(Tabela2[[#This Row],[LOCAL DO EXTINTOR]]="","",Tabela2[[#This Row],[CONTROL1]])</f>
        <v/>
      </c>
      <c r="B775" s="133"/>
      <c r="C775" s="33"/>
      <c r="D775" s="34"/>
      <c r="E775" s="35"/>
      <c r="F7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5" s="81" t="str">
        <f ca="1">IFERROR(IF(Tabela2[[#This Row],[VALIDADE DA RECARGA]]="SELECIONE VALIDADE","",Tabela2[[#This Row],[DATA VENC REC]]),"")</f>
        <v/>
      </c>
      <c r="H775" s="76"/>
      <c r="I7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5" s="87" t="str">
        <f>IF(Tabela2[[#This Row],[DATA DO ÚLTIMO TESTE HIDROSTÁTICO]]="","",Tabela2[[#This Row],[DATA DO ÚLTIMO TESTE HIDROSTÁTICO]]+editar!$C$15)</f>
        <v/>
      </c>
      <c r="K775" s="105"/>
      <c r="L775" s="140"/>
      <c r="M775" s="48">
        <v>768</v>
      </c>
      <c r="N7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5" s="49" t="str">
        <f>IF(Tabela2[[#This Row],[DATA DA RECARGA]]="","",Tabela2[[#This Row],[DATA DA RECARGA]]+Tabela2[[#This Row],[val]])</f>
        <v/>
      </c>
      <c r="P775" s="48" t="str">
        <f>IF(Tabela2[[#This Row],[DATA VENC REC]]="","",VLOOKUP(MONTH(Tabela2[[#This Row],[DATA VENC REC]]),editar!$F$2:$G$13,2,0))</f>
        <v/>
      </c>
      <c r="Q775" s="48" t="str">
        <f>IF(Tabela2[[#This Row],[DATA VENC REC]]="","",YEAR(Tabela2[[#This Row],[DATA VENC REC]]))</f>
        <v/>
      </c>
      <c r="R7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5" s="54" t="str">
        <f>IF(Tabela2[[#This Row],[DATA DO PRÓXIMO TESTE HIDROSTÁTICO]]="","",VLOOKUP(MONTH(Tabela2[[#This Row],[DATA DO PRÓXIMO TESTE HIDROSTÁTICO]]),editar!$F$2:$G$13,2,0))</f>
        <v/>
      </c>
      <c r="T775" s="54" t="str">
        <f>IF(Tabela2[[#This Row],[DATA DO PRÓXIMO TESTE HIDROSTÁTICO]]="","",YEAR(Tabela2[[#This Row],[DATA DO PRÓXIMO TESTE HIDROSTÁTICO]]))</f>
        <v/>
      </c>
      <c r="U775" s="54" t="str">
        <f>IF(Tabela2[[#This Row],[DATA DA RECARGA]]="","",VLOOKUP(MONTH(Tabela2[[#This Row],[DATA DA RECARGA]]),editar!$F$2:$G$13,2,0))</f>
        <v/>
      </c>
      <c r="V775" s="54" t="str">
        <f>IF(Tabela2[[#This Row],[DATA DA RECARGA]]="","",YEAR(Tabela2[[#This Row],[DATA DA RECARGA]]))</f>
        <v/>
      </c>
      <c r="W775" s="54" t="str">
        <f>IF(Tabela2[[#This Row],[DATA DO ÚLTIMO TESTE HIDROSTÁTICO]]="","",VLOOKUP(MONTH(Tabela2[[#This Row],[DATA DO ÚLTIMO TESTE HIDROSTÁTICO]]),editar!$F$2:$G$13,2,0))</f>
        <v/>
      </c>
      <c r="X775" s="54" t="str">
        <f>IF(Tabela2[[#This Row],[DATA DO ÚLTIMO TESTE HIDROSTÁTICO]]="","",YEAR(Tabela2[[#This Row],[DATA DO ÚLTIMO TESTE HIDROSTÁTICO]]))</f>
        <v/>
      </c>
      <c r="Y775" s="101" t="str">
        <f>IFERROR(IF(Tabela2[[#This Row],[DATA DA RECARGA]]="","",Tabela2[[#This Row],[VALIDADE          (em meses)]]*30)+5,"")</f>
        <v/>
      </c>
      <c r="Z775" s="101" t="str">
        <f>IF(Tabela2[[#This Row],[DATA DA RECARGA]]="","","P")</f>
        <v/>
      </c>
      <c r="AA775" s="71"/>
      <c r="AB775" s="97" t="str">
        <f ca="1">IFERROR(G775-editar!$C$1,"")</f>
        <v/>
      </c>
      <c r="AC775" s="97" t="str">
        <f t="shared" ca="1" si="11"/>
        <v/>
      </c>
      <c r="AD775" s="74"/>
      <c r="AE775" s="74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</row>
    <row r="776" spans="1:57" ht="20.100000000000001" customHeight="1" x14ac:dyDescent="0.25">
      <c r="A776" s="29" t="str">
        <f>IF(Tabela2[[#This Row],[LOCAL DO EXTINTOR]]="","",Tabela2[[#This Row],[CONTROL1]])</f>
        <v/>
      </c>
      <c r="B776" s="133"/>
      <c r="C776" s="33"/>
      <c r="D776" s="34"/>
      <c r="E776" s="35"/>
      <c r="F7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6" s="81" t="str">
        <f ca="1">IFERROR(IF(Tabela2[[#This Row],[VALIDADE DA RECARGA]]="SELECIONE VALIDADE","",Tabela2[[#This Row],[DATA VENC REC]]),"")</f>
        <v/>
      </c>
      <c r="H776" s="76"/>
      <c r="I7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6" s="87" t="str">
        <f>IF(Tabela2[[#This Row],[DATA DO ÚLTIMO TESTE HIDROSTÁTICO]]="","",Tabela2[[#This Row],[DATA DO ÚLTIMO TESTE HIDROSTÁTICO]]+editar!$C$15)</f>
        <v/>
      </c>
      <c r="K776" s="105"/>
      <c r="L776" s="140"/>
      <c r="M776" s="48">
        <v>769</v>
      </c>
      <c r="N7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6" s="49" t="str">
        <f>IF(Tabela2[[#This Row],[DATA DA RECARGA]]="","",Tabela2[[#This Row],[DATA DA RECARGA]]+Tabela2[[#This Row],[val]])</f>
        <v/>
      </c>
      <c r="P776" s="48" t="str">
        <f>IF(Tabela2[[#This Row],[DATA VENC REC]]="","",VLOOKUP(MONTH(Tabela2[[#This Row],[DATA VENC REC]]),editar!$F$2:$G$13,2,0))</f>
        <v/>
      </c>
      <c r="Q776" s="48" t="str">
        <f>IF(Tabela2[[#This Row],[DATA VENC REC]]="","",YEAR(Tabela2[[#This Row],[DATA VENC REC]]))</f>
        <v/>
      </c>
      <c r="R7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6" s="54" t="str">
        <f>IF(Tabela2[[#This Row],[DATA DO PRÓXIMO TESTE HIDROSTÁTICO]]="","",VLOOKUP(MONTH(Tabela2[[#This Row],[DATA DO PRÓXIMO TESTE HIDROSTÁTICO]]),editar!$F$2:$G$13,2,0))</f>
        <v/>
      </c>
      <c r="T776" s="54" t="str">
        <f>IF(Tabela2[[#This Row],[DATA DO PRÓXIMO TESTE HIDROSTÁTICO]]="","",YEAR(Tabela2[[#This Row],[DATA DO PRÓXIMO TESTE HIDROSTÁTICO]]))</f>
        <v/>
      </c>
      <c r="U776" s="54" t="str">
        <f>IF(Tabela2[[#This Row],[DATA DA RECARGA]]="","",VLOOKUP(MONTH(Tabela2[[#This Row],[DATA DA RECARGA]]),editar!$F$2:$G$13,2,0))</f>
        <v/>
      </c>
      <c r="V776" s="54" t="str">
        <f>IF(Tabela2[[#This Row],[DATA DA RECARGA]]="","",YEAR(Tabela2[[#This Row],[DATA DA RECARGA]]))</f>
        <v/>
      </c>
      <c r="W776" s="54" t="str">
        <f>IF(Tabela2[[#This Row],[DATA DO ÚLTIMO TESTE HIDROSTÁTICO]]="","",VLOOKUP(MONTH(Tabela2[[#This Row],[DATA DO ÚLTIMO TESTE HIDROSTÁTICO]]),editar!$F$2:$G$13,2,0))</f>
        <v/>
      </c>
      <c r="X776" s="54" t="str">
        <f>IF(Tabela2[[#This Row],[DATA DO ÚLTIMO TESTE HIDROSTÁTICO]]="","",YEAR(Tabela2[[#This Row],[DATA DO ÚLTIMO TESTE HIDROSTÁTICO]]))</f>
        <v/>
      </c>
      <c r="Y776" s="101" t="str">
        <f>IFERROR(IF(Tabela2[[#This Row],[DATA DA RECARGA]]="","",Tabela2[[#This Row],[VALIDADE          (em meses)]]*30)+5,"")</f>
        <v/>
      </c>
      <c r="Z776" s="101" t="str">
        <f>IF(Tabela2[[#This Row],[DATA DA RECARGA]]="","","P")</f>
        <v/>
      </c>
      <c r="AA776" s="71"/>
      <c r="AB776" s="97" t="str">
        <f ca="1">IFERROR(G776-editar!$C$1,"")</f>
        <v/>
      </c>
      <c r="AC776" s="97" t="str">
        <f t="shared" ca="1" si="11"/>
        <v/>
      </c>
      <c r="AD776" s="74"/>
      <c r="AE776" s="74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</row>
    <row r="777" spans="1:57" ht="20.100000000000001" customHeight="1" x14ac:dyDescent="0.25">
      <c r="A777" s="29" t="str">
        <f>IF(Tabela2[[#This Row],[LOCAL DO EXTINTOR]]="","",Tabela2[[#This Row],[CONTROL1]])</f>
        <v/>
      </c>
      <c r="B777" s="133"/>
      <c r="C777" s="33"/>
      <c r="D777" s="34"/>
      <c r="E777" s="35"/>
      <c r="F7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7" s="81" t="str">
        <f ca="1">IFERROR(IF(Tabela2[[#This Row],[VALIDADE DA RECARGA]]="SELECIONE VALIDADE","",Tabela2[[#This Row],[DATA VENC REC]]),"")</f>
        <v/>
      </c>
      <c r="H777" s="76"/>
      <c r="I7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7" s="87" t="str">
        <f>IF(Tabela2[[#This Row],[DATA DO ÚLTIMO TESTE HIDROSTÁTICO]]="","",Tabela2[[#This Row],[DATA DO ÚLTIMO TESTE HIDROSTÁTICO]]+editar!$C$15)</f>
        <v/>
      </c>
      <c r="K777" s="105"/>
      <c r="L777" s="140"/>
      <c r="M777" s="48">
        <v>770</v>
      </c>
      <c r="N7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7" s="49" t="str">
        <f>IF(Tabela2[[#This Row],[DATA DA RECARGA]]="","",Tabela2[[#This Row],[DATA DA RECARGA]]+Tabela2[[#This Row],[val]])</f>
        <v/>
      </c>
      <c r="P777" s="48" t="str">
        <f>IF(Tabela2[[#This Row],[DATA VENC REC]]="","",VLOOKUP(MONTH(Tabela2[[#This Row],[DATA VENC REC]]),editar!$F$2:$G$13,2,0))</f>
        <v/>
      </c>
      <c r="Q777" s="48" t="str">
        <f>IF(Tabela2[[#This Row],[DATA VENC REC]]="","",YEAR(Tabela2[[#This Row],[DATA VENC REC]]))</f>
        <v/>
      </c>
      <c r="R7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7" s="54" t="str">
        <f>IF(Tabela2[[#This Row],[DATA DO PRÓXIMO TESTE HIDROSTÁTICO]]="","",VLOOKUP(MONTH(Tabela2[[#This Row],[DATA DO PRÓXIMO TESTE HIDROSTÁTICO]]),editar!$F$2:$G$13,2,0))</f>
        <v/>
      </c>
      <c r="T777" s="54" t="str">
        <f>IF(Tabela2[[#This Row],[DATA DO PRÓXIMO TESTE HIDROSTÁTICO]]="","",YEAR(Tabela2[[#This Row],[DATA DO PRÓXIMO TESTE HIDROSTÁTICO]]))</f>
        <v/>
      </c>
      <c r="U777" s="54" t="str">
        <f>IF(Tabela2[[#This Row],[DATA DA RECARGA]]="","",VLOOKUP(MONTH(Tabela2[[#This Row],[DATA DA RECARGA]]),editar!$F$2:$G$13,2,0))</f>
        <v/>
      </c>
      <c r="V777" s="54" t="str">
        <f>IF(Tabela2[[#This Row],[DATA DA RECARGA]]="","",YEAR(Tabela2[[#This Row],[DATA DA RECARGA]]))</f>
        <v/>
      </c>
      <c r="W777" s="54" t="str">
        <f>IF(Tabela2[[#This Row],[DATA DO ÚLTIMO TESTE HIDROSTÁTICO]]="","",VLOOKUP(MONTH(Tabela2[[#This Row],[DATA DO ÚLTIMO TESTE HIDROSTÁTICO]]),editar!$F$2:$G$13,2,0))</f>
        <v/>
      </c>
      <c r="X777" s="54" t="str">
        <f>IF(Tabela2[[#This Row],[DATA DO ÚLTIMO TESTE HIDROSTÁTICO]]="","",YEAR(Tabela2[[#This Row],[DATA DO ÚLTIMO TESTE HIDROSTÁTICO]]))</f>
        <v/>
      </c>
      <c r="Y777" s="101" t="str">
        <f>IFERROR(IF(Tabela2[[#This Row],[DATA DA RECARGA]]="","",Tabela2[[#This Row],[VALIDADE          (em meses)]]*30)+5,"")</f>
        <v/>
      </c>
      <c r="Z777" s="101" t="str">
        <f>IF(Tabela2[[#This Row],[DATA DA RECARGA]]="","","P")</f>
        <v/>
      </c>
      <c r="AA777" s="71"/>
      <c r="AB777" s="97" t="str">
        <f ca="1">IFERROR(G777-editar!$C$1,"")</f>
        <v/>
      </c>
      <c r="AC777" s="97" t="str">
        <f t="shared" ref="AC777:AC840" ca="1" si="12">IF(AB777="","",IF(AB777&lt;0,AB777+10000000000,AB777*1))</f>
        <v/>
      </c>
      <c r="AD777" s="74"/>
      <c r="AE777" s="74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</row>
    <row r="778" spans="1:57" ht="20.100000000000001" customHeight="1" x14ac:dyDescent="0.25">
      <c r="A778" s="29" t="str">
        <f>IF(Tabela2[[#This Row],[LOCAL DO EXTINTOR]]="","",Tabela2[[#This Row],[CONTROL1]])</f>
        <v/>
      </c>
      <c r="B778" s="133"/>
      <c r="C778" s="33"/>
      <c r="D778" s="34"/>
      <c r="E778" s="35"/>
      <c r="F7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8" s="81" t="str">
        <f ca="1">IFERROR(IF(Tabela2[[#This Row],[VALIDADE DA RECARGA]]="SELECIONE VALIDADE","",Tabela2[[#This Row],[DATA VENC REC]]),"")</f>
        <v/>
      </c>
      <c r="H778" s="76"/>
      <c r="I7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8" s="87" t="str">
        <f>IF(Tabela2[[#This Row],[DATA DO ÚLTIMO TESTE HIDROSTÁTICO]]="","",Tabela2[[#This Row],[DATA DO ÚLTIMO TESTE HIDROSTÁTICO]]+editar!$C$15)</f>
        <v/>
      </c>
      <c r="K778" s="105"/>
      <c r="L778" s="140"/>
      <c r="M778" s="48">
        <v>771</v>
      </c>
      <c r="N7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8" s="49" t="str">
        <f>IF(Tabela2[[#This Row],[DATA DA RECARGA]]="","",Tabela2[[#This Row],[DATA DA RECARGA]]+Tabela2[[#This Row],[val]])</f>
        <v/>
      </c>
      <c r="P778" s="48" t="str">
        <f>IF(Tabela2[[#This Row],[DATA VENC REC]]="","",VLOOKUP(MONTH(Tabela2[[#This Row],[DATA VENC REC]]),editar!$F$2:$G$13,2,0))</f>
        <v/>
      </c>
      <c r="Q778" s="48" t="str">
        <f>IF(Tabela2[[#This Row],[DATA VENC REC]]="","",YEAR(Tabela2[[#This Row],[DATA VENC REC]]))</f>
        <v/>
      </c>
      <c r="R7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8" s="54" t="str">
        <f>IF(Tabela2[[#This Row],[DATA DO PRÓXIMO TESTE HIDROSTÁTICO]]="","",VLOOKUP(MONTH(Tabela2[[#This Row],[DATA DO PRÓXIMO TESTE HIDROSTÁTICO]]),editar!$F$2:$G$13,2,0))</f>
        <v/>
      </c>
      <c r="T778" s="54" t="str">
        <f>IF(Tabela2[[#This Row],[DATA DO PRÓXIMO TESTE HIDROSTÁTICO]]="","",YEAR(Tabela2[[#This Row],[DATA DO PRÓXIMO TESTE HIDROSTÁTICO]]))</f>
        <v/>
      </c>
      <c r="U778" s="54" t="str">
        <f>IF(Tabela2[[#This Row],[DATA DA RECARGA]]="","",VLOOKUP(MONTH(Tabela2[[#This Row],[DATA DA RECARGA]]),editar!$F$2:$G$13,2,0))</f>
        <v/>
      </c>
      <c r="V778" s="54" t="str">
        <f>IF(Tabela2[[#This Row],[DATA DA RECARGA]]="","",YEAR(Tabela2[[#This Row],[DATA DA RECARGA]]))</f>
        <v/>
      </c>
      <c r="W778" s="54" t="str">
        <f>IF(Tabela2[[#This Row],[DATA DO ÚLTIMO TESTE HIDROSTÁTICO]]="","",VLOOKUP(MONTH(Tabela2[[#This Row],[DATA DO ÚLTIMO TESTE HIDROSTÁTICO]]),editar!$F$2:$G$13,2,0))</f>
        <v/>
      </c>
      <c r="X778" s="54" t="str">
        <f>IF(Tabela2[[#This Row],[DATA DO ÚLTIMO TESTE HIDROSTÁTICO]]="","",YEAR(Tabela2[[#This Row],[DATA DO ÚLTIMO TESTE HIDROSTÁTICO]]))</f>
        <v/>
      </c>
      <c r="Y778" s="101" t="str">
        <f>IFERROR(IF(Tabela2[[#This Row],[DATA DA RECARGA]]="","",Tabela2[[#This Row],[VALIDADE          (em meses)]]*30)+5,"")</f>
        <v/>
      </c>
      <c r="Z778" s="101" t="str">
        <f>IF(Tabela2[[#This Row],[DATA DA RECARGA]]="","","P")</f>
        <v/>
      </c>
      <c r="AA778" s="71"/>
      <c r="AB778" s="97" t="str">
        <f ca="1">IFERROR(G778-editar!$C$1,"")</f>
        <v/>
      </c>
      <c r="AC778" s="97" t="str">
        <f t="shared" ca="1" si="12"/>
        <v/>
      </c>
      <c r="AD778" s="74"/>
      <c r="AE778" s="74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</row>
    <row r="779" spans="1:57" ht="20.100000000000001" customHeight="1" x14ac:dyDescent="0.25">
      <c r="A779" s="29" t="str">
        <f>IF(Tabela2[[#This Row],[LOCAL DO EXTINTOR]]="","",Tabela2[[#This Row],[CONTROL1]])</f>
        <v/>
      </c>
      <c r="B779" s="133"/>
      <c r="C779" s="33"/>
      <c r="D779" s="34"/>
      <c r="E779" s="35"/>
      <c r="F7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79" s="81" t="str">
        <f ca="1">IFERROR(IF(Tabela2[[#This Row],[VALIDADE DA RECARGA]]="SELECIONE VALIDADE","",Tabela2[[#This Row],[DATA VENC REC]]),"")</f>
        <v/>
      </c>
      <c r="H779" s="76"/>
      <c r="I7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79" s="87" t="str">
        <f>IF(Tabela2[[#This Row],[DATA DO ÚLTIMO TESTE HIDROSTÁTICO]]="","",Tabela2[[#This Row],[DATA DO ÚLTIMO TESTE HIDROSTÁTICO]]+editar!$C$15)</f>
        <v/>
      </c>
      <c r="K779" s="105"/>
      <c r="L779" s="140"/>
      <c r="M779" s="48">
        <v>772</v>
      </c>
      <c r="N7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79" s="49" t="str">
        <f>IF(Tabela2[[#This Row],[DATA DA RECARGA]]="","",Tabela2[[#This Row],[DATA DA RECARGA]]+Tabela2[[#This Row],[val]])</f>
        <v/>
      </c>
      <c r="P779" s="48" t="str">
        <f>IF(Tabela2[[#This Row],[DATA VENC REC]]="","",VLOOKUP(MONTH(Tabela2[[#This Row],[DATA VENC REC]]),editar!$F$2:$G$13,2,0))</f>
        <v/>
      </c>
      <c r="Q779" s="48" t="str">
        <f>IF(Tabela2[[#This Row],[DATA VENC REC]]="","",YEAR(Tabela2[[#This Row],[DATA VENC REC]]))</f>
        <v/>
      </c>
      <c r="R7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79" s="54" t="str">
        <f>IF(Tabela2[[#This Row],[DATA DO PRÓXIMO TESTE HIDROSTÁTICO]]="","",VLOOKUP(MONTH(Tabela2[[#This Row],[DATA DO PRÓXIMO TESTE HIDROSTÁTICO]]),editar!$F$2:$G$13,2,0))</f>
        <v/>
      </c>
      <c r="T779" s="54" t="str">
        <f>IF(Tabela2[[#This Row],[DATA DO PRÓXIMO TESTE HIDROSTÁTICO]]="","",YEAR(Tabela2[[#This Row],[DATA DO PRÓXIMO TESTE HIDROSTÁTICO]]))</f>
        <v/>
      </c>
      <c r="U779" s="54" t="str">
        <f>IF(Tabela2[[#This Row],[DATA DA RECARGA]]="","",VLOOKUP(MONTH(Tabela2[[#This Row],[DATA DA RECARGA]]),editar!$F$2:$G$13,2,0))</f>
        <v/>
      </c>
      <c r="V779" s="54" t="str">
        <f>IF(Tabela2[[#This Row],[DATA DA RECARGA]]="","",YEAR(Tabela2[[#This Row],[DATA DA RECARGA]]))</f>
        <v/>
      </c>
      <c r="W779" s="54" t="str">
        <f>IF(Tabela2[[#This Row],[DATA DO ÚLTIMO TESTE HIDROSTÁTICO]]="","",VLOOKUP(MONTH(Tabela2[[#This Row],[DATA DO ÚLTIMO TESTE HIDROSTÁTICO]]),editar!$F$2:$G$13,2,0))</f>
        <v/>
      </c>
      <c r="X779" s="54" t="str">
        <f>IF(Tabela2[[#This Row],[DATA DO ÚLTIMO TESTE HIDROSTÁTICO]]="","",YEAR(Tabela2[[#This Row],[DATA DO ÚLTIMO TESTE HIDROSTÁTICO]]))</f>
        <v/>
      </c>
      <c r="Y779" s="101" t="str">
        <f>IFERROR(IF(Tabela2[[#This Row],[DATA DA RECARGA]]="","",Tabela2[[#This Row],[VALIDADE          (em meses)]]*30)+5,"")</f>
        <v/>
      </c>
      <c r="Z779" s="101" t="str">
        <f>IF(Tabela2[[#This Row],[DATA DA RECARGA]]="","","P")</f>
        <v/>
      </c>
      <c r="AA779" s="71"/>
      <c r="AB779" s="97" t="str">
        <f ca="1">IFERROR(G779-editar!$C$1,"")</f>
        <v/>
      </c>
      <c r="AC779" s="97" t="str">
        <f t="shared" ca="1" si="12"/>
        <v/>
      </c>
      <c r="AD779" s="74"/>
      <c r="AE779" s="74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</row>
    <row r="780" spans="1:57" ht="20.100000000000001" customHeight="1" x14ac:dyDescent="0.25">
      <c r="A780" s="29" t="str">
        <f>IF(Tabela2[[#This Row],[LOCAL DO EXTINTOR]]="","",Tabela2[[#This Row],[CONTROL1]])</f>
        <v/>
      </c>
      <c r="B780" s="133"/>
      <c r="C780" s="33"/>
      <c r="D780" s="34"/>
      <c r="E780" s="35"/>
      <c r="F7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0" s="81" t="str">
        <f ca="1">IFERROR(IF(Tabela2[[#This Row],[VALIDADE DA RECARGA]]="SELECIONE VALIDADE","",Tabela2[[#This Row],[DATA VENC REC]]),"")</f>
        <v/>
      </c>
      <c r="H780" s="76"/>
      <c r="I7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0" s="87" t="str">
        <f>IF(Tabela2[[#This Row],[DATA DO ÚLTIMO TESTE HIDROSTÁTICO]]="","",Tabela2[[#This Row],[DATA DO ÚLTIMO TESTE HIDROSTÁTICO]]+editar!$C$15)</f>
        <v/>
      </c>
      <c r="K780" s="105"/>
      <c r="L780" s="140"/>
      <c r="M780" s="48">
        <v>773</v>
      </c>
      <c r="N7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0" s="49" t="str">
        <f>IF(Tabela2[[#This Row],[DATA DA RECARGA]]="","",Tabela2[[#This Row],[DATA DA RECARGA]]+Tabela2[[#This Row],[val]])</f>
        <v/>
      </c>
      <c r="P780" s="48" t="str">
        <f>IF(Tabela2[[#This Row],[DATA VENC REC]]="","",VLOOKUP(MONTH(Tabela2[[#This Row],[DATA VENC REC]]),editar!$F$2:$G$13,2,0))</f>
        <v/>
      </c>
      <c r="Q780" s="48" t="str">
        <f>IF(Tabela2[[#This Row],[DATA VENC REC]]="","",YEAR(Tabela2[[#This Row],[DATA VENC REC]]))</f>
        <v/>
      </c>
      <c r="R7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0" s="54" t="str">
        <f>IF(Tabela2[[#This Row],[DATA DO PRÓXIMO TESTE HIDROSTÁTICO]]="","",VLOOKUP(MONTH(Tabela2[[#This Row],[DATA DO PRÓXIMO TESTE HIDROSTÁTICO]]),editar!$F$2:$G$13,2,0))</f>
        <v/>
      </c>
      <c r="T780" s="54" t="str">
        <f>IF(Tabela2[[#This Row],[DATA DO PRÓXIMO TESTE HIDROSTÁTICO]]="","",YEAR(Tabela2[[#This Row],[DATA DO PRÓXIMO TESTE HIDROSTÁTICO]]))</f>
        <v/>
      </c>
      <c r="U780" s="54" t="str">
        <f>IF(Tabela2[[#This Row],[DATA DA RECARGA]]="","",VLOOKUP(MONTH(Tabela2[[#This Row],[DATA DA RECARGA]]),editar!$F$2:$G$13,2,0))</f>
        <v/>
      </c>
      <c r="V780" s="54" t="str">
        <f>IF(Tabela2[[#This Row],[DATA DA RECARGA]]="","",YEAR(Tabela2[[#This Row],[DATA DA RECARGA]]))</f>
        <v/>
      </c>
      <c r="W780" s="54" t="str">
        <f>IF(Tabela2[[#This Row],[DATA DO ÚLTIMO TESTE HIDROSTÁTICO]]="","",VLOOKUP(MONTH(Tabela2[[#This Row],[DATA DO ÚLTIMO TESTE HIDROSTÁTICO]]),editar!$F$2:$G$13,2,0))</f>
        <v/>
      </c>
      <c r="X780" s="54" t="str">
        <f>IF(Tabela2[[#This Row],[DATA DO ÚLTIMO TESTE HIDROSTÁTICO]]="","",YEAR(Tabela2[[#This Row],[DATA DO ÚLTIMO TESTE HIDROSTÁTICO]]))</f>
        <v/>
      </c>
      <c r="Y780" s="101" t="str">
        <f>IFERROR(IF(Tabela2[[#This Row],[DATA DA RECARGA]]="","",Tabela2[[#This Row],[VALIDADE          (em meses)]]*30)+5,"")</f>
        <v/>
      </c>
      <c r="Z780" s="101" t="str">
        <f>IF(Tabela2[[#This Row],[DATA DA RECARGA]]="","","P")</f>
        <v/>
      </c>
      <c r="AA780" s="71"/>
      <c r="AB780" s="97" t="str">
        <f ca="1">IFERROR(G780-editar!$C$1,"")</f>
        <v/>
      </c>
      <c r="AC780" s="97" t="str">
        <f t="shared" ca="1" si="12"/>
        <v/>
      </c>
      <c r="AD780" s="74"/>
      <c r="AE780" s="74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</row>
    <row r="781" spans="1:57" ht="20.100000000000001" customHeight="1" x14ac:dyDescent="0.25">
      <c r="A781" s="29" t="str">
        <f>IF(Tabela2[[#This Row],[LOCAL DO EXTINTOR]]="","",Tabela2[[#This Row],[CONTROL1]])</f>
        <v/>
      </c>
      <c r="B781" s="133"/>
      <c r="C781" s="33"/>
      <c r="D781" s="34"/>
      <c r="E781" s="35"/>
      <c r="F7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1" s="81" t="str">
        <f ca="1">IFERROR(IF(Tabela2[[#This Row],[VALIDADE DA RECARGA]]="SELECIONE VALIDADE","",Tabela2[[#This Row],[DATA VENC REC]]),"")</f>
        <v/>
      </c>
      <c r="H781" s="76"/>
      <c r="I7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1" s="87" t="str">
        <f>IF(Tabela2[[#This Row],[DATA DO ÚLTIMO TESTE HIDROSTÁTICO]]="","",Tabela2[[#This Row],[DATA DO ÚLTIMO TESTE HIDROSTÁTICO]]+editar!$C$15)</f>
        <v/>
      </c>
      <c r="K781" s="105"/>
      <c r="L781" s="140"/>
      <c r="M781" s="48">
        <v>774</v>
      </c>
      <c r="N7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1" s="49" t="str">
        <f>IF(Tabela2[[#This Row],[DATA DA RECARGA]]="","",Tabela2[[#This Row],[DATA DA RECARGA]]+Tabela2[[#This Row],[val]])</f>
        <v/>
      </c>
      <c r="P781" s="48" t="str">
        <f>IF(Tabela2[[#This Row],[DATA VENC REC]]="","",VLOOKUP(MONTH(Tabela2[[#This Row],[DATA VENC REC]]),editar!$F$2:$G$13,2,0))</f>
        <v/>
      </c>
      <c r="Q781" s="48" t="str">
        <f>IF(Tabela2[[#This Row],[DATA VENC REC]]="","",YEAR(Tabela2[[#This Row],[DATA VENC REC]]))</f>
        <v/>
      </c>
      <c r="R7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1" s="54" t="str">
        <f>IF(Tabela2[[#This Row],[DATA DO PRÓXIMO TESTE HIDROSTÁTICO]]="","",VLOOKUP(MONTH(Tabela2[[#This Row],[DATA DO PRÓXIMO TESTE HIDROSTÁTICO]]),editar!$F$2:$G$13,2,0))</f>
        <v/>
      </c>
      <c r="T781" s="54" t="str">
        <f>IF(Tabela2[[#This Row],[DATA DO PRÓXIMO TESTE HIDROSTÁTICO]]="","",YEAR(Tabela2[[#This Row],[DATA DO PRÓXIMO TESTE HIDROSTÁTICO]]))</f>
        <v/>
      </c>
      <c r="U781" s="54" t="str">
        <f>IF(Tabela2[[#This Row],[DATA DA RECARGA]]="","",VLOOKUP(MONTH(Tabela2[[#This Row],[DATA DA RECARGA]]),editar!$F$2:$G$13,2,0))</f>
        <v/>
      </c>
      <c r="V781" s="54" t="str">
        <f>IF(Tabela2[[#This Row],[DATA DA RECARGA]]="","",YEAR(Tabela2[[#This Row],[DATA DA RECARGA]]))</f>
        <v/>
      </c>
      <c r="W781" s="54" t="str">
        <f>IF(Tabela2[[#This Row],[DATA DO ÚLTIMO TESTE HIDROSTÁTICO]]="","",VLOOKUP(MONTH(Tabela2[[#This Row],[DATA DO ÚLTIMO TESTE HIDROSTÁTICO]]),editar!$F$2:$G$13,2,0))</f>
        <v/>
      </c>
      <c r="X781" s="54" t="str">
        <f>IF(Tabela2[[#This Row],[DATA DO ÚLTIMO TESTE HIDROSTÁTICO]]="","",YEAR(Tabela2[[#This Row],[DATA DO ÚLTIMO TESTE HIDROSTÁTICO]]))</f>
        <v/>
      </c>
      <c r="Y781" s="101" t="str">
        <f>IFERROR(IF(Tabela2[[#This Row],[DATA DA RECARGA]]="","",Tabela2[[#This Row],[VALIDADE          (em meses)]]*30)+5,"")</f>
        <v/>
      </c>
      <c r="Z781" s="101" t="str">
        <f>IF(Tabela2[[#This Row],[DATA DA RECARGA]]="","","P")</f>
        <v/>
      </c>
      <c r="AA781" s="71"/>
      <c r="AB781" s="97" t="str">
        <f ca="1">IFERROR(G781-editar!$C$1,"")</f>
        <v/>
      </c>
      <c r="AC781" s="97" t="str">
        <f t="shared" ca="1" si="12"/>
        <v/>
      </c>
      <c r="AD781" s="74"/>
      <c r="AE781" s="74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</row>
    <row r="782" spans="1:57" ht="20.100000000000001" customHeight="1" x14ac:dyDescent="0.25">
      <c r="A782" s="29" t="str">
        <f>IF(Tabela2[[#This Row],[LOCAL DO EXTINTOR]]="","",Tabela2[[#This Row],[CONTROL1]])</f>
        <v/>
      </c>
      <c r="B782" s="133"/>
      <c r="C782" s="33"/>
      <c r="D782" s="34"/>
      <c r="E782" s="35"/>
      <c r="F7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2" s="81" t="str">
        <f ca="1">IFERROR(IF(Tabela2[[#This Row],[VALIDADE DA RECARGA]]="SELECIONE VALIDADE","",Tabela2[[#This Row],[DATA VENC REC]]),"")</f>
        <v/>
      </c>
      <c r="H782" s="76"/>
      <c r="I7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2" s="87" t="str">
        <f>IF(Tabela2[[#This Row],[DATA DO ÚLTIMO TESTE HIDROSTÁTICO]]="","",Tabela2[[#This Row],[DATA DO ÚLTIMO TESTE HIDROSTÁTICO]]+editar!$C$15)</f>
        <v/>
      </c>
      <c r="K782" s="105"/>
      <c r="L782" s="140"/>
      <c r="M782" s="48">
        <v>775</v>
      </c>
      <c r="N7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2" s="49" t="str">
        <f>IF(Tabela2[[#This Row],[DATA DA RECARGA]]="","",Tabela2[[#This Row],[DATA DA RECARGA]]+Tabela2[[#This Row],[val]])</f>
        <v/>
      </c>
      <c r="P782" s="48" t="str">
        <f>IF(Tabela2[[#This Row],[DATA VENC REC]]="","",VLOOKUP(MONTH(Tabela2[[#This Row],[DATA VENC REC]]),editar!$F$2:$G$13,2,0))</f>
        <v/>
      </c>
      <c r="Q782" s="48" t="str">
        <f>IF(Tabela2[[#This Row],[DATA VENC REC]]="","",YEAR(Tabela2[[#This Row],[DATA VENC REC]]))</f>
        <v/>
      </c>
      <c r="R7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2" s="54" t="str">
        <f>IF(Tabela2[[#This Row],[DATA DO PRÓXIMO TESTE HIDROSTÁTICO]]="","",VLOOKUP(MONTH(Tabela2[[#This Row],[DATA DO PRÓXIMO TESTE HIDROSTÁTICO]]),editar!$F$2:$G$13,2,0))</f>
        <v/>
      </c>
      <c r="T782" s="54" t="str">
        <f>IF(Tabela2[[#This Row],[DATA DO PRÓXIMO TESTE HIDROSTÁTICO]]="","",YEAR(Tabela2[[#This Row],[DATA DO PRÓXIMO TESTE HIDROSTÁTICO]]))</f>
        <v/>
      </c>
      <c r="U782" s="54" t="str">
        <f>IF(Tabela2[[#This Row],[DATA DA RECARGA]]="","",VLOOKUP(MONTH(Tabela2[[#This Row],[DATA DA RECARGA]]),editar!$F$2:$G$13,2,0))</f>
        <v/>
      </c>
      <c r="V782" s="54" t="str">
        <f>IF(Tabela2[[#This Row],[DATA DA RECARGA]]="","",YEAR(Tabela2[[#This Row],[DATA DA RECARGA]]))</f>
        <v/>
      </c>
      <c r="W782" s="54" t="str">
        <f>IF(Tabela2[[#This Row],[DATA DO ÚLTIMO TESTE HIDROSTÁTICO]]="","",VLOOKUP(MONTH(Tabela2[[#This Row],[DATA DO ÚLTIMO TESTE HIDROSTÁTICO]]),editar!$F$2:$G$13,2,0))</f>
        <v/>
      </c>
      <c r="X782" s="54" t="str">
        <f>IF(Tabela2[[#This Row],[DATA DO ÚLTIMO TESTE HIDROSTÁTICO]]="","",YEAR(Tabela2[[#This Row],[DATA DO ÚLTIMO TESTE HIDROSTÁTICO]]))</f>
        <v/>
      </c>
      <c r="Y782" s="101" t="str">
        <f>IFERROR(IF(Tabela2[[#This Row],[DATA DA RECARGA]]="","",Tabela2[[#This Row],[VALIDADE          (em meses)]]*30)+5,"")</f>
        <v/>
      </c>
      <c r="Z782" s="101" t="str">
        <f>IF(Tabela2[[#This Row],[DATA DA RECARGA]]="","","P")</f>
        <v/>
      </c>
      <c r="AA782" s="71"/>
      <c r="AB782" s="97" t="str">
        <f ca="1">IFERROR(G782-editar!$C$1,"")</f>
        <v/>
      </c>
      <c r="AC782" s="97" t="str">
        <f t="shared" ca="1" si="12"/>
        <v/>
      </c>
      <c r="AD782" s="74"/>
      <c r="AE782" s="74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</row>
    <row r="783" spans="1:57" ht="20.100000000000001" customHeight="1" x14ac:dyDescent="0.25">
      <c r="A783" s="29" t="str">
        <f>IF(Tabela2[[#This Row],[LOCAL DO EXTINTOR]]="","",Tabela2[[#This Row],[CONTROL1]])</f>
        <v/>
      </c>
      <c r="B783" s="133"/>
      <c r="C783" s="33"/>
      <c r="D783" s="34"/>
      <c r="E783" s="35"/>
      <c r="F7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3" s="81" t="str">
        <f ca="1">IFERROR(IF(Tabela2[[#This Row],[VALIDADE DA RECARGA]]="SELECIONE VALIDADE","",Tabela2[[#This Row],[DATA VENC REC]]),"")</f>
        <v/>
      </c>
      <c r="H783" s="76"/>
      <c r="I7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3" s="87" t="str">
        <f>IF(Tabela2[[#This Row],[DATA DO ÚLTIMO TESTE HIDROSTÁTICO]]="","",Tabela2[[#This Row],[DATA DO ÚLTIMO TESTE HIDROSTÁTICO]]+editar!$C$15)</f>
        <v/>
      </c>
      <c r="K783" s="105"/>
      <c r="L783" s="140"/>
      <c r="M783" s="48">
        <v>776</v>
      </c>
      <c r="N7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3" s="49" t="str">
        <f>IF(Tabela2[[#This Row],[DATA DA RECARGA]]="","",Tabela2[[#This Row],[DATA DA RECARGA]]+Tabela2[[#This Row],[val]])</f>
        <v/>
      </c>
      <c r="P783" s="48" t="str">
        <f>IF(Tabela2[[#This Row],[DATA VENC REC]]="","",VLOOKUP(MONTH(Tabela2[[#This Row],[DATA VENC REC]]),editar!$F$2:$G$13,2,0))</f>
        <v/>
      </c>
      <c r="Q783" s="48" t="str">
        <f>IF(Tabela2[[#This Row],[DATA VENC REC]]="","",YEAR(Tabela2[[#This Row],[DATA VENC REC]]))</f>
        <v/>
      </c>
      <c r="R7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3" s="54" t="str">
        <f>IF(Tabela2[[#This Row],[DATA DO PRÓXIMO TESTE HIDROSTÁTICO]]="","",VLOOKUP(MONTH(Tabela2[[#This Row],[DATA DO PRÓXIMO TESTE HIDROSTÁTICO]]),editar!$F$2:$G$13,2,0))</f>
        <v/>
      </c>
      <c r="T783" s="54" t="str">
        <f>IF(Tabela2[[#This Row],[DATA DO PRÓXIMO TESTE HIDROSTÁTICO]]="","",YEAR(Tabela2[[#This Row],[DATA DO PRÓXIMO TESTE HIDROSTÁTICO]]))</f>
        <v/>
      </c>
      <c r="U783" s="54" t="str">
        <f>IF(Tabela2[[#This Row],[DATA DA RECARGA]]="","",VLOOKUP(MONTH(Tabela2[[#This Row],[DATA DA RECARGA]]),editar!$F$2:$G$13,2,0))</f>
        <v/>
      </c>
      <c r="V783" s="54" t="str">
        <f>IF(Tabela2[[#This Row],[DATA DA RECARGA]]="","",YEAR(Tabela2[[#This Row],[DATA DA RECARGA]]))</f>
        <v/>
      </c>
      <c r="W783" s="54" t="str">
        <f>IF(Tabela2[[#This Row],[DATA DO ÚLTIMO TESTE HIDROSTÁTICO]]="","",VLOOKUP(MONTH(Tabela2[[#This Row],[DATA DO ÚLTIMO TESTE HIDROSTÁTICO]]),editar!$F$2:$G$13,2,0))</f>
        <v/>
      </c>
      <c r="X783" s="54" t="str">
        <f>IF(Tabela2[[#This Row],[DATA DO ÚLTIMO TESTE HIDROSTÁTICO]]="","",YEAR(Tabela2[[#This Row],[DATA DO ÚLTIMO TESTE HIDROSTÁTICO]]))</f>
        <v/>
      </c>
      <c r="Y783" s="101" t="str">
        <f>IFERROR(IF(Tabela2[[#This Row],[DATA DA RECARGA]]="","",Tabela2[[#This Row],[VALIDADE          (em meses)]]*30)+5,"")</f>
        <v/>
      </c>
      <c r="Z783" s="101" t="str">
        <f>IF(Tabela2[[#This Row],[DATA DA RECARGA]]="","","P")</f>
        <v/>
      </c>
      <c r="AA783" s="71"/>
      <c r="AB783" s="97" t="str">
        <f ca="1">IFERROR(G783-editar!$C$1,"")</f>
        <v/>
      </c>
      <c r="AC783" s="97" t="str">
        <f t="shared" ca="1" si="12"/>
        <v/>
      </c>
      <c r="AD783" s="74"/>
      <c r="AE783" s="74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</row>
    <row r="784" spans="1:57" ht="20.100000000000001" customHeight="1" x14ac:dyDescent="0.25">
      <c r="A784" s="29" t="str">
        <f>IF(Tabela2[[#This Row],[LOCAL DO EXTINTOR]]="","",Tabela2[[#This Row],[CONTROL1]])</f>
        <v/>
      </c>
      <c r="B784" s="133"/>
      <c r="C784" s="33"/>
      <c r="D784" s="34"/>
      <c r="E784" s="35"/>
      <c r="F7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4" s="81" t="str">
        <f ca="1">IFERROR(IF(Tabela2[[#This Row],[VALIDADE DA RECARGA]]="SELECIONE VALIDADE","",Tabela2[[#This Row],[DATA VENC REC]]),"")</f>
        <v/>
      </c>
      <c r="H784" s="76"/>
      <c r="I7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4" s="87" t="str">
        <f>IF(Tabela2[[#This Row],[DATA DO ÚLTIMO TESTE HIDROSTÁTICO]]="","",Tabela2[[#This Row],[DATA DO ÚLTIMO TESTE HIDROSTÁTICO]]+editar!$C$15)</f>
        <v/>
      </c>
      <c r="K784" s="105"/>
      <c r="L784" s="140"/>
      <c r="M784" s="48">
        <v>777</v>
      </c>
      <c r="N7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4" s="49" t="str">
        <f>IF(Tabela2[[#This Row],[DATA DA RECARGA]]="","",Tabela2[[#This Row],[DATA DA RECARGA]]+Tabela2[[#This Row],[val]])</f>
        <v/>
      </c>
      <c r="P784" s="48" t="str">
        <f>IF(Tabela2[[#This Row],[DATA VENC REC]]="","",VLOOKUP(MONTH(Tabela2[[#This Row],[DATA VENC REC]]),editar!$F$2:$G$13,2,0))</f>
        <v/>
      </c>
      <c r="Q784" s="48" t="str">
        <f>IF(Tabela2[[#This Row],[DATA VENC REC]]="","",YEAR(Tabela2[[#This Row],[DATA VENC REC]]))</f>
        <v/>
      </c>
      <c r="R7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4" s="54" t="str">
        <f>IF(Tabela2[[#This Row],[DATA DO PRÓXIMO TESTE HIDROSTÁTICO]]="","",VLOOKUP(MONTH(Tabela2[[#This Row],[DATA DO PRÓXIMO TESTE HIDROSTÁTICO]]),editar!$F$2:$G$13,2,0))</f>
        <v/>
      </c>
      <c r="T784" s="54" t="str">
        <f>IF(Tabela2[[#This Row],[DATA DO PRÓXIMO TESTE HIDROSTÁTICO]]="","",YEAR(Tabela2[[#This Row],[DATA DO PRÓXIMO TESTE HIDROSTÁTICO]]))</f>
        <v/>
      </c>
      <c r="U784" s="54" t="str">
        <f>IF(Tabela2[[#This Row],[DATA DA RECARGA]]="","",VLOOKUP(MONTH(Tabela2[[#This Row],[DATA DA RECARGA]]),editar!$F$2:$G$13,2,0))</f>
        <v/>
      </c>
      <c r="V784" s="54" t="str">
        <f>IF(Tabela2[[#This Row],[DATA DA RECARGA]]="","",YEAR(Tabela2[[#This Row],[DATA DA RECARGA]]))</f>
        <v/>
      </c>
      <c r="W784" s="54" t="str">
        <f>IF(Tabela2[[#This Row],[DATA DO ÚLTIMO TESTE HIDROSTÁTICO]]="","",VLOOKUP(MONTH(Tabela2[[#This Row],[DATA DO ÚLTIMO TESTE HIDROSTÁTICO]]),editar!$F$2:$G$13,2,0))</f>
        <v/>
      </c>
      <c r="X784" s="54" t="str">
        <f>IF(Tabela2[[#This Row],[DATA DO ÚLTIMO TESTE HIDROSTÁTICO]]="","",YEAR(Tabela2[[#This Row],[DATA DO ÚLTIMO TESTE HIDROSTÁTICO]]))</f>
        <v/>
      </c>
      <c r="Y784" s="101" t="str">
        <f>IFERROR(IF(Tabela2[[#This Row],[DATA DA RECARGA]]="","",Tabela2[[#This Row],[VALIDADE          (em meses)]]*30)+5,"")</f>
        <v/>
      </c>
      <c r="Z784" s="101" t="str">
        <f>IF(Tabela2[[#This Row],[DATA DA RECARGA]]="","","P")</f>
        <v/>
      </c>
      <c r="AA784" s="71"/>
      <c r="AB784" s="97" t="str">
        <f ca="1">IFERROR(G784-editar!$C$1,"")</f>
        <v/>
      </c>
      <c r="AC784" s="97" t="str">
        <f t="shared" ca="1" si="12"/>
        <v/>
      </c>
      <c r="AD784" s="74"/>
      <c r="AE784" s="74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</row>
    <row r="785" spans="1:57" ht="20.100000000000001" customHeight="1" x14ac:dyDescent="0.25">
      <c r="A785" s="29" t="str">
        <f>IF(Tabela2[[#This Row],[LOCAL DO EXTINTOR]]="","",Tabela2[[#This Row],[CONTROL1]])</f>
        <v/>
      </c>
      <c r="B785" s="133"/>
      <c r="C785" s="33"/>
      <c r="D785" s="34"/>
      <c r="E785" s="35"/>
      <c r="F7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5" s="81" t="str">
        <f ca="1">IFERROR(IF(Tabela2[[#This Row],[VALIDADE DA RECARGA]]="SELECIONE VALIDADE","",Tabela2[[#This Row],[DATA VENC REC]]),"")</f>
        <v/>
      </c>
      <c r="H785" s="76"/>
      <c r="I7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5" s="87" t="str">
        <f>IF(Tabela2[[#This Row],[DATA DO ÚLTIMO TESTE HIDROSTÁTICO]]="","",Tabela2[[#This Row],[DATA DO ÚLTIMO TESTE HIDROSTÁTICO]]+editar!$C$15)</f>
        <v/>
      </c>
      <c r="K785" s="105"/>
      <c r="L785" s="140"/>
      <c r="M785" s="48">
        <v>778</v>
      </c>
      <c r="N7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5" s="49" t="str">
        <f>IF(Tabela2[[#This Row],[DATA DA RECARGA]]="","",Tabela2[[#This Row],[DATA DA RECARGA]]+Tabela2[[#This Row],[val]])</f>
        <v/>
      </c>
      <c r="P785" s="48" t="str">
        <f>IF(Tabela2[[#This Row],[DATA VENC REC]]="","",VLOOKUP(MONTH(Tabela2[[#This Row],[DATA VENC REC]]),editar!$F$2:$G$13,2,0))</f>
        <v/>
      </c>
      <c r="Q785" s="48" t="str">
        <f>IF(Tabela2[[#This Row],[DATA VENC REC]]="","",YEAR(Tabela2[[#This Row],[DATA VENC REC]]))</f>
        <v/>
      </c>
      <c r="R7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5" s="54" t="str">
        <f>IF(Tabela2[[#This Row],[DATA DO PRÓXIMO TESTE HIDROSTÁTICO]]="","",VLOOKUP(MONTH(Tabela2[[#This Row],[DATA DO PRÓXIMO TESTE HIDROSTÁTICO]]),editar!$F$2:$G$13,2,0))</f>
        <v/>
      </c>
      <c r="T785" s="54" t="str">
        <f>IF(Tabela2[[#This Row],[DATA DO PRÓXIMO TESTE HIDROSTÁTICO]]="","",YEAR(Tabela2[[#This Row],[DATA DO PRÓXIMO TESTE HIDROSTÁTICO]]))</f>
        <v/>
      </c>
      <c r="U785" s="54" t="str">
        <f>IF(Tabela2[[#This Row],[DATA DA RECARGA]]="","",VLOOKUP(MONTH(Tabela2[[#This Row],[DATA DA RECARGA]]),editar!$F$2:$G$13,2,0))</f>
        <v/>
      </c>
      <c r="V785" s="54" t="str">
        <f>IF(Tabela2[[#This Row],[DATA DA RECARGA]]="","",YEAR(Tabela2[[#This Row],[DATA DA RECARGA]]))</f>
        <v/>
      </c>
      <c r="W785" s="54" t="str">
        <f>IF(Tabela2[[#This Row],[DATA DO ÚLTIMO TESTE HIDROSTÁTICO]]="","",VLOOKUP(MONTH(Tabela2[[#This Row],[DATA DO ÚLTIMO TESTE HIDROSTÁTICO]]),editar!$F$2:$G$13,2,0))</f>
        <v/>
      </c>
      <c r="X785" s="54" t="str">
        <f>IF(Tabela2[[#This Row],[DATA DO ÚLTIMO TESTE HIDROSTÁTICO]]="","",YEAR(Tabela2[[#This Row],[DATA DO ÚLTIMO TESTE HIDROSTÁTICO]]))</f>
        <v/>
      </c>
      <c r="Y785" s="101" t="str">
        <f>IFERROR(IF(Tabela2[[#This Row],[DATA DA RECARGA]]="","",Tabela2[[#This Row],[VALIDADE          (em meses)]]*30)+5,"")</f>
        <v/>
      </c>
      <c r="Z785" s="101" t="str">
        <f>IF(Tabela2[[#This Row],[DATA DA RECARGA]]="","","P")</f>
        <v/>
      </c>
      <c r="AA785" s="71"/>
      <c r="AB785" s="97" t="str">
        <f ca="1">IFERROR(G785-editar!$C$1,"")</f>
        <v/>
      </c>
      <c r="AC785" s="97" t="str">
        <f t="shared" ca="1" si="12"/>
        <v/>
      </c>
      <c r="AD785" s="74"/>
      <c r="AE785" s="74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</row>
    <row r="786" spans="1:57" ht="20.100000000000001" customHeight="1" x14ac:dyDescent="0.25">
      <c r="A786" s="29" t="str">
        <f>IF(Tabela2[[#This Row],[LOCAL DO EXTINTOR]]="","",Tabela2[[#This Row],[CONTROL1]])</f>
        <v/>
      </c>
      <c r="B786" s="133"/>
      <c r="C786" s="33"/>
      <c r="D786" s="34"/>
      <c r="E786" s="35"/>
      <c r="F7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6" s="81" t="str">
        <f ca="1">IFERROR(IF(Tabela2[[#This Row],[VALIDADE DA RECARGA]]="SELECIONE VALIDADE","",Tabela2[[#This Row],[DATA VENC REC]]),"")</f>
        <v/>
      </c>
      <c r="H786" s="76"/>
      <c r="I7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6" s="87" t="str">
        <f>IF(Tabela2[[#This Row],[DATA DO ÚLTIMO TESTE HIDROSTÁTICO]]="","",Tabela2[[#This Row],[DATA DO ÚLTIMO TESTE HIDROSTÁTICO]]+editar!$C$15)</f>
        <v/>
      </c>
      <c r="K786" s="105"/>
      <c r="L786" s="140"/>
      <c r="M786" s="48">
        <v>779</v>
      </c>
      <c r="N7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6" s="49" t="str">
        <f>IF(Tabela2[[#This Row],[DATA DA RECARGA]]="","",Tabela2[[#This Row],[DATA DA RECARGA]]+Tabela2[[#This Row],[val]])</f>
        <v/>
      </c>
      <c r="P786" s="48" t="str">
        <f>IF(Tabela2[[#This Row],[DATA VENC REC]]="","",VLOOKUP(MONTH(Tabela2[[#This Row],[DATA VENC REC]]),editar!$F$2:$G$13,2,0))</f>
        <v/>
      </c>
      <c r="Q786" s="48" t="str">
        <f>IF(Tabela2[[#This Row],[DATA VENC REC]]="","",YEAR(Tabela2[[#This Row],[DATA VENC REC]]))</f>
        <v/>
      </c>
      <c r="R7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6" s="54" t="str">
        <f>IF(Tabela2[[#This Row],[DATA DO PRÓXIMO TESTE HIDROSTÁTICO]]="","",VLOOKUP(MONTH(Tabela2[[#This Row],[DATA DO PRÓXIMO TESTE HIDROSTÁTICO]]),editar!$F$2:$G$13,2,0))</f>
        <v/>
      </c>
      <c r="T786" s="54" t="str">
        <f>IF(Tabela2[[#This Row],[DATA DO PRÓXIMO TESTE HIDROSTÁTICO]]="","",YEAR(Tabela2[[#This Row],[DATA DO PRÓXIMO TESTE HIDROSTÁTICO]]))</f>
        <v/>
      </c>
      <c r="U786" s="54" t="str">
        <f>IF(Tabela2[[#This Row],[DATA DA RECARGA]]="","",VLOOKUP(MONTH(Tabela2[[#This Row],[DATA DA RECARGA]]),editar!$F$2:$G$13,2,0))</f>
        <v/>
      </c>
      <c r="V786" s="54" t="str">
        <f>IF(Tabela2[[#This Row],[DATA DA RECARGA]]="","",YEAR(Tabela2[[#This Row],[DATA DA RECARGA]]))</f>
        <v/>
      </c>
      <c r="W786" s="54" t="str">
        <f>IF(Tabela2[[#This Row],[DATA DO ÚLTIMO TESTE HIDROSTÁTICO]]="","",VLOOKUP(MONTH(Tabela2[[#This Row],[DATA DO ÚLTIMO TESTE HIDROSTÁTICO]]),editar!$F$2:$G$13,2,0))</f>
        <v/>
      </c>
      <c r="X786" s="54" t="str">
        <f>IF(Tabela2[[#This Row],[DATA DO ÚLTIMO TESTE HIDROSTÁTICO]]="","",YEAR(Tabela2[[#This Row],[DATA DO ÚLTIMO TESTE HIDROSTÁTICO]]))</f>
        <v/>
      </c>
      <c r="Y786" s="101" t="str">
        <f>IFERROR(IF(Tabela2[[#This Row],[DATA DA RECARGA]]="","",Tabela2[[#This Row],[VALIDADE          (em meses)]]*30)+5,"")</f>
        <v/>
      </c>
      <c r="Z786" s="101" t="str">
        <f>IF(Tabela2[[#This Row],[DATA DA RECARGA]]="","","P")</f>
        <v/>
      </c>
      <c r="AA786" s="71"/>
      <c r="AB786" s="97" t="str">
        <f ca="1">IFERROR(G786-editar!$C$1,"")</f>
        <v/>
      </c>
      <c r="AC786" s="97" t="str">
        <f t="shared" ca="1" si="12"/>
        <v/>
      </c>
      <c r="AD786" s="74"/>
      <c r="AE786" s="74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</row>
    <row r="787" spans="1:57" ht="20.100000000000001" customHeight="1" x14ac:dyDescent="0.25">
      <c r="A787" s="29" t="str">
        <f>IF(Tabela2[[#This Row],[LOCAL DO EXTINTOR]]="","",Tabela2[[#This Row],[CONTROL1]])</f>
        <v/>
      </c>
      <c r="B787" s="133"/>
      <c r="C787" s="33"/>
      <c r="D787" s="34"/>
      <c r="E787" s="35"/>
      <c r="F7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7" s="81" t="str">
        <f ca="1">IFERROR(IF(Tabela2[[#This Row],[VALIDADE DA RECARGA]]="SELECIONE VALIDADE","",Tabela2[[#This Row],[DATA VENC REC]]),"")</f>
        <v/>
      </c>
      <c r="H787" s="76"/>
      <c r="I7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7" s="87" t="str">
        <f>IF(Tabela2[[#This Row],[DATA DO ÚLTIMO TESTE HIDROSTÁTICO]]="","",Tabela2[[#This Row],[DATA DO ÚLTIMO TESTE HIDROSTÁTICO]]+editar!$C$15)</f>
        <v/>
      </c>
      <c r="K787" s="105"/>
      <c r="L787" s="140"/>
      <c r="M787" s="48">
        <v>780</v>
      </c>
      <c r="N7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7" s="49" t="str">
        <f>IF(Tabela2[[#This Row],[DATA DA RECARGA]]="","",Tabela2[[#This Row],[DATA DA RECARGA]]+Tabela2[[#This Row],[val]])</f>
        <v/>
      </c>
      <c r="P787" s="48" t="str">
        <f>IF(Tabela2[[#This Row],[DATA VENC REC]]="","",VLOOKUP(MONTH(Tabela2[[#This Row],[DATA VENC REC]]),editar!$F$2:$G$13,2,0))</f>
        <v/>
      </c>
      <c r="Q787" s="48" t="str">
        <f>IF(Tabela2[[#This Row],[DATA VENC REC]]="","",YEAR(Tabela2[[#This Row],[DATA VENC REC]]))</f>
        <v/>
      </c>
      <c r="R7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7" s="54" t="str">
        <f>IF(Tabela2[[#This Row],[DATA DO PRÓXIMO TESTE HIDROSTÁTICO]]="","",VLOOKUP(MONTH(Tabela2[[#This Row],[DATA DO PRÓXIMO TESTE HIDROSTÁTICO]]),editar!$F$2:$G$13,2,0))</f>
        <v/>
      </c>
      <c r="T787" s="54" t="str">
        <f>IF(Tabela2[[#This Row],[DATA DO PRÓXIMO TESTE HIDROSTÁTICO]]="","",YEAR(Tabela2[[#This Row],[DATA DO PRÓXIMO TESTE HIDROSTÁTICO]]))</f>
        <v/>
      </c>
      <c r="U787" s="54" t="str">
        <f>IF(Tabela2[[#This Row],[DATA DA RECARGA]]="","",VLOOKUP(MONTH(Tabela2[[#This Row],[DATA DA RECARGA]]),editar!$F$2:$G$13,2,0))</f>
        <v/>
      </c>
      <c r="V787" s="54" t="str">
        <f>IF(Tabela2[[#This Row],[DATA DA RECARGA]]="","",YEAR(Tabela2[[#This Row],[DATA DA RECARGA]]))</f>
        <v/>
      </c>
      <c r="W787" s="54" t="str">
        <f>IF(Tabela2[[#This Row],[DATA DO ÚLTIMO TESTE HIDROSTÁTICO]]="","",VLOOKUP(MONTH(Tabela2[[#This Row],[DATA DO ÚLTIMO TESTE HIDROSTÁTICO]]),editar!$F$2:$G$13,2,0))</f>
        <v/>
      </c>
      <c r="X787" s="54" t="str">
        <f>IF(Tabela2[[#This Row],[DATA DO ÚLTIMO TESTE HIDROSTÁTICO]]="","",YEAR(Tabela2[[#This Row],[DATA DO ÚLTIMO TESTE HIDROSTÁTICO]]))</f>
        <v/>
      </c>
      <c r="Y787" s="101" t="str">
        <f>IFERROR(IF(Tabela2[[#This Row],[DATA DA RECARGA]]="","",Tabela2[[#This Row],[VALIDADE          (em meses)]]*30)+5,"")</f>
        <v/>
      </c>
      <c r="Z787" s="101" t="str">
        <f>IF(Tabela2[[#This Row],[DATA DA RECARGA]]="","","P")</f>
        <v/>
      </c>
      <c r="AA787" s="71"/>
      <c r="AB787" s="97" t="str">
        <f ca="1">IFERROR(G787-editar!$C$1,"")</f>
        <v/>
      </c>
      <c r="AC787" s="97" t="str">
        <f t="shared" ca="1" si="12"/>
        <v/>
      </c>
      <c r="AD787" s="74"/>
      <c r="AE787" s="74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</row>
    <row r="788" spans="1:57" ht="20.100000000000001" customHeight="1" x14ac:dyDescent="0.25">
      <c r="A788" s="29" t="str">
        <f>IF(Tabela2[[#This Row],[LOCAL DO EXTINTOR]]="","",Tabela2[[#This Row],[CONTROL1]])</f>
        <v/>
      </c>
      <c r="B788" s="133"/>
      <c r="C788" s="33"/>
      <c r="D788" s="34"/>
      <c r="E788" s="35"/>
      <c r="F7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8" s="81" t="str">
        <f ca="1">IFERROR(IF(Tabela2[[#This Row],[VALIDADE DA RECARGA]]="SELECIONE VALIDADE","",Tabela2[[#This Row],[DATA VENC REC]]),"")</f>
        <v/>
      </c>
      <c r="H788" s="76"/>
      <c r="I7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8" s="87" t="str">
        <f>IF(Tabela2[[#This Row],[DATA DO ÚLTIMO TESTE HIDROSTÁTICO]]="","",Tabela2[[#This Row],[DATA DO ÚLTIMO TESTE HIDROSTÁTICO]]+editar!$C$15)</f>
        <v/>
      </c>
      <c r="K788" s="105"/>
      <c r="L788" s="140"/>
      <c r="M788" s="48">
        <v>781</v>
      </c>
      <c r="N7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8" s="49" t="str">
        <f>IF(Tabela2[[#This Row],[DATA DA RECARGA]]="","",Tabela2[[#This Row],[DATA DA RECARGA]]+Tabela2[[#This Row],[val]])</f>
        <v/>
      </c>
      <c r="P788" s="48" t="str">
        <f>IF(Tabela2[[#This Row],[DATA VENC REC]]="","",VLOOKUP(MONTH(Tabela2[[#This Row],[DATA VENC REC]]),editar!$F$2:$G$13,2,0))</f>
        <v/>
      </c>
      <c r="Q788" s="48" t="str">
        <f>IF(Tabela2[[#This Row],[DATA VENC REC]]="","",YEAR(Tabela2[[#This Row],[DATA VENC REC]]))</f>
        <v/>
      </c>
      <c r="R7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8" s="54" t="str">
        <f>IF(Tabela2[[#This Row],[DATA DO PRÓXIMO TESTE HIDROSTÁTICO]]="","",VLOOKUP(MONTH(Tabela2[[#This Row],[DATA DO PRÓXIMO TESTE HIDROSTÁTICO]]),editar!$F$2:$G$13,2,0))</f>
        <v/>
      </c>
      <c r="T788" s="54" t="str">
        <f>IF(Tabela2[[#This Row],[DATA DO PRÓXIMO TESTE HIDROSTÁTICO]]="","",YEAR(Tabela2[[#This Row],[DATA DO PRÓXIMO TESTE HIDROSTÁTICO]]))</f>
        <v/>
      </c>
      <c r="U788" s="54" t="str">
        <f>IF(Tabela2[[#This Row],[DATA DA RECARGA]]="","",VLOOKUP(MONTH(Tabela2[[#This Row],[DATA DA RECARGA]]),editar!$F$2:$G$13,2,0))</f>
        <v/>
      </c>
      <c r="V788" s="54" t="str">
        <f>IF(Tabela2[[#This Row],[DATA DA RECARGA]]="","",YEAR(Tabela2[[#This Row],[DATA DA RECARGA]]))</f>
        <v/>
      </c>
      <c r="W788" s="54" t="str">
        <f>IF(Tabela2[[#This Row],[DATA DO ÚLTIMO TESTE HIDROSTÁTICO]]="","",VLOOKUP(MONTH(Tabela2[[#This Row],[DATA DO ÚLTIMO TESTE HIDROSTÁTICO]]),editar!$F$2:$G$13,2,0))</f>
        <v/>
      </c>
      <c r="X788" s="54" t="str">
        <f>IF(Tabela2[[#This Row],[DATA DO ÚLTIMO TESTE HIDROSTÁTICO]]="","",YEAR(Tabela2[[#This Row],[DATA DO ÚLTIMO TESTE HIDROSTÁTICO]]))</f>
        <v/>
      </c>
      <c r="Y788" s="101" t="str">
        <f>IFERROR(IF(Tabela2[[#This Row],[DATA DA RECARGA]]="","",Tabela2[[#This Row],[VALIDADE          (em meses)]]*30)+5,"")</f>
        <v/>
      </c>
      <c r="Z788" s="101" t="str">
        <f>IF(Tabela2[[#This Row],[DATA DA RECARGA]]="","","P")</f>
        <v/>
      </c>
      <c r="AA788" s="71"/>
      <c r="AB788" s="97" t="str">
        <f ca="1">IFERROR(G788-editar!$C$1,"")</f>
        <v/>
      </c>
      <c r="AC788" s="97" t="str">
        <f t="shared" ca="1" si="12"/>
        <v/>
      </c>
      <c r="AD788" s="74"/>
      <c r="AE788" s="74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</row>
    <row r="789" spans="1:57" ht="20.100000000000001" customHeight="1" x14ac:dyDescent="0.25">
      <c r="A789" s="29" t="str">
        <f>IF(Tabela2[[#This Row],[LOCAL DO EXTINTOR]]="","",Tabela2[[#This Row],[CONTROL1]])</f>
        <v/>
      </c>
      <c r="B789" s="133"/>
      <c r="C789" s="33"/>
      <c r="D789" s="34"/>
      <c r="E789" s="35"/>
      <c r="F7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89" s="81" t="str">
        <f ca="1">IFERROR(IF(Tabela2[[#This Row],[VALIDADE DA RECARGA]]="SELECIONE VALIDADE","",Tabela2[[#This Row],[DATA VENC REC]]),"")</f>
        <v/>
      </c>
      <c r="H789" s="76"/>
      <c r="I7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89" s="87" t="str">
        <f>IF(Tabela2[[#This Row],[DATA DO ÚLTIMO TESTE HIDROSTÁTICO]]="","",Tabela2[[#This Row],[DATA DO ÚLTIMO TESTE HIDROSTÁTICO]]+editar!$C$15)</f>
        <v/>
      </c>
      <c r="K789" s="105"/>
      <c r="L789" s="140"/>
      <c r="M789" s="48">
        <v>782</v>
      </c>
      <c r="N7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89" s="49" t="str">
        <f>IF(Tabela2[[#This Row],[DATA DA RECARGA]]="","",Tabela2[[#This Row],[DATA DA RECARGA]]+Tabela2[[#This Row],[val]])</f>
        <v/>
      </c>
      <c r="P789" s="48" t="str">
        <f>IF(Tabela2[[#This Row],[DATA VENC REC]]="","",VLOOKUP(MONTH(Tabela2[[#This Row],[DATA VENC REC]]),editar!$F$2:$G$13,2,0))</f>
        <v/>
      </c>
      <c r="Q789" s="48" t="str">
        <f>IF(Tabela2[[#This Row],[DATA VENC REC]]="","",YEAR(Tabela2[[#This Row],[DATA VENC REC]]))</f>
        <v/>
      </c>
      <c r="R7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89" s="54" t="str">
        <f>IF(Tabela2[[#This Row],[DATA DO PRÓXIMO TESTE HIDROSTÁTICO]]="","",VLOOKUP(MONTH(Tabela2[[#This Row],[DATA DO PRÓXIMO TESTE HIDROSTÁTICO]]),editar!$F$2:$G$13,2,0))</f>
        <v/>
      </c>
      <c r="T789" s="54" t="str">
        <f>IF(Tabela2[[#This Row],[DATA DO PRÓXIMO TESTE HIDROSTÁTICO]]="","",YEAR(Tabela2[[#This Row],[DATA DO PRÓXIMO TESTE HIDROSTÁTICO]]))</f>
        <v/>
      </c>
      <c r="U789" s="54" t="str">
        <f>IF(Tabela2[[#This Row],[DATA DA RECARGA]]="","",VLOOKUP(MONTH(Tabela2[[#This Row],[DATA DA RECARGA]]),editar!$F$2:$G$13,2,0))</f>
        <v/>
      </c>
      <c r="V789" s="54" t="str">
        <f>IF(Tabela2[[#This Row],[DATA DA RECARGA]]="","",YEAR(Tabela2[[#This Row],[DATA DA RECARGA]]))</f>
        <v/>
      </c>
      <c r="W789" s="54" t="str">
        <f>IF(Tabela2[[#This Row],[DATA DO ÚLTIMO TESTE HIDROSTÁTICO]]="","",VLOOKUP(MONTH(Tabela2[[#This Row],[DATA DO ÚLTIMO TESTE HIDROSTÁTICO]]),editar!$F$2:$G$13,2,0))</f>
        <v/>
      </c>
      <c r="X789" s="54" t="str">
        <f>IF(Tabela2[[#This Row],[DATA DO ÚLTIMO TESTE HIDROSTÁTICO]]="","",YEAR(Tabela2[[#This Row],[DATA DO ÚLTIMO TESTE HIDROSTÁTICO]]))</f>
        <v/>
      </c>
      <c r="Y789" s="101" t="str">
        <f>IFERROR(IF(Tabela2[[#This Row],[DATA DA RECARGA]]="","",Tabela2[[#This Row],[VALIDADE          (em meses)]]*30)+5,"")</f>
        <v/>
      </c>
      <c r="Z789" s="101" t="str">
        <f>IF(Tabela2[[#This Row],[DATA DA RECARGA]]="","","P")</f>
        <v/>
      </c>
      <c r="AA789" s="71"/>
      <c r="AB789" s="97" t="str">
        <f ca="1">IFERROR(G789-editar!$C$1,"")</f>
        <v/>
      </c>
      <c r="AC789" s="97" t="str">
        <f t="shared" ca="1" si="12"/>
        <v/>
      </c>
      <c r="AD789" s="74"/>
      <c r="AE789" s="74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</row>
    <row r="790" spans="1:57" ht="20.100000000000001" customHeight="1" x14ac:dyDescent="0.25">
      <c r="A790" s="29" t="str">
        <f>IF(Tabela2[[#This Row],[LOCAL DO EXTINTOR]]="","",Tabela2[[#This Row],[CONTROL1]])</f>
        <v/>
      </c>
      <c r="B790" s="133"/>
      <c r="C790" s="33"/>
      <c r="D790" s="34"/>
      <c r="E790" s="35"/>
      <c r="F7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0" s="81" t="str">
        <f ca="1">IFERROR(IF(Tabela2[[#This Row],[VALIDADE DA RECARGA]]="SELECIONE VALIDADE","",Tabela2[[#This Row],[DATA VENC REC]]),"")</f>
        <v/>
      </c>
      <c r="H790" s="76"/>
      <c r="I7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0" s="87" t="str">
        <f>IF(Tabela2[[#This Row],[DATA DO ÚLTIMO TESTE HIDROSTÁTICO]]="","",Tabela2[[#This Row],[DATA DO ÚLTIMO TESTE HIDROSTÁTICO]]+editar!$C$15)</f>
        <v/>
      </c>
      <c r="K790" s="105"/>
      <c r="L790" s="140"/>
      <c r="M790" s="48">
        <v>783</v>
      </c>
      <c r="N7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0" s="49" t="str">
        <f>IF(Tabela2[[#This Row],[DATA DA RECARGA]]="","",Tabela2[[#This Row],[DATA DA RECARGA]]+Tabela2[[#This Row],[val]])</f>
        <v/>
      </c>
      <c r="P790" s="48" t="str">
        <f>IF(Tabela2[[#This Row],[DATA VENC REC]]="","",VLOOKUP(MONTH(Tabela2[[#This Row],[DATA VENC REC]]),editar!$F$2:$G$13,2,0))</f>
        <v/>
      </c>
      <c r="Q790" s="48" t="str">
        <f>IF(Tabela2[[#This Row],[DATA VENC REC]]="","",YEAR(Tabela2[[#This Row],[DATA VENC REC]]))</f>
        <v/>
      </c>
      <c r="R7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0" s="54" t="str">
        <f>IF(Tabela2[[#This Row],[DATA DO PRÓXIMO TESTE HIDROSTÁTICO]]="","",VLOOKUP(MONTH(Tabela2[[#This Row],[DATA DO PRÓXIMO TESTE HIDROSTÁTICO]]),editar!$F$2:$G$13,2,0))</f>
        <v/>
      </c>
      <c r="T790" s="54" t="str">
        <f>IF(Tabela2[[#This Row],[DATA DO PRÓXIMO TESTE HIDROSTÁTICO]]="","",YEAR(Tabela2[[#This Row],[DATA DO PRÓXIMO TESTE HIDROSTÁTICO]]))</f>
        <v/>
      </c>
      <c r="U790" s="54" t="str">
        <f>IF(Tabela2[[#This Row],[DATA DA RECARGA]]="","",VLOOKUP(MONTH(Tabela2[[#This Row],[DATA DA RECARGA]]),editar!$F$2:$G$13,2,0))</f>
        <v/>
      </c>
      <c r="V790" s="54" t="str">
        <f>IF(Tabela2[[#This Row],[DATA DA RECARGA]]="","",YEAR(Tabela2[[#This Row],[DATA DA RECARGA]]))</f>
        <v/>
      </c>
      <c r="W790" s="54" t="str">
        <f>IF(Tabela2[[#This Row],[DATA DO ÚLTIMO TESTE HIDROSTÁTICO]]="","",VLOOKUP(MONTH(Tabela2[[#This Row],[DATA DO ÚLTIMO TESTE HIDROSTÁTICO]]),editar!$F$2:$G$13,2,0))</f>
        <v/>
      </c>
      <c r="X790" s="54" t="str">
        <f>IF(Tabela2[[#This Row],[DATA DO ÚLTIMO TESTE HIDROSTÁTICO]]="","",YEAR(Tabela2[[#This Row],[DATA DO ÚLTIMO TESTE HIDROSTÁTICO]]))</f>
        <v/>
      </c>
      <c r="Y790" s="101" t="str">
        <f>IFERROR(IF(Tabela2[[#This Row],[DATA DA RECARGA]]="","",Tabela2[[#This Row],[VALIDADE          (em meses)]]*30)+5,"")</f>
        <v/>
      </c>
      <c r="Z790" s="101" t="str">
        <f>IF(Tabela2[[#This Row],[DATA DA RECARGA]]="","","P")</f>
        <v/>
      </c>
      <c r="AA790" s="71"/>
      <c r="AB790" s="97" t="str">
        <f ca="1">IFERROR(G790-editar!$C$1,"")</f>
        <v/>
      </c>
      <c r="AC790" s="97" t="str">
        <f t="shared" ca="1" si="12"/>
        <v/>
      </c>
      <c r="AD790" s="74"/>
      <c r="AE790" s="74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</row>
    <row r="791" spans="1:57" ht="20.100000000000001" customHeight="1" x14ac:dyDescent="0.25">
      <c r="A791" s="29" t="str">
        <f>IF(Tabela2[[#This Row],[LOCAL DO EXTINTOR]]="","",Tabela2[[#This Row],[CONTROL1]])</f>
        <v/>
      </c>
      <c r="B791" s="133"/>
      <c r="C791" s="33"/>
      <c r="D791" s="34"/>
      <c r="E791" s="35"/>
      <c r="F7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1" s="81" t="str">
        <f ca="1">IFERROR(IF(Tabela2[[#This Row],[VALIDADE DA RECARGA]]="SELECIONE VALIDADE","",Tabela2[[#This Row],[DATA VENC REC]]),"")</f>
        <v/>
      </c>
      <c r="H791" s="76"/>
      <c r="I7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1" s="87" t="str">
        <f>IF(Tabela2[[#This Row],[DATA DO ÚLTIMO TESTE HIDROSTÁTICO]]="","",Tabela2[[#This Row],[DATA DO ÚLTIMO TESTE HIDROSTÁTICO]]+editar!$C$15)</f>
        <v/>
      </c>
      <c r="K791" s="105"/>
      <c r="L791" s="140"/>
      <c r="M791" s="48">
        <v>784</v>
      </c>
      <c r="N7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1" s="49" t="str">
        <f>IF(Tabela2[[#This Row],[DATA DA RECARGA]]="","",Tabela2[[#This Row],[DATA DA RECARGA]]+Tabela2[[#This Row],[val]])</f>
        <v/>
      </c>
      <c r="P791" s="48" t="str">
        <f>IF(Tabela2[[#This Row],[DATA VENC REC]]="","",VLOOKUP(MONTH(Tabela2[[#This Row],[DATA VENC REC]]),editar!$F$2:$G$13,2,0))</f>
        <v/>
      </c>
      <c r="Q791" s="48" t="str">
        <f>IF(Tabela2[[#This Row],[DATA VENC REC]]="","",YEAR(Tabela2[[#This Row],[DATA VENC REC]]))</f>
        <v/>
      </c>
      <c r="R7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1" s="54" t="str">
        <f>IF(Tabela2[[#This Row],[DATA DO PRÓXIMO TESTE HIDROSTÁTICO]]="","",VLOOKUP(MONTH(Tabela2[[#This Row],[DATA DO PRÓXIMO TESTE HIDROSTÁTICO]]),editar!$F$2:$G$13,2,0))</f>
        <v/>
      </c>
      <c r="T791" s="54" t="str">
        <f>IF(Tabela2[[#This Row],[DATA DO PRÓXIMO TESTE HIDROSTÁTICO]]="","",YEAR(Tabela2[[#This Row],[DATA DO PRÓXIMO TESTE HIDROSTÁTICO]]))</f>
        <v/>
      </c>
      <c r="U791" s="54" t="str">
        <f>IF(Tabela2[[#This Row],[DATA DA RECARGA]]="","",VLOOKUP(MONTH(Tabela2[[#This Row],[DATA DA RECARGA]]),editar!$F$2:$G$13,2,0))</f>
        <v/>
      </c>
      <c r="V791" s="54" t="str">
        <f>IF(Tabela2[[#This Row],[DATA DA RECARGA]]="","",YEAR(Tabela2[[#This Row],[DATA DA RECARGA]]))</f>
        <v/>
      </c>
      <c r="W791" s="54" t="str">
        <f>IF(Tabela2[[#This Row],[DATA DO ÚLTIMO TESTE HIDROSTÁTICO]]="","",VLOOKUP(MONTH(Tabela2[[#This Row],[DATA DO ÚLTIMO TESTE HIDROSTÁTICO]]),editar!$F$2:$G$13,2,0))</f>
        <v/>
      </c>
      <c r="X791" s="54" t="str">
        <f>IF(Tabela2[[#This Row],[DATA DO ÚLTIMO TESTE HIDROSTÁTICO]]="","",YEAR(Tabela2[[#This Row],[DATA DO ÚLTIMO TESTE HIDROSTÁTICO]]))</f>
        <v/>
      </c>
      <c r="Y791" s="101" t="str">
        <f>IFERROR(IF(Tabela2[[#This Row],[DATA DA RECARGA]]="","",Tabela2[[#This Row],[VALIDADE          (em meses)]]*30)+5,"")</f>
        <v/>
      </c>
      <c r="Z791" s="101" t="str">
        <f>IF(Tabela2[[#This Row],[DATA DA RECARGA]]="","","P")</f>
        <v/>
      </c>
      <c r="AA791" s="71"/>
      <c r="AB791" s="97" t="str">
        <f ca="1">IFERROR(G791-editar!$C$1,"")</f>
        <v/>
      </c>
      <c r="AC791" s="97" t="str">
        <f t="shared" ca="1" si="12"/>
        <v/>
      </c>
      <c r="AD791" s="74"/>
      <c r="AE791" s="74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</row>
    <row r="792" spans="1:57" ht="20.100000000000001" customHeight="1" x14ac:dyDescent="0.25">
      <c r="A792" s="29" t="str">
        <f>IF(Tabela2[[#This Row],[LOCAL DO EXTINTOR]]="","",Tabela2[[#This Row],[CONTROL1]])</f>
        <v/>
      </c>
      <c r="B792" s="133"/>
      <c r="C792" s="33"/>
      <c r="D792" s="34"/>
      <c r="E792" s="35"/>
      <c r="F7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2" s="81" t="str">
        <f ca="1">IFERROR(IF(Tabela2[[#This Row],[VALIDADE DA RECARGA]]="SELECIONE VALIDADE","",Tabela2[[#This Row],[DATA VENC REC]]),"")</f>
        <v/>
      </c>
      <c r="H792" s="76"/>
      <c r="I7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2" s="87" t="str">
        <f>IF(Tabela2[[#This Row],[DATA DO ÚLTIMO TESTE HIDROSTÁTICO]]="","",Tabela2[[#This Row],[DATA DO ÚLTIMO TESTE HIDROSTÁTICO]]+editar!$C$15)</f>
        <v/>
      </c>
      <c r="K792" s="105"/>
      <c r="L792" s="140"/>
      <c r="M792" s="48">
        <v>785</v>
      </c>
      <c r="N7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2" s="49" t="str">
        <f>IF(Tabela2[[#This Row],[DATA DA RECARGA]]="","",Tabela2[[#This Row],[DATA DA RECARGA]]+Tabela2[[#This Row],[val]])</f>
        <v/>
      </c>
      <c r="P792" s="48" t="str">
        <f>IF(Tabela2[[#This Row],[DATA VENC REC]]="","",VLOOKUP(MONTH(Tabela2[[#This Row],[DATA VENC REC]]),editar!$F$2:$G$13,2,0))</f>
        <v/>
      </c>
      <c r="Q792" s="48" t="str">
        <f>IF(Tabela2[[#This Row],[DATA VENC REC]]="","",YEAR(Tabela2[[#This Row],[DATA VENC REC]]))</f>
        <v/>
      </c>
      <c r="R7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2" s="54" t="str">
        <f>IF(Tabela2[[#This Row],[DATA DO PRÓXIMO TESTE HIDROSTÁTICO]]="","",VLOOKUP(MONTH(Tabela2[[#This Row],[DATA DO PRÓXIMO TESTE HIDROSTÁTICO]]),editar!$F$2:$G$13,2,0))</f>
        <v/>
      </c>
      <c r="T792" s="54" t="str">
        <f>IF(Tabela2[[#This Row],[DATA DO PRÓXIMO TESTE HIDROSTÁTICO]]="","",YEAR(Tabela2[[#This Row],[DATA DO PRÓXIMO TESTE HIDROSTÁTICO]]))</f>
        <v/>
      </c>
      <c r="U792" s="54" t="str">
        <f>IF(Tabela2[[#This Row],[DATA DA RECARGA]]="","",VLOOKUP(MONTH(Tabela2[[#This Row],[DATA DA RECARGA]]),editar!$F$2:$G$13,2,0))</f>
        <v/>
      </c>
      <c r="V792" s="54" t="str">
        <f>IF(Tabela2[[#This Row],[DATA DA RECARGA]]="","",YEAR(Tabela2[[#This Row],[DATA DA RECARGA]]))</f>
        <v/>
      </c>
      <c r="W792" s="54" t="str">
        <f>IF(Tabela2[[#This Row],[DATA DO ÚLTIMO TESTE HIDROSTÁTICO]]="","",VLOOKUP(MONTH(Tabela2[[#This Row],[DATA DO ÚLTIMO TESTE HIDROSTÁTICO]]),editar!$F$2:$G$13,2,0))</f>
        <v/>
      </c>
      <c r="X792" s="54" t="str">
        <f>IF(Tabela2[[#This Row],[DATA DO ÚLTIMO TESTE HIDROSTÁTICO]]="","",YEAR(Tabela2[[#This Row],[DATA DO ÚLTIMO TESTE HIDROSTÁTICO]]))</f>
        <v/>
      </c>
      <c r="Y792" s="101" t="str">
        <f>IFERROR(IF(Tabela2[[#This Row],[DATA DA RECARGA]]="","",Tabela2[[#This Row],[VALIDADE          (em meses)]]*30)+5,"")</f>
        <v/>
      </c>
      <c r="Z792" s="101" t="str">
        <f>IF(Tabela2[[#This Row],[DATA DA RECARGA]]="","","P")</f>
        <v/>
      </c>
      <c r="AA792" s="71"/>
      <c r="AB792" s="97" t="str">
        <f ca="1">IFERROR(G792-editar!$C$1,"")</f>
        <v/>
      </c>
      <c r="AC792" s="97" t="str">
        <f t="shared" ca="1" si="12"/>
        <v/>
      </c>
      <c r="AD792" s="74"/>
      <c r="AE792" s="74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</row>
    <row r="793" spans="1:57" ht="20.100000000000001" customHeight="1" x14ac:dyDescent="0.25">
      <c r="A793" s="29" t="str">
        <f>IF(Tabela2[[#This Row],[LOCAL DO EXTINTOR]]="","",Tabela2[[#This Row],[CONTROL1]])</f>
        <v/>
      </c>
      <c r="B793" s="133"/>
      <c r="C793" s="33"/>
      <c r="D793" s="34"/>
      <c r="E793" s="35"/>
      <c r="F7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3" s="81" t="str">
        <f ca="1">IFERROR(IF(Tabela2[[#This Row],[VALIDADE DA RECARGA]]="SELECIONE VALIDADE","",Tabela2[[#This Row],[DATA VENC REC]]),"")</f>
        <v/>
      </c>
      <c r="H793" s="76"/>
      <c r="I7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3" s="87" t="str">
        <f>IF(Tabela2[[#This Row],[DATA DO ÚLTIMO TESTE HIDROSTÁTICO]]="","",Tabela2[[#This Row],[DATA DO ÚLTIMO TESTE HIDROSTÁTICO]]+editar!$C$15)</f>
        <v/>
      </c>
      <c r="K793" s="105"/>
      <c r="L793" s="140"/>
      <c r="M793" s="48">
        <v>786</v>
      </c>
      <c r="N7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3" s="49" t="str">
        <f>IF(Tabela2[[#This Row],[DATA DA RECARGA]]="","",Tabela2[[#This Row],[DATA DA RECARGA]]+Tabela2[[#This Row],[val]])</f>
        <v/>
      </c>
      <c r="P793" s="48" t="str">
        <f>IF(Tabela2[[#This Row],[DATA VENC REC]]="","",VLOOKUP(MONTH(Tabela2[[#This Row],[DATA VENC REC]]),editar!$F$2:$G$13,2,0))</f>
        <v/>
      </c>
      <c r="Q793" s="48" t="str">
        <f>IF(Tabela2[[#This Row],[DATA VENC REC]]="","",YEAR(Tabela2[[#This Row],[DATA VENC REC]]))</f>
        <v/>
      </c>
      <c r="R7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3" s="54" t="str">
        <f>IF(Tabela2[[#This Row],[DATA DO PRÓXIMO TESTE HIDROSTÁTICO]]="","",VLOOKUP(MONTH(Tabela2[[#This Row],[DATA DO PRÓXIMO TESTE HIDROSTÁTICO]]),editar!$F$2:$G$13,2,0))</f>
        <v/>
      </c>
      <c r="T793" s="54" t="str">
        <f>IF(Tabela2[[#This Row],[DATA DO PRÓXIMO TESTE HIDROSTÁTICO]]="","",YEAR(Tabela2[[#This Row],[DATA DO PRÓXIMO TESTE HIDROSTÁTICO]]))</f>
        <v/>
      </c>
      <c r="U793" s="54" t="str">
        <f>IF(Tabela2[[#This Row],[DATA DA RECARGA]]="","",VLOOKUP(MONTH(Tabela2[[#This Row],[DATA DA RECARGA]]),editar!$F$2:$G$13,2,0))</f>
        <v/>
      </c>
      <c r="V793" s="54" t="str">
        <f>IF(Tabela2[[#This Row],[DATA DA RECARGA]]="","",YEAR(Tabela2[[#This Row],[DATA DA RECARGA]]))</f>
        <v/>
      </c>
      <c r="W793" s="54" t="str">
        <f>IF(Tabela2[[#This Row],[DATA DO ÚLTIMO TESTE HIDROSTÁTICO]]="","",VLOOKUP(MONTH(Tabela2[[#This Row],[DATA DO ÚLTIMO TESTE HIDROSTÁTICO]]),editar!$F$2:$G$13,2,0))</f>
        <v/>
      </c>
      <c r="X793" s="54" t="str">
        <f>IF(Tabela2[[#This Row],[DATA DO ÚLTIMO TESTE HIDROSTÁTICO]]="","",YEAR(Tabela2[[#This Row],[DATA DO ÚLTIMO TESTE HIDROSTÁTICO]]))</f>
        <v/>
      </c>
      <c r="Y793" s="101" t="str">
        <f>IFERROR(IF(Tabela2[[#This Row],[DATA DA RECARGA]]="","",Tabela2[[#This Row],[VALIDADE          (em meses)]]*30)+5,"")</f>
        <v/>
      </c>
      <c r="Z793" s="101" t="str">
        <f>IF(Tabela2[[#This Row],[DATA DA RECARGA]]="","","P")</f>
        <v/>
      </c>
      <c r="AA793" s="71"/>
      <c r="AB793" s="97" t="str">
        <f ca="1">IFERROR(G793-editar!$C$1,"")</f>
        <v/>
      </c>
      <c r="AC793" s="97" t="str">
        <f t="shared" ca="1" si="12"/>
        <v/>
      </c>
      <c r="AD793" s="74"/>
      <c r="AE793" s="74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</row>
    <row r="794" spans="1:57" ht="20.100000000000001" customHeight="1" x14ac:dyDescent="0.25">
      <c r="A794" s="29" t="str">
        <f>IF(Tabela2[[#This Row],[LOCAL DO EXTINTOR]]="","",Tabela2[[#This Row],[CONTROL1]])</f>
        <v/>
      </c>
      <c r="B794" s="133"/>
      <c r="C794" s="33"/>
      <c r="D794" s="34"/>
      <c r="E794" s="35"/>
      <c r="F7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4" s="81" t="str">
        <f ca="1">IFERROR(IF(Tabela2[[#This Row],[VALIDADE DA RECARGA]]="SELECIONE VALIDADE","",Tabela2[[#This Row],[DATA VENC REC]]),"")</f>
        <v/>
      </c>
      <c r="H794" s="76"/>
      <c r="I7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4" s="87" t="str">
        <f>IF(Tabela2[[#This Row],[DATA DO ÚLTIMO TESTE HIDROSTÁTICO]]="","",Tabela2[[#This Row],[DATA DO ÚLTIMO TESTE HIDROSTÁTICO]]+editar!$C$15)</f>
        <v/>
      </c>
      <c r="K794" s="105"/>
      <c r="L794" s="140"/>
      <c r="M794" s="48">
        <v>787</v>
      </c>
      <c r="N7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4" s="49" t="str">
        <f>IF(Tabela2[[#This Row],[DATA DA RECARGA]]="","",Tabela2[[#This Row],[DATA DA RECARGA]]+Tabela2[[#This Row],[val]])</f>
        <v/>
      </c>
      <c r="P794" s="48" t="str">
        <f>IF(Tabela2[[#This Row],[DATA VENC REC]]="","",VLOOKUP(MONTH(Tabela2[[#This Row],[DATA VENC REC]]),editar!$F$2:$G$13,2,0))</f>
        <v/>
      </c>
      <c r="Q794" s="48" t="str">
        <f>IF(Tabela2[[#This Row],[DATA VENC REC]]="","",YEAR(Tabela2[[#This Row],[DATA VENC REC]]))</f>
        <v/>
      </c>
      <c r="R7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4" s="54" t="str">
        <f>IF(Tabela2[[#This Row],[DATA DO PRÓXIMO TESTE HIDROSTÁTICO]]="","",VLOOKUP(MONTH(Tabela2[[#This Row],[DATA DO PRÓXIMO TESTE HIDROSTÁTICO]]),editar!$F$2:$G$13,2,0))</f>
        <v/>
      </c>
      <c r="T794" s="54" t="str">
        <f>IF(Tabela2[[#This Row],[DATA DO PRÓXIMO TESTE HIDROSTÁTICO]]="","",YEAR(Tabela2[[#This Row],[DATA DO PRÓXIMO TESTE HIDROSTÁTICO]]))</f>
        <v/>
      </c>
      <c r="U794" s="54" t="str">
        <f>IF(Tabela2[[#This Row],[DATA DA RECARGA]]="","",VLOOKUP(MONTH(Tabela2[[#This Row],[DATA DA RECARGA]]),editar!$F$2:$G$13,2,0))</f>
        <v/>
      </c>
      <c r="V794" s="54" t="str">
        <f>IF(Tabela2[[#This Row],[DATA DA RECARGA]]="","",YEAR(Tabela2[[#This Row],[DATA DA RECARGA]]))</f>
        <v/>
      </c>
      <c r="W794" s="54" t="str">
        <f>IF(Tabela2[[#This Row],[DATA DO ÚLTIMO TESTE HIDROSTÁTICO]]="","",VLOOKUP(MONTH(Tabela2[[#This Row],[DATA DO ÚLTIMO TESTE HIDROSTÁTICO]]),editar!$F$2:$G$13,2,0))</f>
        <v/>
      </c>
      <c r="X794" s="54" t="str">
        <f>IF(Tabela2[[#This Row],[DATA DO ÚLTIMO TESTE HIDROSTÁTICO]]="","",YEAR(Tabela2[[#This Row],[DATA DO ÚLTIMO TESTE HIDROSTÁTICO]]))</f>
        <v/>
      </c>
      <c r="Y794" s="101" t="str">
        <f>IFERROR(IF(Tabela2[[#This Row],[DATA DA RECARGA]]="","",Tabela2[[#This Row],[VALIDADE          (em meses)]]*30)+5,"")</f>
        <v/>
      </c>
      <c r="Z794" s="101" t="str">
        <f>IF(Tabela2[[#This Row],[DATA DA RECARGA]]="","","P")</f>
        <v/>
      </c>
      <c r="AA794" s="71"/>
      <c r="AB794" s="97" t="str">
        <f ca="1">IFERROR(G794-editar!$C$1,"")</f>
        <v/>
      </c>
      <c r="AC794" s="97" t="str">
        <f t="shared" ca="1" si="12"/>
        <v/>
      </c>
      <c r="AD794" s="74"/>
      <c r="AE794" s="74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</row>
    <row r="795" spans="1:57" ht="20.100000000000001" customHeight="1" x14ac:dyDescent="0.25">
      <c r="A795" s="29" t="str">
        <f>IF(Tabela2[[#This Row],[LOCAL DO EXTINTOR]]="","",Tabela2[[#This Row],[CONTROL1]])</f>
        <v/>
      </c>
      <c r="B795" s="133"/>
      <c r="C795" s="33"/>
      <c r="D795" s="34"/>
      <c r="E795" s="35"/>
      <c r="F7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5" s="81" t="str">
        <f ca="1">IFERROR(IF(Tabela2[[#This Row],[VALIDADE DA RECARGA]]="SELECIONE VALIDADE","",Tabela2[[#This Row],[DATA VENC REC]]),"")</f>
        <v/>
      </c>
      <c r="H795" s="76"/>
      <c r="I7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5" s="87" t="str">
        <f>IF(Tabela2[[#This Row],[DATA DO ÚLTIMO TESTE HIDROSTÁTICO]]="","",Tabela2[[#This Row],[DATA DO ÚLTIMO TESTE HIDROSTÁTICO]]+editar!$C$15)</f>
        <v/>
      </c>
      <c r="K795" s="105"/>
      <c r="L795" s="140"/>
      <c r="M795" s="48">
        <v>788</v>
      </c>
      <c r="N7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5" s="49" t="str">
        <f>IF(Tabela2[[#This Row],[DATA DA RECARGA]]="","",Tabela2[[#This Row],[DATA DA RECARGA]]+Tabela2[[#This Row],[val]])</f>
        <v/>
      </c>
      <c r="P795" s="48" t="str">
        <f>IF(Tabela2[[#This Row],[DATA VENC REC]]="","",VLOOKUP(MONTH(Tabela2[[#This Row],[DATA VENC REC]]),editar!$F$2:$G$13,2,0))</f>
        <v/>
      </c>
      <c r="Q795" s="48" t="str">
        <f>IF(Tabela2[[#This Row],[DATA VENC REC]]="","",YEAR(Tabela2[[#This Row],[DATA VENC REC]]))</f>
        <v/>
      </c>
      <c r="R7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5" s="54" t="str">
        <f>IF(Tabela2[[#This Row],[DATA DO PRÓXIMO TESTE HIDROSTÁTICO]]="","",VLOOKUP(MONTH(Tabela2[[#This Row],[DATA DO PRÓXIMO TESTE HIDROSTÁTICO]]),editar!$F$2:$G$13,2,0))</f>
        <v/>
      </c>
      <c r="T795" s="54" t="str">
        <f>IF(Tabela2[[#This Row],[DATA DO PRÓXIMO TESTE HIDROSTÁTICO]]="","",YEAR(Tabela2[[#This Row],[DATA DO PRÓXIMO TESTE HIDROSTÁTICO]]))</f>
        <v/>
      </c>
      <c r="U795" s="54" t="str">
        <f>IF(Tabela2[[#This Row],[DATA DA RECARGA]]="","",VLOOKUP(MONTH(Tabela2[[#This Row],[DATA DA RECARGA]]),editar!$F$2:$G$13,2,0))</f>
        <v/>
      </c>
      <c r="V795" s="54" t="str">
        <f>IF(Tabela2[[#This Row],[DATA DA RECARGA]]="","",YEAR(Tabela2[[#This Row],[DATA DA RECARGA]]))</f>
        <v/>
      </c>
      <c r="W795" s="54" t="str">
        <f>IF(Tabela2[[#This Row],[DATA DO ÚLTIMO TESTE HIDROSTÁTICO]]="","",VLOOKUP(MONTH(Tabela2[[#This Row],[DATA DO ÚLTIMO TESTE HIDROSTÁTICO]]),editar!$F$2:$G$13,2,0))</f>
        <v/>
      </c>
      <c r="X795" s="54" t="str">
        <f>IF(Tabela2[[#This Row],[DATA DO ÚLTIMO TESTE HIDROSTÁTICO]]="","",YEAR(Tabela2[[#This Row],[DATA DO ÚLTIMO TESTE HIDROSTÁTICO]]))</f>
        <v/>
      </c>
      <c r="Y795" s="101" t="str">
        <f>IFERROR(IF(Tabela2[[#This Row],[DATA DA RECARGA]]="","",Tabela2[[#This Row],[VALIDADE          (em meses)]]*30)+5,"")</f>
        <v/>
      </c>
      <c r="Z795" s="101" t="str">
        <f>IF(Tabela2[[#This Row],[DATA DA RECARGA]]="","","P")</f>
        <v/>
      </c>
      <c r="AA795" s="71"/>
      <c r="AB795" s="97" t="str">
        <f ca="1">IFERROR(G795-editar!$C$1,"")</f>
        <v/>
      </c>
      <c r="AC795" s="97" t="str">
        <f t="shared" ca="1" si="12"/>
        <v/>
      </c>
      <c r="AD795" s="74"/>
      <c r="AE795" s="74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</row>
    <row r="796" spans="1:57" ht="20.100000000000001" customHeight="1" x14ac:dyDescent="0.25">
      <c r="A796" s="29" t="str">
        <f>IF(Tabela2[[#This Row],[LOCAL DO EXTINTOR]]="","",Tabela2[[#This Row],[CONTROL1]])</f>
        <v/>
      </c>
      <c r="B796" s="133"/>
      <c r="C796" s="33"/>
      <c r="D796" s="34"/>
      <c r="E796" s="35"/>
      <c r="F7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6" s="81" t="str">
        <f ca="1">IFERROR(IF(Tabela2[[#This Row],[VALIDADE DA RECARGA]]="SELECIONE VALIDADE","",Tabela2[[#This Row],[DATA VENC REC]]),"")</f>
        <v/>
      </c>
      <c r="H796" s="76"/>
      <c r="I7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6" s="87" t="str">
        <f>IF(Tabela2[[#This Row],[DATA DO ÚLTIMO TESTE HIDROSTÁTICO]]="","",Tabela2[[#This Row],[DATA DO ÚLTIMO TESTE HIDROSTÁTICO]]+editar!$C$15)</f>
        <v/>
      </c>
      <c r="K796" s="105"/>
      <c r="L796" s="140"/>
      <c r="M796" s="48">
        <v>789</v>
      </c>
      <c r="N7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6" s="49" t="str">
        <f>IF(Tabela2[[#This Row],[DATA DA RECARGA]]="","",Tabela2[[#This Row],[DATA DA RECARGA]]+Tabela2[[#This Row],[val]])</f>
        <v/>
      </c>
      <c r="P796" s="48" t="str">
        <f>IF(Tabela2[[#This Row],[DATA VENC REC]]="","",VLOOKUP(MONTH(Tabela2[[#This Row],[DATA VENC REC]]),editar!$F$2:$G$13,2,0))</f>
        <v/>
      </c>
      <c r="Q796" s="48" t="str">
        <f>IF(Tabela2[[#This Row],[DATA VENC REC]]="","",YEAR(Tabela2[[#This Row],[DATA VENC REC]]))</f>
        <v/>
      </c>
      <c r="R7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6" s="54" t="str">
        <f>IF(Tabela2[[#This Row],[DATA DO PRÓXIMO TESTE HIDROSTÁTICO]]="","",VLOOKUP(MONTH(Tabela2[[#This Row],[DATA DO PRÓXIMO TESTE HIDROSTÁTICO]]),editar!$F$2:$G$13,2,0))</f>
        <v/>
      </c>
      <c r="T796" s="54" t="str">
        <f>IF(Tabela2[[#This Row],[DATA DO PRÓXIMO TESTE HIDROSTÁTICO]]="","",YEAR(Tabela2[[#This Row],[DATA DO PRÓXIMO TESTE HIDROSTÁTICO]]))</f>
        <v/>
      </c>
      <c r="U796" s="54" t="str">
        <f>IF(Tabela2[[#This Row],[DATA DA RECARGA]]="","",VLOOKUP(MONTH(Tabela2[[#This Row],[DATA DA RECARGA]]),editar!$F$2:$G$13,2,0))</f>
        <v/>
      </c>
      <c r="V796" s="54" t="str">
        <f>IF(Tabela2[[#This Row],[DATA DA RECARGA]]="","",YEAR(Tabela2[[#This Row],[DATA DA RECARGA]]))</f>
        <v/>
      </c>
      <c r="W796" s="54" t="str">
        <f>IF(Tabela2[[#This Row],[DATA DO ÚLTIMO TESTE HIDROSTÁTICO]]="","",VLOOKUP(MONTH(Tabela2[[#This Row],[DATA DO ÚLTIMO TESTE HIDROSTÁTICO]]),editar!$F$2:$G$13,2,0))</f>
        <v/>
      </c>
      <c r="X796" s="54" t="str">
        <f>IF(Tabela2[[#This Row],[DATA DO ÚLTIMO TESTE HIDROSTÁTICO]]="","",YEAR(Tabela2[[#This Row],[DATA DO ÚLTIMO TESTE HIDROSTÁTICO]]))</f>
        <v/>
      </c>
      <c r="Y796" s="101" t="str">
        <f>IFERROR(IF(Tabela2[[#This Row],[DATA DA RECARGA]]="","",Tabela2[[#This Row],[VALIDADE          (em meses)]]*30)+5,"")</f>
        <v/>
      </c>
      <c r="Z796" s="101" t="str">
        <f>IF(Tabela2[[#This Row],[DATA DA RECARGA]]="","","P")</f>
        <v/>
      </c>
      <c r="AA796" s="71"/>
      <c r="AB796" s="97" t="str">
        <f ca="1">IFERROR(G796-editar!$C$1,"")</f>
        <v/>
      </c>
      <c r="AC796" s="97" t="str">
        <f t="shared" ca="1" si="12"/>
        <v/>
      </c>
      <c r="AD796" s="74"/>
      <c r="AE796" s="74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</row>
    <row r="797" spans="1:57" ht="20.100000000000001" customHeight="1" x14ac:dyDescent="0.25">
      <c r="A797" s="29" t="str">
        <f>IF(Tabela2[[#This Row],[LOCAL DO EXTINTOR]]="","",Tabela2[[#This Row],[CONTROL1]])</f>
        <v/>
      </c>
      <c r="B797" s="133"/>
      <c r="C797" s="33"/>
      <c r="D797" s="34"/>
      <c r="E797" s="35"/>
      <c r="F7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7" s="81" t="str">
        <f ca="1">IFERROR(IF(Tabela2[[#This Row],[VALIDADE DA RECARGA]]="SELECIONE VALIDADE","",Tabela2[[#This Row],[DATA VENC REC]]),"")</f>
        <v/>
      </c>
      <c r="H797" s="76"/>
      <c r="I7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7" s="87" t="str">
        <f>IF(Tabela2[[#This Row],[DATA DO ÚLTIMO TESTE HIDROSTÁTICO]]="","",Tabela2[[#This Row],[DATA DO ÚLTIMO TESTE HIDROSTÁTICO]]+editar!$C$15)</f>
        <v/>
      </c>
      <c r="K797" s="105"/>
      <c r="L797" s="140"/>
      <c r="M797" s="48">
        <v>790</v>
      </c>
      <c r="N7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7" s="49" t="str">
        <f>IF(Tabela2[[#This Row],[DATA DA RECARGA]]="","",Tabela2[[#This Row],[DATA DA RECARGA]]+Tabela2[[#This Row],[val]])</f>
        <v/>
      </c>
      <c r="P797" s="48" t="str">
        <f>IF(Tabela2[[#This Row],[DATA VENC REC]]="","",VLOOKUP(MONTH(Tabela2[[#This Row],[DATA VENC REC]]),editar!$F$2:$G$13,2,0))</f>
        <v/>
      </c>
      <c r="Q797" s="48" t="str">
        <f>IF(Tabela2[[#This Row],[DATA VENC REC]]="","",YEAR(Tabela2[[#This Row],[DATA VENC REC]]))</f>
        <v/>
      </c>
      <c r="R7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7" s="54" t="str">
        <f>IF(Tabela2[[#This Row],[DATA DO PRÓXIMO TESTE HIDROSTÁTICO]]="","",VLOOKUP(MONTH(Tabela2[[#This Row],[DATA DO PRÓXIMO TESTE HIDROSTÁTICO]]),editar!$F$2:$G$13,2,0))</f>
        <v/>
      </c>
      <c r="T797" s="54" t="str">
        <f>IF(Tabela2[[#This Row],[DATA DO PRÓXIMO TESTE HIDROSTÁTICO]]="","",YEAR(Tabela2[[#This Row],[DATA DO PRÓXIMO TESTE HIDROSTÁTICO]]))</f>
        <v/>
      </c>
      <c r="U797" s="54" t="str">
        <f>IF(Tabela2[[#This Row],[DATA DA RECARGA]]="","",VLOOKUP(MONTH(Tabela2[[#This Row],[DATA DA RECARGA]]),editar!$F$2:$G$13,2,0))</f>
        <v/>
      </c>
      <c r="V797" s="54" t="str">
        <f>IF(Tabela2[[#This Row],[DATA DA RECARGA]]="","",YEAR(Tabela2[[#This Row],[DATA DA RECARGA]]))</f>
        <v/>
      </c>
      <c r="W797" s="54" t="str">
        <f>IF(Tabela2[[#This Row],[DATA DO ÚLTIMO TESTE HIDROSTÁTICO]]="","",VLOOKUP(MONTH(Tabela2[[#This Row],[DATA DO ÚLTIMO TESTE HIDROSTÁTICO]]),editar!$F$2:$G$13,2,0))</f>
        <v/>
      </c>
      <c r="X797" s="54" t="str">
        <f>IF(Tabela2[[#This Row],[DATA DO ÚLTIMO TESTE HIDROSTÁTICO]]="","",YEAR(Tabela2[[#This Row],[DATA DO ÚLTIMO TESTE HIDROSTÁTICO]]))</f>
        <v/>
      </c>
      <c r="Y797" s="101" t="str">
        <f>IFERROR(IF(Tabela2[[#This Row],[DATA DA RECARGA]]="","",Tabela2[[#This Row],[VALIDADE          (em meses)]]*30)+5,"")</f>
        <v/>
      </c>
      <c r="Z797" s="101" t="str">
        <f>IF(Tabela2[[#This Row],[DATA DA RECARGA]]="","","P")</f>
        <v/>
      </c>
      <c r="AA797" s="71"/>
      <c r="AB797" s="97" t="str">
        <f ca="1">IFERROR(G797-editar!$C$1,"")</f>
        <v/>
      </c>
      <c r="AC797" s="97" t="str">
        <f t="shared" ca="1" si="12"/>
        <v/>
      </c>
      <c r="AD797" s="74"/>
      <c r="AE797" s="74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</row>
    <row r="798" spans="1:57" ht="20.100000000000001" customHeight="1" x14ac:dyDescent="0.25">
      <c r="A798" s="29" t="str">
        <f>IF(Tabela2[[#This Row],[LOCAL DO EXTINTOR]]="","",Tabela2[[#This Row],[CONTROL1]])</f>
        <v/>
      </c>
      <c r="B798" s="133"/>
      <c r="C798" s="33"/>
      <c r="D798" s="34"/>
      <c r="E798" s="35"/>
      <c r="F7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8" s="81" t="str">
        <f ca="1">IFERROR(IF(Tabela2[[#This Row],[VALIDADE DA RECARGA]]="SELECIONE VALIDADE","",Tabela2[[#This Row],[DATA VENC REC]]),"")</f>
        <v/>
      </c>
      <c r="H798" s="76"/>
      <c r="I7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8" s="87" t="str">
        <f>IF(Tabela2[[#This Row],[DATA DO ÚLTIMO TESTE HIDROSTÁTICO]]="","",Tabela2[[#This Row],[DATA DO ÚLTIMO TESTE HIDROSTÁTICO]]+editar!$C$15)</f>
        <v/>
      </c>
      <c r="K798" s="105"/>
      <c r="L798" s="140"/>
      <c r="M798" s="48">
        <v>791</v>
      </c>
      <c r="N7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8" s="49" t="str">
        <f>IF(Tabela2[[#This Row],[DATA DA RECARGA]]="","",Tabela2[[#This Row],[DATA DA RECARGA]]+Tabela2[[#This Row],[val]])</f>
        <v/>
      </c>
      <c r="P798" s="48" t="str">
        <f>IF(Tabela2[[#This Row],[DATA VENC REC]]="","",VLOOKUP(MONTH(Tabela2[[#This Row],[DATA VENC REC]]),editar!$F$2:$G$13,2,0))</f>
        <v/>
      </c>
      <c r="Q798" s="48" t="str">
        <f>IF(Tabela2[[#This Row],[DATA VENC REC]]="","",YEAR(Tabela2[[#This Row],[DATA VENC REC]]))</f>
        <v/>
      </c>
      <c r="R7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8" s="54" t="str">
        <f>IF(Tabela2[[#This Row],[DATA DO PRÓXIMO TESTE HIDROSTÁTICO]]="","",VLOOKUP(MONTH(Tabela2[[#This Row],[DATA DO PRÓXIMO TESTE HIDROSTÁTICO]]),editar!$F$2:$G$13,2,0))</f>
        <v/>
      </c>
      <c r="T798" s="54" t="str">
        <f>IF(Tabela2[[#This Row],[DATA DO PRÓXIMO TESTE HIDROSTÁTICO]]="","",YEAR(Tabela2[[#This Row],[DATA DO PRÓXIMO TESTE HIDROSTÁTICO]]))</f>
        <v/>
      </c>
      <c r="U798" s="54" t="str">
        <f>IF(Tabela2[[#This Row],[DATA DA RECARGA]]="","",VLOOKUP(MONTH(Tabela2[[#This Row],[DATA DA RECARGA]]),editar!$F$2:$G$13,2,0))</f>
        <v/>
      </c>
      <c r="V798" s="54" t="str">
        <f>IF(Tabela2[[#This Row],[DATA DA RECARGA]]="","",YEAR(Tabela2[[#This Row],[DATA DA RECARGA]]))</f>
        <v/>
      </c>
      <c r="W798" s="54" t="str">
        <f>IF(Tabela2[[#This Row],[DATA DO ÚLTIMO TESTE HIDROSTÁTICO]]="","",VLOOKUP(MONTH(Tabela2[[#This Row],[DATA DO ÚLTIMO TESTE HIDROSTÁTICO]]),editar!$F$2:$G$13,2,0))</f>
        <v/>
      </c>
      <c r="X798" s="54" t="str">
        <f>IF(Tabela2[[#This Row],[DATA DO ÚLTIMO TESTE HIDROSTÁTICO]]="","",YEAR(Tabela2[[#This Row],[DATA DO ÚLTIMO TESTE HIDROSTÁTICO]]))</f>
        <v/>
      </c>
      <c r="Y798" s="101" t="str">
        <f>IFERROR(IF(Tabela2[[#This Row],[DATA DA RECARGA]]="","",Tabela2[[#This Row],[VALIDADE          (em meses)]]*30)+5,"")</f>
        <v/>
      </c>
      <c r="Z798" s="101" t="str">
        <f>IF(Tabela2[[#This Row],[DATA DA RECARGA]]="","","P")</f>
        <v/>
      </c>
      <c r="AA798" s="71"/>
      <c r="AB798" s="97" t="str">
        <f ca="1">IFERROR(G798-editar!$C$1,"")</f>
        <v/>
      </c>
      <c r="AC798" s="97" t="str">
        <f t="shared" ca="1" si="12"/>
        <v/>
      </c>
      <c r="AD798" s="74"/>
      <c r="AE798" s="74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</row>
    <row r="799" spans="1:57" ht="20.100000000000001" customHeight="1" x14ac:dyDescent="0.25">
      <c r="A799" s="29" t="str">
        <f>IF(Tabela2[[#This Row],[LOCAL DO EXTINTOR]]="","",Tabela2[[#This Row],[CONTROL1]])</f>
        <v/>
      </c>
      <c r="B799" s="133"/>
      <c r="C799" s="33"/>
      <c r="D799" s="34"/>
      <c r="E799" s="35"/>
      <c r="F7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799" s="81" t="str">
        <f ca="1">IFERROR(IF(Tabela2[[#This Row],[VALIDADE DA RECARGA]]="SELECIONE VALIDADE","",Tabela2[[#This Row],[DATA VENC REC]]),"")</f>
        <v/>
      </c>
      <c r="H799" s="76"/>
      <c r="I7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799" s="87" t="str">
        <f>IF(Tabela2[[#This Row],[DATA DO ÚLTIMO TESTE HIDROSTÁTICO]]="","",Tabela2[[#This Row],[DATA DO ÚLTIMO TESTE HIDROSTÁTICO]]+editar!$C$15)</f>
        <v/>
      </c>
      <c r="K799" s="105"/>
      <c r="L799" s="140"/>
      <c r="M799" s="48">
        <v>792</v>
      </c>
      <c r="N7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799" s="49" t="str">
        <f>IF(Tabela2[[#This Row],[DATA DA RECARGA]]="","",Tabela2[[#This Row],[DATA DA RECARGA]]+Tabela2[[#This Row],[val]])</f>
        <v/>
      </c>
      <c r="P799" s="48" t="str">
        <f>IF(Tabela2[[#This Row],[DATA VENC REC]]="","",VLOOKUP(MONTH(Tabela2[[#This Row],[DATA VENC REC]]),editar!$F$2:$G$13,2,0))</f>
        <v/>
      </c>
      <c r="Q799" s="48" t="str">
        <f>IF(Tabela2[[#This Row],[DATA VENC REC]]="","",YEAR(Tabela2[[#This Row],[DATA VENC REC]]))</f>
        <v/>
      </c>
      <c r="R7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799" s="54" t="str">
        <f>IF(Tabela2[[#This Row],[DATA DO PRÓXIMO TESTE HIDROSTÁTICO]]="","",VLOOKUP(MONTH(Tabela2[[#This Row],[DATA DO PRÓXIMO TESTE HIDROSTÁTICO]]),editar!$F$2:$G$13,2,0))</f>
        <v/>
      </c>
      <c r="T799" s="54" t="str">
        <f>IF(Tabela2[[#This Row],[DATA DO PRÓXIMO TESTE HIDROSTÁTICO]]="","",YEAR(Tabela2[[#This Row],[DATA DO PRÓXIMO TESTE HIDROSTÁTICO]]))</f>
        <v/>
      </c>
      <c r="U799" s="54" t="str">
        <f>IF(Tabela2[[#This Row],[DATA DA RECARGA]]="","",VLOOKUP(MONTH(Tabela2[[#This Row],[DATA DA RECARGA]]),editar!$F$2:$G$13,2,0))</f>
        <v/>
      </c>
      <c r="V799" s="54" t="str">
        <f>IF(Tabela2[[#This Row],[DATA DA RECARGA]]="","",YEAR(Tabela2[[#This Row],[DATA DA RECARGA]]))</f>
        <v/>
      </c>
      <c r="W799" s="54" t="str">
        <f>IF(Tabela2[[#This Row],[DATA DO ÚLTIMO TESTE HIDROSTÁTICO]]="","",VLOOKUP(MONTH(Tabela2[[#This Row],[DATA DO ÚLTIMO TESTE HIDROSTÁTICO]]),editar!$F$2:$G$13,2,0))</f>
        <v/>
      </c>
      <c r="X799" s="54" t="str">
        <f>IF(Tabela2[[#This Row],[DATA DO ÚLTIMO TESTE HIDROSTÁTICO]]="","",YEAR(Tabela2[[#This Row],[DATA DO ÚLTIMO TESTE HIDROSTÁTICO]]))</f>
        <v/>
      </c>
      <c r="Y799" s="101" t="str">
        <f>IFERROR(IF(Tabela2[[#This Row],[DATA DA RECARGA]]="","",Tabela2[[#This Row],[VALIDADE          (em meses)]]*30)+5,"")</f>
        <v/>
      </c>
      <c r="Z799" s="101" t="str">
        <f>IF(Tabela2[[#This Row],[DATA DA RECARGA]]="","","P")</f>
        <v/>
      </c>
      <c r="AA799" s="71"/>
      <c r="AB799" s="97" t="str">
        <f ca="1">IFERROR(G799-editar!$C$1,"")</f>
        <v/>
      </c>
      <c r="AC799" s="97" t="str">
        <f t="shared" ca="1" si="12"/>
        <v/>
      </c>
      <c r="AD799" s="74"/>
      <c r="AE799" s="74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</row>
    <row r="800" spans="1:57" ht="20.100000000000001" customHeight="1" x14ac:dyDescent="0.25">
      <c r="A800" s="29" t="str">
        <f>IF(Tabela2[[#This Row],[LOCAL DO EXTINTOR]]="","",Tabela2[[#This Row],[CONTROL1]])</f>
        <v/>
      </c>
      <c r="B800" s="133"/>
      <c r="C800" s="33"/>
      <c r="D800" s="34"/>
      <c r="E800" s="35"/>
      <c r="F8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0" s="81" t="str">
        <f ca="1">IFERROR(IF(Tabela2[[#This Row],[VALIDADE DA RECARGA]]="SELECIONE VALIDADE","",Tabela2[[#This Row],[DATA VENC REC]]),"")</f>
        <v/>
      </c>
      <c r="H800" s="76"/>
      <c r="I8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0" s="87" t="str">
        <f>IF(Tabela2[[#This Row],[DATA DO ÚLTIMO TESTE HIDROSTÁTICO]]="","",Tabela2[[#This Row],[DATA DO ÚLTIMO TESTE HIDROSTÁTICO]]+editar!$C$15)</f>
        <v/>
      </c>
      <c r="K800" s="105"/>
      <c r="L800" s="140"/>
      <c r="M800" s="48">
        <v>793</v>
      </c>
      <c r="N8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0" s="49" t="str">
        <f>IF(Tabela2[[#This Row],[DATA DA RECARGA]]="","",Tabela2[[#This Row],[DATA DA RECARGA]]+Tabela2[[#This Row],[val]])</f>
        <v/>
      </c>
      <c r="P800" s="48" t="str">
        <f>IF(Tabela2[[#This Row],[DATA VENC REC]]="","",VLOOKUP(MONTH(Tabela2[[#This Row],[DATA VENC REC]]),editar!$F$2:$G$13,2,0))</f>
        <v/>
      </c>
      <c r="Q800" s="48" t="str">
        <f>IF(Tabela2[[#This Row],[DATA VENC REC]]="","",YEAR(Tabela2[[#This Row],[DATA VENC REC]]))</f>
        <v/>
      </c>
      <c r="R8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0" s="54" t="str">
        <f>IF(Tabela2[[#This Row],[DATA DO PRÓXIMO TESTE HIDROSTÁTICO]]="","",VLOOKUP(MONTH(Tabela2[[#This Row],[DATA DO PRÓXIMO TESTE HIDROSTÁTICO]]),editar!$F$2:$G$13,2,0))</f>
        <v/>
      </c>
      <c r="T800" s="54" t="str">
        <f>IF(Tabela2[[#This Row],[DATA DO PRÓXIMO TESTE HIDROSTÁTICO]]="","",YEAR(Tabela2[[#This Row],[DATA DO PRÓXIMO TESTE HIDROSTÁTICO]]))</f>
        <v/>
      </c>
      <c r="U800" s="54" t="str">
        <f>IF(Tabela2[[#This Row],[DATA DA RECARGA]]="","",VLOOKUP(MONTH(Tabela2[[#This Row],[DATA DA RECARGA]]),editar!$F$2:$G$13,2,0))</f>
        <v/>
      </c>
      <c r="V800" s="54" t="str">
        <f>IF(Tabela2[[#This Row],[DATA DA RECARGA]]="","",YEAR(Tabela2[[#This Row],[DATA DA RECARGA]]))</f>
        <v/>
      </c>
      <c r="W800" s="54" t="str">
        <f>IF(Tabela2[[#This Row],[DATA DO ÚLTIMO TESTE HIDROSTÁTICO]]="","",VLOOKUP(MONTH(Tabela2[[#This Row],[DATA DO ÚLTIMO TESTE HIDROSTÁTICO]]),editar!$F$2:$G$13,2,0))</f>
        <v/>
      </c>
      <c r="X800" s="54" t="str">
        <f>IF(Tabela2[[#This Row],[DATA DO ÚLTIMO TESTE HIDROSTÁTICO]]="","",YEAR(Tabela2[[#This Row],[DATA DO ÚLTIMO TESTE HIDROSTÁTICO]]))</f>
        <v/>
      </c>
      <c r="Y800" s="101" t="str">
        <f>IFERROR(IF(Tabela2[[#This Row],[DATA DA RECARGA]]="","",Tabela2[[#This Row],[VALIDADE          (em meses)]]*30)+5,"")</f>
        <v/>
      </c>
      <c r="Z800" s="101" t="str">
        <f>IF(Tabela2[[#This Row],[DATA DA RECARGA]]="","","P")</f>
        <v/>
      </c>
      <c r="AA800" s="71"/>
      <c r="AB800" s="97" t="str">
        <f ca="1">IFERROR(G800-editar!$C$1,"")</f>
        <v/>
      </c>
      <c r="AC800" s="97" t="str">
        <f t="shared" ca="1" si="12"/>
        <v/>
      </c>
      <c r="AD800" s="74"/>
      <c r="AE800" s="74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</row>
    <row r="801" spans="1:57" ht="20.100000000000001" customHeight="1" x14ac:dyDescent="0.25">
      <c r="A801" s="29" t="str">
        <f>IF(Tabela2[[#This Row],[LOCAL DO EXTINTOR]]="","",Tabela2[[#This Row],[CONTROL1]])</f>
        <v/>
      </c>
      <c r="B801" s="133"/>
      <c r="C801" s="33"/>
      <c r="D801" s="34"/>
      <c r="E801" s="35"/>
      <c r="F8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1" s="81" t="str">
        <f ca="1">IFERROR(IF(Tabela2[[#This Row],[VALIDADE DA RECARGA]]="SELECIONE VALIDADE","",Tabela2[[#This Row],[DATA VENC REC]]),"")</f>
        <v/>
      </c>
      <c r="H801" s="76"/>
      <c r="I8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1" s="87" t="str">
        <f>IF(Tabela2[[#This Row],[DATA DO ÚLTIMO TESTE HIDROSTÁTICO]]="","",Tabela2[[#This Row],[DATA DO ÚLTIMO TESTE HIDROSTÁTICO]]+editar!$C$15)</f>
        <v/>
      </c>
      <c r="K801" s="105"/>
      <c r="L801" s="140"/>
      <c r="M801" s="48">
        <v>794</v>
      </c>
      <c r="N8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1" s="49" t="str">
        <f>IF(Tabela2[[#This Row],[DATA DA RECARGA]]="","",Tabela2[[#This Row],[DATA DA RECARGA]]+Tabela2[[#This Row],[val]])</f>
        <v/>
      </c>
      <c r="P801" s="48" t="str">
        <f>IF(Tabela2[[#This Row],[DATA VENC REC]]="","",VLOOKUP(MONTH(Tabela2[[#This Row],[DATA VENC REC]]),editar!$F$2:$G$13,2,0))</f>
        <v/>
      </c>
      <c r="Q801" s="48" t="str">
        <f>IF(Tabela2[[#This Row],[DATA VENC REC]]="","",YEAR(Tabela2[[#This Row],[DATA VENC REC]]))</f>
        <v/>
      </c>
      <c r="R8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1" s="54" t="str">
        <f>IF(Tabela2[[#This Row],[DATA DO PRÓXIMO TESTE HIDROSTÁTICO]]="","",VLOOKUP(MONTH(Tabela2[[#This Row],[DATA DO PRÓXIMO TESTE HIDROSTÁTICO]]),editar!$F$2:$G$13,2,0))</f>
        <v/>
      </c>
      <c r="T801" s="54" t="str">
        <f>IF(Tabela2[[#This Row],[DATA DO PRÓXIMO TESTE HIDROSTÁTICO]]="","",YEAR(Tabela2[[#This Row],[DATA DO PRÓXIMO TESTE HIDROSTÁTICO]]))</f>
        <v/>
      </c>
      <c r="U801" s="54" t="str">
        <f>IF(Tabela2[[#This Row],[DATA DA RECARGA]]="","",VLOOKUP(MONTH(Tabela2[[#This Row],[DATA DA RECARGA]]),editar!$F$2:$G$13,2,0))</f>
        <v/>
      </c>
      <c r="V801" s="54" t="str">
        <f>IF(Tabela2[[#This Row],[DATA DA RECARGA]]="","",YEAR(Tabela2[[#This Row],[DATA DA RECARGA]]))</f>
        <v/>
      </c>
      <c r="W801" s="54" t="str">
        <f>IF(Tabela2[[#This Row],[DATA DO ÚLTIMO TESTE HIDROSTÁTICO]]="","",VLOOKUP(MONTH(Tabela2[[#This Row],[DATA DO ÚLTIMO TESTE HIDROSTÁTICO]]),editar!$F$2:$G$13,2,0))</f>
        <v/>
      </c>
      <c r="X801" s="54" t="str">
        <f>IF(Tabela2[[#This Row],[DATA DO ÚLTIMO TESTE HIDROSTÁTICO]]="","",YEAR(Tabela2[[#This Row],[DATA DO ÚLTIMO TESTE HIDROSTÁTICO]]))</f>
        <v/>
      </c>
      <c r="Y801" s="101" t="str">
        <f>IFERROR(IF(Tabela2[[#This Row],[DATA DA RECARGA]]="","",Tabela2[[#This Row],[VALIDADE          (em meses)]]*30)+5,"")</f>
        <v/>
      </c>
      <c r="Z801" s="101" t="str">
        <f>IF(Tabela2[[#This Row],[DATA DA RECARGA]]="","","P")</f>
        <v/>
      </c>
      <c r="AA801" s="71"/>
      <c r="AB801" s="97" t="str">
        <f ca="1">IFERROR(G801-editar!$C$1,"")</f>
        <v/>
      </c>
      <c r="AC801" s="97" t="str">
        <f t="shared" ca="1" si="12"/>
        <v/>
      </c>
      <c r="AD801" s="74"/>
      <c r="AE801" s="74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</row>
    <row r="802" spans="1:57" ht="20.100000000000001" customHeight="1" x14ac:dyDescent="0.25">
      <c r="A802" s="29" t="str">
        <f>IF(Tabela2[[#This Row],[LOCAL DO EXTINTOR]]="","",Tabela2[[#This Row],[CONTROL1]])</f>
        <v/>
      </c>
      <c r="B802" s="133"/>
      <c r="C802" s="33"/>
      <c r="D802" s="34"/>
      <c r="E802" s="35"/>
      <c r="F8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2" s="81" t="str">
        <f ca="1">IFERROR(IF(Tabela2[[#This Row],[VALIDADE DA RECARGA]]="SELECIONE VALIDADE","",Tabela2[[#This Row],[DATA VENC REC]]),"")</f>
        <v/>
      </c>
      <c r="H802" s="76"/>
      <c r="I8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2" s="87" t="str">
        <f>IF(Tabela2[[#This Row],[DATA DO ÚLTIMO TESTE HIDROSTÁTICO]]="","",Tabela2[[#This Row],[DATA DO ÚLTIMO TESTE HIDROSTÁTICO]]+editar!$C$15)</f>
        <v/>
      </c>
      <c r="K802" s="105"/>
      <c r="L802" s="140"/>
      <c r="M802" s="48">
        <v>795</v>
      </c>
      <c r="N8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2" s="49" t="str">
        <f>IF(Tabela2[[#This Row],[DATA DA RECARGA]]="","",Tabela2[[#This Row],[DATA DA RECARGA]]+Tabela2[[#This Row],[val]])</f>
        <v/>
      </c>
      <c r="P802" s="48" t="str">
        <f>IF(Tabela2[[#This Row],[DATA VENC REC]]="","",VLOOKUP(MONTH(Tabela2[[#This Row],[DATA VENC REC]]),editar!$F$2:$G$13,2,0))</f>
        <v/>
      </c>
      <c r="Q802" s="48" t="str">
        <f>IF(Tabela2[[#This Row],[DATA VENC REC]]="","",YEAR(Tabela2[[#This Row],[DATA VENC REC]]))</f>
        <v/>
      </c>
      <c r="R8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2" s="54" t="str">
        <f>IF(Tabela2[[#This Row],[DATA DO PRÓXIMO TESTE HIDROSTÁTICO]]="","",VLOOKUP(MONTH(Tabela2[[#This Row],[DATA DO PRÓXIMO TESTE HIDROSTÁTICO]]),editar!$F$2:$G$13,2,0))</f>
        <v/>
      </c>
      <c r="T802" s="54" t="str">
        <f>IF(Tabela2[[#This Row],[DATA DO PRÓXIMO TESTE HIDROSTÁTICO]]="","",YEAR(Tabela2[[#This Row],[DATA DO PRÓXIMO TESTE HIDROSTÁTICO]]))</f>
        <v/>
      </c>
      <c r="U802" s="54" t="str">
        <f>IF(Tabela2[[#This Row],[DATA DA RECARGA]]="","",VLOOKUP(MONTH(Tabela2[[#This Row],[DATA DA RECARGA]]),editar!$F$2:$G$13,2,0))</f>
        <v/>
      </c>
      <c r="V802" s="54" t="str">
        <f>IF(Tabela2[[#This Row],[DATA DA RECARGA]]="","",YEAR(Tabela2[[#This Row],[DATA DA RECARGA]]))</f>
        <v/>
      </c>
      <c r="W802" s="54" t="str">
        <f>IF(Tabela2[[#This Row],[DATA DO ÚLTIMO TESTE HIDROSTÁTICO]]="","",VLOOKUP(MONTH(Tabela2[[#This Row],[DATA DO ÚLTIMO TESTE HIDROSTÁTICO]]),editar!$F$2:$G$13,2,0))</f>
        <v/>
      </c>
      <c r="X802" s="54" t="str">
        <f>IF(Tabela2[[#This Row],[DATA DO ÚLTIMO TESTE HIDROSTÁTICO]]="","",YEAR(Tabela2[[#This Row],[DATA DO ÚLTIMO TESTE HIDROSTÁTICO]]))</f>
        <v/>
      </c>
      <c r="Y802" s="101" t="str">
        <f>IFERROR(IF(Tabela2[[#This Row],[DATA DA RECARGA]]="","",Tabela2[[#This Row],[VALIDADE          (em meses)]]*30)+5,"")</f>
        <v/>
      </c>
      <c r="Z802" s="101" t="str">
        <f>IF(Tabela2[[#This Row],[DATA DA RECARGA]]="","","P")</f>
        <v/>
      </c>
      <c r="AA802" s="71"/>
      <c r="AB802" s="97" t="str">
        <f ca="1">IFERROR(G802-editar!$C$1,"")</f>
        <v/>
      </c>
      <c r="AC802" s="97" t="str">
        <f t="shared" ca="1" si="12"/>
        <v/>
      </c>
      <c r="AD802" s="74"/>
      <c r="AE802" s="74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</row>
    <row r="803" spans="1:57" ht="20.100000000000001" customHeight="1" x14ac:dyDescent="0.25">
      <c r="A803" s="29" t="str">
        <f>IF(Tabela2[[#This Row],[LOCAL DO EXTINTOR]]="","",Tabela2[[#This Row],[CONTROL1]])</f>
        <v/>
      </c>
      <c r="B803" s="133"/>
      <c r="C803" s="33"/>
      <c r="D803" s="34"/>
      <c r="E803" s="35"/>
      <c r="F8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3" s="81" t="str">
        <f ca="1">IFERROR(IF(Tabela2[[#This Row],[VALIDADE DA RECARGA]]="SELECIONE VALIDADE","",Tabela2[[#This Row],[DATA VENC REC]]),"")</f>
        <v/>
      </c>
      <c r="H803" s="76"/>
      <c r="I8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3" s="87" t="str">
        <f>IF(Tabela2[[#This Row],[DATA DO ÚLTIMO TESTE HIDROSTÁTICO]]="","",Tabela2[[#This Row],[DATA DO ÚLTIMO TESTE HIDROSTÁTICO]]+editar!$C$15)</f>
        <v/>
      </c>
      <c r="K803" s="105"/>
      <c r="L803" s="140"/>
      <c r="M803" s="48">
        <v>796</v>
      </c>
      <c r="N8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3" s="49" t="str">
        <f>IF(Tabela2[[#This Row],[DATA DA RECARGA]]="","",Tabela2[[#This Row],[DATA DA RECARGA]]+Tabela2[[#This Row],[val]])</f>
        <v/>
      </c>
      <c r="P803" s="48" t="str">
        <f>IF(Tabela2[[#This Row],[DATA VENC REC]]="","",VLOOKUP(MONTH(Tabela2[[#This Row],[DATA VENC REC]]),editar!$F$2:$G$13,2,0))</f>
        <v/>
      </c>
      <c r="Q803" s="48" t="str">
        <f>IF(Tabela2[[#This Row],[DATA VENC REC]]="","",YEAR(Tabela2[[#This Row],[DATA VENC REC]]))</f>
        <v/>
      </c>
      <c r="R8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3" s="54" t="str">
        <f>IF(Tabela2[[#This Row],[DATA DO PRÓXIMO TESTE HIDROSTÁTICO]]="","",VLOOKUP(MONTH(Tabela2[[#This Row],[DATA DO PRÓXIMO TESTE HIDROSTÁTICO]]),editar!$F$2:$G$13,2,0))</f>
        <v/>
      </c>
      <c r="T803" s="54" t="str">
        <f>IF(Tabela2[[#This Row],[DATA DO PRÓXIMO TESTE HIDROSTÁTICO]]="","",YEAR(Tabela2[[#This Row],[DATA DO PRÓXIMO TESTE HIDROSTÁTICO]]))</f>
        <v/>
      </c>
      <c r="U803" s="54" t="str">
        <f>IF(Tabela2[[#This Row],[DATA DA RECARGA]]="","",VLOOKUP(MONTH(Tabela2[[#This Row],[DATA DA RECARGA]]),editar!$F$2:$G$13,2,0))</f>
        <v/>
      </c>
      <c r="V803" s="54" t="str">
        <f>IF(Tabela2[[#This Row],[DATA DA RECARGA]]="","",YEAR(Tabela2[[#This Row],[DATA DA RECARGA]]))</f>
        <v/>
      </c>
      <c r="W803" s="54" t="str">
        <f>IF(Tabela2[[#This Row],[DATA DO ÚLTIMO TESTE HIDROSTÁTICO]]="","",VLOOKUP(MONTH(Tabela2[[#This Row],[DATA DO ÚLTIMO TESTE HIDROSTÁTICO]]),editar!$F$2:$G$13,2,0))</f>
        <v/>
      </c>
      <c r="X803" s="54" t="str">
        <f>IF(Tabela2[[#This Row],[DATA DO ÚLTIMO TESTE HIDROSTÁTICO]]="","",YEAR(Tabela2[[#This Row],[DATA DO ÚLTIMO TESTE HIDROSTÁTICO]]))</f>
        <v/>
      </c>
      <c r="Y803" s="101" t="str">
        <f>IFERROR(IF(Tabela2[[#This Row],[DATA DA RECARGA]]="","",Tabela2[[#This Row],[VALIDADE          (em meses)]]*30)+5,"")</f>
        <v/>
      </c>
      <c r="Z803" s="101" t="str">
        <f>IF(Tabela2[[#This Row],[DATA DA RECARGA]]="","","P")</f>
        <v/>
      </c>
      <c r="AA803" s="71"/>
      <c r="AB803" s="97" t="str">
        <f ca="1">IFERROR(G803-editar!$C$1,"")</f>
        <v/>
      </c>
      <c r="AC803" s="97" t="str">
        <f t="shared" ca="1" si="12"/>
        <v/>
      </c>
      <c r="AD803" s="74"/>
      <c r="AE803" s="74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</row>
    <row r="804" spans="1:57" ht="20.100000000000001" customHeight="1" x14ac:dyDescent="0.25">
      <c r="A804" s="29" t="str">
        <f>IF(Tabela2[[#This Row],[LOCAL DO EXTINTOR]]="","",Tabela2[[#This Row],[CONTROL1]])</f>
        <v/>
      </c>
      <c r="B804" s="133"/>
      <c r="C804" s="33"/>
      <c r="D804" s="34"/>
      <c r="E804" s="35"/>
      <c r="F8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4" s="81" t="str">
        <f ca="1">IFERROR(IF(Tabela2[[#This Row],[VALIDADE DA RECARGA]]="SELECIONE VALIDADE","",Tabela2[[#This Row],[DATA VENC REC]]),"")</f>
        <v/>
      </c>
      <c r="H804" s="76"/>
      <c r="I8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4" s="87" t="str">
        <f>IF(Tabela2[[#This Row],[DATA DO ÚLTIMO TESTE HIDROSTÁTICO]]="","",Tabela2[[#This Row],[DATA DO ÚLTIMO TESTE HIDROSTÁTICO]]+editar!$C$15)</f>
        <v/>
      </c>
      <c r="K804" s="105"/>
      <c r="L804" s="140"/>
      <c r="M804" s="48">
        <v>797</v>
      </c>
      <c r="N8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4" s="49" t="str">
        <f>IF(Tabela2[[#This Row],[DATA DA RECARGA]]="","",Tabela2[[#This Row],[DATA DA RECARGA]]+Tabela2[[#This Row],[val]])</f>
        <v/>
      </c>
      <c r="P804" s="48" t="str">
        <f>IF(Tabela2[[#This Row],[DATA VENC REC]]="","",VLOOKUP(MONTH(Tabela2[[#This Row],[DATA VENC REC]]),editar!$F$2:$G$13,2,0))</f>
        <v/>
      </c>
      <c r="Q804" s="48" t="str">
        <f>IF(Tabela2[[#This Row],[DATA VENC REC]]="","",YEAR(Tabela2[[#This Row],[DATA VENC REC]]))</f>
        <v/>
      </c>
      <c r="R8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4" s="54" t="str">
        <f>IF(Tabela2[[#This Row],[DATA DO PRÓXIMO TESTE HIDROSTÁTICO]]="","",VLOOKUP(MONTH(Tabela2[[#This Row],[DATA DO PRÓXIMO TESTE HIDROSTÁTICO]]),editar!$F$2:$G$13,2,0))</f>
        <v/>
      </c>
      <c r="T804" s="54" t="str">
        <f>IF(Tabela2[[#This Row],[DATA DO PRÓXIMO TESTE HIDROSTÁTICO]]="","",YEAR(Tabela2[[#This Row],[DATA DO PRÓXIMO TESTE HIDROSTÁTICO]]))</f>
        <v/>
      </c>
      <c r="U804" s="54" t="str">
        <f>IF(Tabela2[[#This Row],[DATA DA RECARGA]]="","",VLOOKUP(MONTH(Tabela2[[#This Row],[DATA DA RECARGA]]),editar!$F$2:$G$13,2,0))</f>
        <v/>
      </c>
      <c r="V804" s="54" t="str">
        <f>IF(Tabela2[[#This Row],[DATA DA RECARGA]]="","",YEAR(Tabela2[[#This Row],[DATA DA RECARGA]]))</f>
        <v/>
      </c>
      <c r="W804" s="54" t="str">
        <f>IF(Tabela2[[#This Row],[DATA DO ÚLTIMO TESTE HIDROSTÁTICO]]="","",VLOOKUP(MONTH(Tabela2[[#This Row],[DATA DO ÚLTIMO TESTE HIDROSTÁTICO]]),editar!$F$2:$G$13,2,0))</f>
        <v/>
      </c>
      <c r="X804" s="54" t="str">
        <f>IF(Tabela2[[#This Row],[DATA DO ÚLTIMO TESTE HIDROSTÁTICO]]="","",YEAR(Tabela2[[#This Row],[DATA DO ÚLTIMO TESTE HIDROSTÁTICO]]))</f>
        <v/>
      </c>
      <c r="Y804" s="101" t="str">
        <f>IFERROR(IF(Tabela2[[#This Row],[DATA DA RECARGA]]="","",Tabela2[[#This Row],[VALIDADE          (em meses)]]*30)+5,"")</f>
        <v/>
      </c>
      <c r="Z804" s="101" t="str">
        <f>IF(Tabela2[[#This Row],[DATA DA RECARGA]]="","","P")</f>
        <v/>
      </c>
      <c r="AA804" s="71"/>
      <c r="AB804" s="97" t="str">
        <f ca="1">IFERROR(G804-editar!$C$1,"")</f>
        <v/>
      </c>
      <c r="AC804" s="97" t="str">
        <f t="shared" ca="1" si="12"/>
        <v/>
      </c>
      <c r="AD804" s="74"/>
      <c r="AE804" s="74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</row>
    <row r="805" spans="1:57" ht="20.100000000000001" customHeight="1" x14ac:dyDescent="0.25">
      <c r="A805" s="29" t="str">
        <f>IF(Tabela2[[#This Row],[LOCAL DO EXTINTOR]]="","",Tabela2[[#This Row],[CONTROL1]])</f>
        <v/>
      </c>
      <c r="B805" s="133"/>
      <c r="C805" s="33"/>
      <c r="D805" s="34"/>
      <c r="E805" s="35"/>
      <c r="F8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5" s="81" t="str">
        <f ca="1">IFERROR(IF(Tabela2[[#This Row],[VALIDADE DA RECARGA]]="SELECIONE VALIDADE","",Tabela2[[#This Row],[DATA VENC REC]]),"")</f>
        <v/>
      </c>
      <c r="H805" s="76"/>
      <c r="I8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5" s="87" t="str">
        <f>IF(Tabela2[[#This Row],[DATA DO ÚLTIMO TESTE HIDROSTÁTICO]]="","",Tabela2[[#This Row],[DATA DO ÚLTIMO TESTE HIDROSTÁTICO]]+editar!$C$15)</f>
        <v/>
      </c>
      <c r="K805" s="105"/>
      <c r="L805" s="140"/>
      <c r="M805" s="48">
        <v>798</v>
      </c>
      <c r="N8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5" s="49" t="str">
        <f>IF(Tabela2[[#This Row],[DATA DA RECARGA]]="","",Tabela2[[#This Row],[DATA DA RECARGA]]+Tabela2[[#This Row],[val]])</f>
        <v/>
      </c>
      <c r="P805" s="48" t="str">
        <f>IF(Tabela2[[#This Row],[DATA VENC REC]]="","",VLOOKUP(MONTH(Tabela2[[#This Row],[DATA VENC REC]]),editar!$F$2:$G$13,2,0))</f>
        <v/>
      </c>
      <c r="Q805" s="48" t="str">
        <f>IF(Tabela2[[#This Row],[DATA VENC REC]]="","",YEAR(Tabela2[[#This Row],[DATA VENC REC]]))</f>
        <v/>
      </c>
      <c r="R8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5" s="54" t="str">
        <f>IF(Tabela2[[#This Row],[DATA DO PRÓXIMO TESTE HIDROSTÁTICO]]="","",VLOOKUP(MONTH(Tabela2[[#This Row],[DATA DO PRÓXIMO TESTE HIDROSTÁTICO]]),editar!$F$2:$G$13,2,0))</f>
        <v/>
      </c>
      <c r="T805" s="54" t="str">
        <f>IF(Tabela2[[#This Row],[DATA DO PRÓXIMO TESTE HIDROSTÁTICO]]="","",YEAR(Tabela2[[#This Row],[DATA DO PRÓXIMO TESTE HIDROSTÁTICO]]))</f>
        <v/>
      </c>
      <c r="U805" s="54" t="str">
        <f>IF(Tabela2[[#This Row],[DATA DA RECARGA]]="","",VLOOKUP(MONTH(Tabela2[[#This Row],[DATA DA RECARGA]]),editar!$F$2:$G$13,2,0))</f>
        <v/>
      </c>
      <c r="V805" s="54" t="str">
        <f>IF(Tabela2[[#This Row],[DATA DA RECARGA]]="","",YEAR(Tabela2[[#This Row],[DATA DA RECARGA]]))</f>
        <v/>
      </c>
      <c r="W805" s="54" t="str">
        <f>IF(Tabela2[[#This Row],[DATA DO ÚLTIMO TESTE HIDROSTÁTICO]]="","",VLOOKUP(MONTH(Tabela2[[#This Row],[DATA DO ÚLTIMO TESTE HIDROSTÁTICO]]),editar!$F$2:$G$13,2,0))</f>
        <v/>
      </c>
      <c r="X805" s="54" t="str">
        <f>IF(Tabela2[[#This Row],[DATA DO ÚLTIMO TESTE HIDROSTÁTICO]]="","",YEAR(Tabela2[[#This Row],[DATA DO ÚLTIMO TESTE HIDROSTÁTICO]]))</f>
        <v/>
      </c>
      <c r="Y805" s="101" t="str">
        <f>IFERROR(IF(Tabela2[[#This Row],[DATA DA RECARGA]]="","",Tabela2[[#This Row],[VALIDADE          (em meses)]]*30)+5,"")</f>
        <v/>
      </c>
      <c r="Z805" s="101" t="str">
        <f>IF(Tabela2[[#This Row],[DATA DA RECARGA]]="","","P")</f>
        <v/>
      </c>
      <c r="AA805" s="71"/>
      <c r="AB805" s="97" t="str">
        <f ca="1">IFERROR(G805-editar!$C$1,"")</f>
        <v/>
      </c>
      <c r="AC805" s="97" t="str">
        <f t="shared" ca="1" si="12"/>
        <v/>
      </c>
      <c r="AD805" s="74"/>
      <c r="AE805" s="74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</row>
    <row r="806" spans="1:57" ht="20.100000000000001" customHeight="1" x14ac:dyDescent="0.25">
      <c r="A806" s="29" t="str">
        <f>IF(Tabela2[[#This Row],[LOCAL DO EXTINTOR]]="","",Tabela2[[#This Row],[CONTROL1]])</f>
        <v/>
      </c>
      <c r="B806" s="133"/>
      <c r="C806" s="33"/>
      <c r="D806" s="34"/>
      <c r="E806" s="35"/>
      <c r="F8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6" s="81" t="str">
        <f ca="1">IFERROR(IF(Tabela2[[#This Row],[VALIDADE DA RECARGA]]="SELECIONE VALIDADE","",Tabela2[[#This Row],[DATA VENC REC]]),"")</f>
        <v/>
      </c>
      <c r="H806" s="76"/>
      <c r="I8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6" s="87" t="str">
        <f>IF(Tabela2[[#This Row],[DATA DO ÚLTIMO TESTE HIDROSTÁTICO]]="","",Tabela2[[#This Row],[DATA DO ÚLTIMO TESTE HIDROSTÁTICO]]+editar!$C$15)</f>
        <v/>
      </c>
      <c r="K806" s="105"/>
      <c r="L806" s="140"/>
      <c r="M806" s="48">
        <v>799</v>
      </c>
      <c r="N8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6" s="49" t="str">
        <f>IF(Tabela2[[#This Row],[DATA DA RECARGA]]="","",Tabela2[[#This Row],[DATA DA RECARGA]]+Tabela2[[#This Row],[val]])</f>
        <v/>
      </c>
      <c r="P806" s="48" t="str">
        <f>IF(Tabela2[[#This Row],[DATA VENC REC]]="","",VLOOKUP(MONTH(Tabela2[[#This Row],[DATA VENC REC]]),editar!$F$2:$G$13,2,0))</f>
        <v/>
      </c>
      <c r="Q806" s="48" t="str">
        <f>IF(Tabela2[[#This Row],[DATA VENC REC]]="","",YEAR(Tabela2[[#This Row],[DATA VENC REC]]))</f>
        <v/>
      </c>
      <c r="R8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6" s="54" t="str">
        <f>IF(Tabela2[[#This Row],[DATA DO PRÓXIMO TESTE HIDROSTÁTICO]]="","",VLOOKUP(MONTH(Tabela2[[#This Row],[DATA DO PRÓXIMO TESTE HIDROSTÁTICO]]),editar!$F$2:$G$13,2,0))</f>
        <v/>
      </c>
      <c r="T806" s="54" t="str">
        <f>IF(Tabela2[[#This Row],[DATA DO PRÓXIMO TESTE HIDROSTÁTICO]]="","",YEAR(Tabela2[[#This Row],[DATA DO PRÓXIMO TESTE HIDROSTÁTICO]]))</f>
        <v/>
      </c>
      <c r="U806" s="54" t="str">
        <f>IF(Tabela2[[#This Row],[DATA DA RECARGA]]="","",VLOOKUP(MONTH(Tabela2[[#This Row],[DATA DA RECARGA]]),editar!$F$2:$G$13,2,0))</f>
        <v/>
      </c>
      <c r="V806" s="54" t="str">
        <f>IF(Tabela2[[#This Row],[DATA DA RECARGA]]="","",YEAR(Tabela2[[#This Row],[DATA DA RECARGA]]))</f>
        <v/>
      </c>
      <c r="W806" s="54" t="str">
        <f>IF(Tabela2[[#This Row],[DATA DO ÚLTIMO TESTE HIDROSTÁTICO]]="","",VLOOKUP(MONTH(Tabela2[[#This Row],[DATA DO ÚLTIMO TESTE HIDROSTÁTICO]]),editar!$F$2:$G$13,2,0))</f>
        <v/>
      </c>
      <c r="X806" s="54" t="str">
        <f>IF(Tabela2[[#This Row],[DATA DO ÚLTIMO TESTE HIDROSTÁTICO]]="","",YEAR(Tabela2[[#This Row],[DATA DO ÚLTIMO TESTE HIDROSTÁTICO]]))</f>
        <v/>
      </c>
      <c r="Y806" s="101" t="str">
        <f>IFERROR(IF(Tabela2[[#This Row],[DATA DA RECARGA]]="","",Tabela2[[#This Row],[VALIDADE          (em meses)]]*30)+5,"")</f>
        <v/>
      </c>
      <c r="Z806" s="101" t="str">
        <f>IF(Tabela2[[#This Row],[DATA DA RECARGA]]="","","P")</f>
        <v/>
      </c>
      <c r="AA806" s="71"/>
      <c r="AB806" s="97" t="str">
        <f ca="1">IFERROR(G806-editar!$C$1,"")</f>
        <v/>
      </c>
      <c r="AC806" s="97" t="str">
        <f t="shared" ca="1" si="12"/>
        <v/>
      </c>
      <c r="AD806" s="74"/>
      <c r="AE806" s="74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</row>
    <row r="807" spans="1:57" ht="20.100000000000001" customHeight="1" x14ac:dyDescent="0.25">
      <c r="A807" s="29" t="str">
        <f>IF(Tabela2[[#This Row],[LOCAL DO EXTINTOR]]="","",Tabela2[[#This Row],[CONTROL1]])</f>
        <v/>
      </c>
      <c r="B807" s="133"/>
      <c r="C807" s="33"/>
      <c r="D807" s="34"/>
      <c r="E807" s="35"/>
      <c r="F8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7" s="81" t="str">
        <f ca="1">IFERROR(IF(Tabela2[[#This Row],[VALIDADE DA RECARGA]]="SELECIONE VALIDADE","",Tabela2[[#This Row],[DATA VENC REC]]),"")</f>
        <v/>
      </c>
      <c r="H807" s="76"/>
      <c r="I8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7" s="87" t="str">
        <f>IF(Tabela2[[#This Row],[DATA DO ÚLTIMO TESTE HIDROSTÁTICO]]="","",Tabela2[[#This Row],[DATA DO ÚLTIMO TESTE HIDROSTÁTICO]]+editar!$C$15)</f>
        <v/>
      </c>
      <c r="K807" s="105"/>
      <c r="L807" s="140"/>
      <c r="M807" s="48">
        <v>800</v>
      </c>
      <c r="N8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7" s="49" t="str">
        <f>IF(Tabela2[[#This Row],[DATA DA RECARGA]]="","",Tabela2[[#This Row],[DATA DA RECARGA]]+Tabela2[[#This Row],[val]])</f>
        <v/>
      </c>
      <c r="P807" s="48" t="str">
        <f>IF(Tabela2[[#This Row],[DATA VENC REC]]="","",VLOOKUP(MONTH(Tabela2[[#This Row],[DATA VENC REC]]),editar!$F$2:$G$13,2,0))</f>
        <v/>
      </c>
      <c r="Q807" s="48" t="str">
        <f>IF(Tabela2[[#This Row],[DATA VENC REC]]="","",YEAR(Tabela2[[#This Row],[DATA VENC REC]]))</f>
        <v/>
      </c>
      <c r="R8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7" s="54" t="str">
        <f>IF(Tabela2[[#This Row],[DATA DO PRÓXIMO TESTE HIDROSTÁTICO]]="","",VLOOKUP(MONTH(Tabela2[[#This Row],[DATA DO PRÓXIMO TESTE HIDROSTÁTICO]]),editar!$F$2:$G$13,2,0))</f>
        <v/>
      </c>
      <c r="T807" s="54" t="str">
        <f>IF(Tabela2[[#This Row],[DATA DO PRÓXIMO TESTE HIDROSTÁTICO]]="","",YEAR(Tabela2[[#This Row],[DATA DO PRÓXIMO TESTE HIDROSTÁTICO]]))</f>
        <v/>
      </c>
      <c r="U807" s="54" t="str">
        <f>IF(Tabela2[[#This Row],[DATA DA RECARGA]]="","",VLOOKUP(MONTH(Tabela2[[#This Row],[DATA DA RECARGA]]),editar!$F$2:$G$13,2,0))</f>
        <v/>
      </c>
      <c r="V807" s="54" t="str">
        <f>IF(Tabela2[[#This Row],[DATA DA RECARGA]]="","",YEAR(Tabela2[[#This Row],[DATA DA RECARGA]]))</f>
        <v/>
      </c>
      <c r="W807" s="54" t="str">
        <f>IF(Tabela2[[#This Row],[DATA DO ÚLTIMO TESTE HIDROSTÁTICO]]="","",VLOOKUP(MONTH(Tabela2[[#This Row],[DATA DO ÚLTIMO TESTE HIDROSTÁTICO]]),editar!$F$2:$G$13,2,0))</f>
        <v/>
      </c>
      <c r="X807" s="54" t="str">
        <f>IF(Tabela2[[#This Row],[DATA DO ÚLTIMO TESTE HIDROSTÁTICO]]="","",YEAR(Tabela2[[#This Row],[DATA DO ÚLTIMO TESTE HIDROSTÁTICO]]))</f>
        <v/>
      </c>
      <c r="Y807" s="101" t="str">
        <f>IFERROR(IF(Tabela2[[#This Row],[DATA DA RECARGA]]="","",Tabela2[[#This Row],[VALIDADE          (em meses)]]*30)+5,"")</f>
        <v/>
      </c>
      <c r="Z807" s="101" t="str">
        <f>IF(Tabela2[[#This Row],[DATA DA RECARGA]]="","","P")</f>
        <v/>
      </c>
      <c r="AA807" s="71"/>
      <c r="AB807" s="97" t="str">
        <f ca="1">IFERROR(G807-editar!$C$1,"")</f>
        <v/>
      </c>
      <c r="AC807" s="97" t="str">
        <f t="shared" ca="1" si="12"/>
        <v/>
      </c>
      <c r="AD807" s="74"/>
      <c r="AE807" s="74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</row>
    <row r="808" spans="1:57" ht="20.100000000000001" customHeight="1" x14ac:dyDescent="0.25">
      <c r="A808" s="29" t="str">
        <f>IF(Tabela2[[#This Row],[LOCAL DO EXTINTOR]]="","",Tabela2[[#This Row],[CONTROL1]])</f>
        <v/>
      </c>
      <c r="B808" s="133"/>
      <c r="C808" s="33"/>
      <c r="D808" s="34"/>
      <c r="E808" s="35"/>
      <c r="F8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8" s="81" t="str">
        <f ca="1">IFERROR(IF(Tabela2[[#This Row],[VALIDADE DA RECARGA]]="SELECIONE VALIDADE","",Tabela2[[#This Row],[DATA VENC REC]]),"")</f>
        <v/>
      </c>
      <c r="H808" s="76"/>
      <c r="I8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8" s="87" t="str">
        <f>IF(Tabela2[[#This Row],[DATA DO ÚLTIMO TESTE HIDROSTÁTICO]]="","",Tabela2[[#This Row],[DATA DO ÚLTIMO TESTE HIDROSTÁTICO]]+editar!$C$15)</f>
        <v/>
      </c>
      <c r="K808" s="105"/>
      <c r="L808" s="140"/>
      <c r="M808" s="48">
        <v>801</v>
      </c>
      <c r="N8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8" s="49" t="str">
        <f>IF(Tabela2[[#This Row],[DATA DA RECARGA]]="","",Tabela2[[#This Row],[DATA DA RECARGA]]+Tabela2[[#This Row],[val]])</f>
        <v/>
      </c>
      <c r="P808" s="48" t="str">
        <f>IF(Tabela2[[#This Row],[DATA VENC REC]]="","",VLOOKUP(MONTH(Tabela2[[#This Row],[DATA VENC REC]]),editar!$F$2:$G$13,2,0))</f>
        <v/>
      </c>
      <c r="Q808" s="48" t="str">
        <f>IF(Tabela2[[#This Row],[DATA VENC REC]]="","",YEAR(Tabela2[[#This Row],[DATA VENC REC]]))</f>
        <v/>
      </c>
      <c r="R8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8" s="54" t="str">
        <f>IF(Tabela2[[#This Row],[DATA DO PRÓXIMO TESTE HIDROSTÁTICO]]="","",VLOOKUP(MONTH(Tabela2[[#This Row],[DATA DO PRÓXIMO TESTE HIDROSTÁTICO]]),editar!$F$2:$G$13,2,0))</f>
        <v/>
      </c>
      <c r="T808" s="54" t="str">
        <f>IF(Tabela2[[#This Row],[DATA DO PRÓXIMO TESTE HIDROSTÁTICO]]="","",YEAR(Tabela2[[#This Row],[DATA DO PRÓXIMO TESTE HIDROSTÁTICO]]))</f>
        <v/>
      </c>
      <c r="U808" s="54" t="str">
        <f>IF(Tabela2[[#This Row],[DATA DA RECARGA]]="","",VLOOKUP(MONTH(Tabela2[[#This Row],[DATA DA RECARGA]]),editar!$F$2:$G$13,2,0))</f>
        <v/>
      </c>
      <c r="V808" s="54" t="str">
        <f>IF(Tabela2[[#This Row],[DATA DA RECARGA]]="","",YEAR(Tabela2[[#This Row],[DATA DA RECARGA]]))</f>
        <v/>
      </c>
      <c r="W808" s="54" t="str">
        <f>IF(Tabela2[[#This Row],[DATA DO ÚLTIMO TESTE HIDROSTÁTICO]]="","",VLOOKUP(MONTH(Tabela2[[#This Row],[DATA DO ÚLTIMO TESTE HIDROSTÁTICO]]),editar!$F$2:$G$13,2,0))</f>
        <v/>
      </c>
      <c r="X808" s="54" t="str">
        <f>IF(Tabela2[[#This Row],[DATA DO ÚLTIMO TESTE HIDROSTÁTICO]]="","",YEAR(Tabela2[[#This Row],[DATA DO ÚLTIMO TESTE HIDROSTÁTICO]]))</f>
        <v/>
      </c>
      <c r="Y808" s="101" t="str">
        <f>IFERROR(IF(Tabela2[[#This Row],[DATA DA RECARGA]]="","",Tabela2[[#This Row],[VALIDADE          (em meses)]]*30)+5,"")</f>
        <v/>
      </c>
      <c r="Z808" s="101" t="str">
        <f>IF(Tabela2[[#This Row],[DATA DA RECARGA]]="","","P")</f>
        <v/>
      </c>
      <c r="AA808" s="71"/>
      <c r="AB808" s="97" t="str">
        <f ca="1">IFERROR(G808-editar!$C$1,"")</f>
        <v/>
      </c>
      <c r="AC808" s="97" t="str">
        <f t="shared" ca="1" si="12"/>
        <v/>
      </c>
      <c r="AD808" s="74"/>
      <c r="AE808" s="74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</row>
    <row r="809" spans="1:57" ht="20.100000000000001" customHeight="1" x14ac:dyDescent="0.25">
      <c r="A809" s="29" t="str">
        <f>IF(Tabela2[[#This Row],[LOCAL DO EXTINTOR]]="","",Tabela2[[#This Row],[CONTROL1]])</f>
        <v/>
      </c>
      <c r="B809" s="133"/>
      <c r="C809" s="33"/>
      <c r="D809" s="34"/>
      <c r="E809" s="35"/>
      <c r="F8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09" s="81" t="str">
        <f ca="1">IFERROR(IF(Tabela2[[#This Row],[VALIDADE DA RECARGA]]="SELECIONE VALIDADE","",Tabela2[[#This Row],[DATA VENC REC]]),"")</f>
        <v/>
      </c>
      <c r="H809" s="76"/>
      <c r="I8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09" s="87" t="str">
        <f>IF(Tabela2[[#This Row],[DATA DO ÚLTIMO TESTE HIDROSTÁTICO]]="","",Tabela2[[#This Row],[DATA DO ÚLTIMO TESTE HIDROSTÁTICO]]+editar!$C$15)</f>
        <v/>
      </c>
      <c r="K809" s="105"/>
      <c r="L809" s="140"/>
      <c r="M809" s="48">
        <v>802</v>
      </c>
      <c r="N8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09" s="49" t="str">
        <f>IF(Tabela2[[#This Row],[DATA DA RECARGA]]="","",Tabela2[[#This Row],[DATA DA RECARGA]]+Tabela2[[#This Row],[val]])</f>
        <v/>
      </c>
      <c r="P809" s="48" t="str">
        <f>IF(Tabela2[[#This Row],[DATA VENC REC]]="","",VLOOKUP(MONTH(Tabela2[[#This Row],[DATA VENC REC]]),editar!$F$2:$G$13,2,0))</f>
        <v/>
      </c>
      <c r="Q809" s="48" t="str">
        <f>IF(Tabela2[[#This Row],[DATA VENC REC]]="","",YEAR(Tabela2[[#This Row],[DATA VENC REC]]))</f>
        <v/>
      </c>
      <c r="R8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09" s="54" t="str">
        <f>IF(Tabela2[[#This Row],[DATA DO PRÓXIMO TESTE HIDROSTÁTICO]]="","",VLOOKUP(MONTH(Tabela2[[#This Row],[DATA DO PRÓXIMO TESTE HIDROSTÁTICO]]),editar!$F$2:$G$13,2,0))</f>
        <v/>
      </c>
      <c r="T809" s="54" t="str">
        <f>IF(Tabela2[[#This Row],[DATA DO PRÓXIMO TESTE HIDROSTÁTICO]]="","",YEAR(Tabela2[[#This Row],[DATA DO PRÓXIMO TESTE HIDROSTÁTICO]]))</f>
        <v/>
      </c>
      <c r="U809" s="54" t="str">
        <f>IF(Tabela2[[#This Row],[DATA DA RECARGA]]="","",VLOOKUP(MONTH(Tabela2[[#This Row],[DATA DA RECARGA]]),editar!$F$2:$G$13,2,0))</f>
        <v/>
      </c>
      <c r="V809" s="54" t="str">
        <f>IF(Tabela2[[#This Row],[DATA DA RECARGA]]="","",YEAR(Tabela2[[#This Row],[DATA DA RECARGA]]))</f>
        <v/>
      </c>
      <c r="W809" s="54" t="str">
        <f>IF(Tabela2[[#This Row],[DATA DO ÚLTIMO TESTE HIDROSTÁTICO]]="","",VLOOKUP(MONTH(Tabela2[[#This Row],[DATA DO ÚLTIMO TESTE HIDROSTÁTICO]]),editar!$F$2:$G$13,2,0))</f>
        <v/>
      </c>
      <c r="X809" s="54" t="str">
        <f>IF(Tabela2[[#This Row],[DATA DO ÚLTIMO TESTE HIDROSTÁTICO]]="","",YEAR(Tabela2[[#This Row],[DATA DO ÚLTIMO TESTE HIDROSTÁTICO]]))</f>
        <v/>
      </c>
      <c r="Y809" s="101" t="str">
        <f>IFERROR(IF(Tabela2[[#This Row],[DATA DA RECARGA]]="","",Tabela2[[#This Row],[VALIDADE          (em meses)]]*30)+5,"")</f>
        <v/>
      </c>
      <c r="Z809" s="101" t="str">
        <f>IF(Tabela2[[#This Row],[DATA DA RECARGA]]="","","P")</f>
        <v/>
      </c>
      <c r="AA809" s="71"/>
      <c r="AB809" s="97" t="str">
        <f ca="1">IFERROR(G809-editar!$C$1,"")</f>
        <v/>
      </c>
      <c r="AC809" s="97" t="str">
        <f t="shared" ca="1" si="12"/>
        <v/>
      </c>
      <c r="AD809" s="74"/>
      <c r="AE809" s="74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</row>
    <row r="810" spans="1:57" ht="20.100000000000001" customHeight="1" x14ac:dyDescent="0.25">
      <c r="A810" s="29" t="str">
        <f>IF(Tabela2[[#This Row],[LOCAL DO EXTINTOR]]="","",Tabela2[[#This Row],[CONTROL1]])</f>
        <v/>
      </c>
      <c r="B810" s="133"/>
      <c r="C810" s="33"/>
      <c r="D810" s="34"/>
      <c r="E810" s="35"/>
      <c r="F8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0" s="81" t="str">
        <f ca="1">IFERROR(IF(Tabela2[[#This Row],[VALIDADE DA RECARGA]]="SELECIONE VALIDADE","",Tabela2[[#This Row],[DATA VENC REC]]),"")</f>
        <v/>
      </c>
      <c r="H810" s="76"/>
      <c r="I8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0" s="87" t="str">
        <f>IF(Tabela2[[#This Row],[DATA DO ÚLTIMO TESTE HIDROSTÁTICO]]="","",Tabela2[[#This Row],[DATA DO ÚLTIMO TESTE HIDROSTÁTICO]]+editar!$C$15)</f>
        <v/>
      </c>
      <c r="K810" s="105"/>
      <c r="L810" s="140"/>
      <c r="M810" s="48">
        <v>803</v>
      </c>
      <c r="N8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0" s="49" t="str">
        <f>IF(Tabela2[[#This Row],[DATA DA RECARGA]]="","",Tabela2[[#This Row],[DATA DA RECARGA]]+Tabela2[[#This Row],[val]])</f>
        <v/>
      </c>
      <c r="P810" s="48" t="str">
        <f>IF(Tabela2[[#This Row],[DATA VENC REC]]="","",VLOOKUP(MONTH(Tabela2[[#This Row],[DATA VENC REC]]),editar!$F$2:$G$13,2,0))</f>
        <v/>
      </c>
      <c r="Q810" s="48" t="str">
        <f>IF(Tabela2[[#This Row],[DATA VENC REC]]="","",YEAR(Tabela2[[#This Row],[DATA VENC REC]]))</f>
        <v/>
      </c>
      <c r="R8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0" s="54" t="str">
        <f>IF(Tabela2[[#This Row],[DATA DO PRÓXIMO TESTE HIDROSTÁTICO]]="","",VLOOKUP(MONTH(Tabela2[[#This Row],[DATA DO PRÓXIMO TESTE HIDROSTÁTICO]]),editar!$F$2:$G$13,2,0))</f>
        <v/>
      </c>
      <c r="T810" s="54" t="str">
        <f>IF(Tabela2[[#This Row],[DATA DO PRÓXIMO TESTE HIDROSTÁTICO]]="","",YEAR(Tabela2[[#This Row],[DATA DO PRÓXIMO TESTE HIDROSTÁTICO]]))</f>
        <v/>
      </c>
      <c r="U810" s="54" t="str">
        <f>IF(Tabela2[[#This Row],[DATA DA RECARGA]]="","",VLOOKUP(MONTH(Tabela2[[#This Row],[DATA DA RECARGA]]),editar!$F$2:$G$13,2,0))</f>
        <v/>
      </c>
      <c r="V810" s="54" t="str">
        <f>IF(Tabela2[[#This Row],[DATA DA RECARGA]]="","",YEAR(Tabela2[[#This Row],[DATA DA RECARGA]]))</f>
        <v/>
      </c>
      <c r="W810" s="54" t="str">
        <f>IF(Tabela2[[#This Row],[DATA DO ÚLTIMO TESTE HIDROSTÁTICO]]="","",VLOOKUP(MONTH(Tabela2[[#This Row],[DATA DO ÚLTIMO TESTE HIDROSTÁTICO]]),editar!$F$2:$G$13,2,0))</f>
        <v/>
      </c>
      <c r="X810" s="54" t="str">
        <f>IF(Tabela2[[#This Row],[DATA DO ÚLTIMO TESTE HIDROSTÁTICO]]="","",YEAR(Tabela2[[#This Row],[DATA DO ÚLTIMO TESTE HIDROSTÁTICO]]))</f>
        <v/>
      </c>
      <c r="Y810" s="101" t="str">
        <f>IFERROR(IF(Tabela2[[#This Row],[DATA DA RECARGA]]="","",Tabela2[[#This Row],[VALIDADE          (em meses)]]*30)+5,"")</f>
        <v/>
      </c>
      <c r="Z810" s="101" t="str">
        <f>IF(Tabela2[[#This Row],[DATA DA RECARGA]]="","","P")</f>
        <v/>
      </c>
      <c r="AA810" s="71"/>
      <c r="AB810" s="97" t="str">
        <f ca="1">IFERROR(G810-editar!$C$1,"")</f>
        <v/>
      </c>
      <c r="AC810" s="97" t="str">
        <f t="shared" ca="1" si="12"/>
        <v/>
      </c>
      <c r="AD810" s="74"/>
      <c r="AE810" s="74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</row>
    <row r="811" spans="1:57" ht="20.100000000000001" customHeight="1" x14ac:dyDescent="0.25">
      <c r="A811" s="29" t="str">
        <f>IF(Tabela2[[#This Row],[LOCAL DO EXTINTOR]]="","",Tabela2[[#This Row],[CONTROL1]])</f>
        <v/>
      </c>
      <c r="B811" s="133"/>
      <c r="C811" s="33"/>
      <c r="D811" s="34"/>
      <c r="E811" s="35"/>
      <c r="F8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1" s="81" t="str">
        <f ca="1">IFERROR(IF(Tabela2[[#This Row],[VALIDADE DA RECARGA]]="SELECIONE VALIDADE","",Tabela2[[#This Row],[DATA VENC REC]]),"")</f>
        <v/>
      </c>
      <c r="H811" s="76"/>
      <c r="I8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1" s="87" t="str">
        <f>IF(Tabela2[[#This Row],[DATA DO ÚLTIMO TESTE HIDROSTÁTICO]]="","",Tabela2[[#This Row],[DATA DO ÚLTIMO TESTE HIDROSTÁTICO]]+editar!$C$15)</f>
        <v/>
      </c>
      <c r="K811" s="105"/>
      <c r="L811" s="140"/>
      <c r="M811" s="48">
        <v>804</v>
      </c>
      <c r="N8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1" s="49" t="str">
        <f>IF(Tabela2[[#This Row],[DATA DA RECARGA]]="","",Tabela2[[#This Row],[DATA DA RECARGA]]+Tabela2[[#This Row],[val]])</f>
        <v/>
      </c>
      <c r="P811" s="48" t="str">
        <f>IF(Tabela2[[#This Row],[DATA VENC REC]]="","",VLOOKUP(MONTH(Tabela2[[#This Row],[DATA VENC REC]]),editar!$F$2:$G$13,2,0))</f>
        <v/>
      </c>
      <c r="Q811" s="48" t="str">
        <f>IF(Tabela2[[#This Row],[DATA VENC REC]]="","",YEAR(Tabela2[[#This Row],[DATA VENC REC]]))</f>
        <v/>
      </c>
      <c r="R8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1" s="54" t="str">
        <f>IF(Tabela2[[#This Row],[DATA DO PRÓXIMO TESTE HIDROSTÁTICO]]="","",VLOOKUP(MONTH(Tabela2[[#This Row],[DATA DO PRÓXIMO TESTE HIDROSTÁTICO]]),editar!$F$2:$G$13,2,0))</f>
        <v/>
      </c>
      <c r="T811" s="54" t="str">
        <f>IF(Tabela2[[#This Row],[DATA DO PRÓXIMO TESTE HIDROSTÁTICO]]="","",YEAR(Tabela2[[#This Row],[DATA DO PRÓXIMO TESTE HIDROSTÁTICO]]))</f>
        <v/>
      </c>
      <c r="U811" s="54" t="str">
        <f>IF(Tabela2[[#This Row],[DATA DA RECARGA]]="","",VLOOKUP(MONTH(Tabela2[[#This Row],[DATA DA RECARGA]]),editar!$F$2:$G$13,2,0))</f>
        <v/>
      </c>
      <c r="V811" s="54" t="str">
        <f>IF(Tabela2[[#This Row],[DATA DA RECARGA]]="","",YEAR(Tabela2[[#This Row],[DATA DA RECARGA]]))</f>
        <v/>
      </c>
      <c r="W811" s="54" t="str">
        <f>IF(Tabela2[[#This Row],[DATA DO ÚLTIMO TESTE HIDROSTÁTICO]]="","",VLOOKUP(MONTH(Tabela2[[#This Row],[DATA DO ÚLTIMO TESTE HIDROSTÁTICO]]),editar!$F$2:$G$13,2,0))</f>
        <v/>
      </c>
      <c r="X811" s="54" t="str">
        <f>IF(Tabela2[[#This Row],[DATA DO ÚLTIMO TESTE HIDROSTÁTICO]]="","",YEAR(Tabela2[[#This Row],[DATA DO ÚLTIMO TESTE HIDROSTÁTICO]]))</f>
        <v/>
      </c>
      <c r="Y811" s="101" t="str">
        <f>IFERROR(IF(Tabela2[[#This Row],[DATA DA RECARGA]]="","",Tabela2[[#This Row],[VALIDADE          (em meses)]]*30)+5,"")</f>
        <v/>
      </c>
      <c r="Z811" s="101" t="str">
        <f>IF(Tabela2[[#This Row],[DATA DA RECARGA]]="","","P")</f>
        <v/>
      </c>
      <c r="AA811" s="71"/>
      <c r="AB811" s="97" t="str">
        <f ca="1">IFERROR(G811-editar!$C$1,"")</f>
        <v/>
      </c>
      <c r="AC811" s="97" t="str">
        <f t="shared" ca="1" si="12"/>
        <v/>
      </c>
      <c r="AD811" s="74"/>
      <c r="AE811" s="74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</row>
    <row r="812" spans="1:57" ht="20.100000000000001" customHeight="1" x14ac:dyDescent="0.25">
      <c r="A812" s="29" t="str">
        <f>IF(Tabela2[[#This Row],[LOCAL DO EXTINTOR]]="","",Tabela2[[#This Row],[CONTROL1]])</f>
        <v/>
      </c>
      <c r="B812" s="133"/>
      <c r="C812" s="33"/>
      <c r="D812" s="34"/>
      <c r="E812" s="35"/>
      <c r="F8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2" s="81" t="str">
        <f ca="1">IFERROR(IF(Tabela2[[#This Row],[VALIDADE DA RECARGA]]="SELECIONE VALIDADE","",Tabela2[[#This Row],[DATA VENC REC]]),"")</f>
        <v/>
      </c>
      <c r="H812" s="76"/>
      <c r="I8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2" s="87" t="str">
        <f>IF(Tabela2[[#This Row],[DATA DO ÚLTIMO TESTE HIDROSTÁTICO]]="","",Tabela2[[#This Row],[DATA DO ÚLTIMO TESTE HIDROSTÁTICO]]+editar!$C$15)</f>
        <v/>
      </c>
      <c r="K812" s="105"/>
      <c r="L812" s="140"/>
      <c r="M812" s="48">
        <v>805</v>
      </c>
      <c r="N8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2" s="49" t="str">
        <f>IF(Tabela2[[#This Row],[DATA DA RECARGA]]="","",Tabela2[[#This Row],[DATA DA RECARGA]]+Tabela2[[#This Row],[val]])</f>
        <v/>
      </c>
      <c r="P812" s="48" t="str">
        <f>IF(Tabela2[[#This Row],[DATA VENC REC]]="","",VLOOKUP(MONTH(Tabela2[[#This Row],[DATA VENC REC]]),editar!$F$2:$G$13,2,0))</f>
        <v/>
      </c>
      <c r="Q812" s="48" t="str">
        <f>IF(Tabela2[[#This Row],[DATA VENC REC]]="","",YEAR(Tabela2[[#This Row],[DATA VENC REC]]))</f>
        <v/>
      </c>
      <c r="R8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2" s="54" t="str">
        <f>IF(Tabela2[[#This Row],[DATA DO PRÓXIMO TESTE HIDROSTÁTICO]]="","",VLOOKUP(MONTH(Tabela2[[#This Row],[DATA DO PRÓXIMO TESTE HIDROSTÁTICO]]),editar!$F$2:$G$13,2,0))</f>
        <v/>
      </c>
      <c r="T812" s="54" t="str">
        <f>IF(Tabela2[[#This Row],[DATA DO PRÓXIMO TESTE HIDROSTÁTICO]]="","",YEAR(Tabela2[[#This Row],[DATA DO PRÓXIMO TESTE HIDROSTÁTICO]]))</f>
        <v/>
      </c>
      <c r="U812" s="54" t="str">
        <f>IF(Tabela2[[#This Row],[DATA DA RECARGA]]="","",VLOOKUP(MONTH(Tabela2[[#This Row],[DATA DA RECARGA]]),editar!$F$2:$G$13,2,0))</f>
        <v/>
      </c>
      <c r="V812" s="54" t="str">
        <f>IF(Tabela2[[#This Row],[DATA DA RECARGA]]="","",YEAR(Tabela2[[#This Row],[DATA DA RECARGA]]))</f>
        <v/>
      </c>
      <c r="W812" s="54" t="str">
        <f>IF(Tabela2[[#This Row],[DATA DO ÚLTIMO TESTE HIDROSTÁTICO]]="","",VLOOKUP(MONTH(Tabela2[[#This Row],[DATA DO ÚLTIMO TESTE HIDROSTÁTICO]]),editar!$F$2:$G$13,2,0))</f>
        <v/>
      </c>
      <c r="X812" s="54" t="str">
        <f>IF(Tabela2[[#This Row],[DATA DO ÚLTIMO TESTE HIDROSTÁTICO]]="","",YEAR(Tabela2[[#This Row],[DATA DO ÚLTIMO TESTE HIDROSTÁTICO]]))</f>
        <v/>
      </c>
      <c r="Y812" s="101" t="str">
        <f>IFERROR(IF(Tabela2[[#This Row],[DATA DA RECARGA]]="","",Tabela2[[#This Row],[VALIDADE          (em meses)]]*30)+5,"")</f>
        <v/>
      </c>
      <c r="Z812" s="101" t="str">
        <f>IF(Tabela2[[#This Row],[DATA DA RECARGA]]="","","P")</f>
        <v/>
      </c>
      <c r="AA812" s="71"/>
      <c r="AB812" s="97" t="str">
        <f ca="1">IFERROR(G812-editar!$C$1,"")</f>
        <v/>
      </c>
      <c r="AC812" s="97" t="str">
        <f t="shared" ca="1" si="12"/>
        <v/>
      </c>
      <c r="AD812" s="74"/>
      <c r="AE812" s="74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</row>
    <row r="813" spans="1:57" ht="20.100000000000001" customHeight="1" x14ac:dyDescent="0.25">
      <c r="A813" s="29" t="str">
        <f>IF(Tabela2[[#This Row],[LOCAL DO EXTINTOR]]="","",Tabela2[[#This Row],[CONTROL1]])</f>
        <v/>
      </c>
      <c r="B813" s="133"/>
      <c r="C813" s="33"/>
      <c r="D813" s="34"/>
      <c r="E813" s="35"/>
      <c r="F8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3" s="81" t="str">
        <f ca="1">IFERROR(IF(Tabela2[[#This Row],[VALIDADE DA RECARGA]]="SELECIONE VALIDADE","",Tabela2[[#This Row],[DATA VENC REC]]),"")</f>
        <v/>
      </c>
      <c r="H813" s="76"/>
      <c r="I8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3" s="87" t="str">
        <f>IF(Tabela2[[#This Row],[DATA DO ÚLTIMO TESTE HIDROSTÁTICO]]="","",Tabela2[[#This Row],[DATA DO ÚLTIMO TESTE HIDROSTÁTICO]]+editar!$C$15)</f>
        <v/>
      </c>
      <c r="K813" s="105"/>
      <c r="L813" s="140"/>
      <c r="M813" s="48">
        <v>806</v>
      </c>
      <c r="N8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3" s="49" t="str">
        <f>IF(Tabela2[[#This Row],[DATA DA RECARGA]]="","",Tabela2[[#This Row],[DATA DA RECARGA]]+Tabela2[[#This Row],[val]])</f>
        <v/>
      </c>
      <c r="P813" s="48" t="str">
        <f>IF(Tabela2[[#This Row],[DATA VENC REC]]="","",VLOOKUP(MONTH(Tabela2[[#This Row],[DATA VENC REC]]),editar!$F$2:$G$13,2,0))</f>
        <v/>
      </c>
      <c r="Q813" s="48" t="str">
        <f>IF(Tabela2[[#This Row],[DATA VENC REC]]="","",YEAR(Tabela2[[#This Row],[DATA VENC REC]]))</f>
        <v/>
      </c>
      <c r="R8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3" s="54" t="str">
        <f>IF(Tabela2[[#This Row],[DATA DO PRÓXIMO TESTE HIDROSTÁTICO]]="","",VLOOKUP(MONTH(Tabela2[[#This Row],[DATA DO PRÓXIMO TESTE HIDROSTÁTICO]]),editar!$F$2:$G$13,2,0))</f>
        <v/>
      </c>
      <c r="T813" s="54" t="str">
        <f>IF(Tabela2[[#This Row],[DATA DO PRÓXIMO TESTE HIDROSTÁTICO]]="","",YEAR(Tabela2[[#This Row],[DATA DO PRÓXIMO TESTE HIDROSTÁTICO]]))</f>
        <v/>
      </c>
      <c r="U813" s="54" t="str">
        <f>IF(Tabela2[[#This Row],[DATA DA RECARGA]]="","",VLOOKUP(MONTH(Tabela2[[#This Row],[DATA DA RECARGA]]),editar!$F$2:$G$13,2,0))</f>
        <v/>
      </c>
      <c r="V813" s="54" t="str">
        <f>IF(Tabela2[[#This Row],[DATA DA RECARGA]]="","",YEAR(Tabela2[[#This Row],[DATA DA RECARGA]]))</f>
        <v/>
      </c>
      <c r="W813" s="54" t="str">
        <f>IF(Tabela2[[#This Row],[DATA DO ÚLTIMO TESTE HIDROSTÁTICO]]="","",VLOOKUP(MONTH(Tabela2[[#This Row],[DATA DO ÚLTIMO TESTE HIDROSTÁTICO]]),editar!$F$2:$G$13,2,0))</f>
        <v/>
      </c>
      <c r="X813" s="54" t="str">
        <f>IF(Tabela2[[#This Row],[DATA DO ÚLTIMO TESTE HIDROSTÁTICO]]="","",YEAR(Tabela2[[#This Row],[DATA DO ÚLTIMO TESTE HIDROSTÁTICO]]))</f>
        <v/>
      </c>
      <c r="Y813" s="101" t="str">
        <f>IFERROR(IF(Tabela2[[#This Row],[DATA DA RECARGA]]="","",Tabela2[[#This Row],[VALIDADE          (em meses)]]*30)+5,"")</f>
        <v/>
      </c>
      <c r="Z813" s="101" t="str">
        <f>IF(Tabela2[[#This Row],[DATA DA RECARGA]]="","","P")</f>
        <v/>
      </c>
      <c r="AA813" s="71"/>
      <c r="AB813" s="97" t="str">
        <f ca="1">IFERROR(G813-editar!$C$1,"")</f>
        <v/>
      </c>
      <c r="AC813" s="97" t="str">
        <f t="shared" ca="1" si="12"/>
        <v/>
      </c>
      <c r="AD813" s="74"/>
      <c r="AE813" s="74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</row>
    <row r="814" spans="1:57" ht="20.100000000000001" customHeight="1" x14ac:dyDescent="0.25">
      <c r="A814" s="29" t="str">
        <f>IF(Tabela2[[#This Row],[LOCAL DO EXTINTOR]]="","",Tabela2[[#This Row],[CONTROL1]])</f>
        <v/>
      </c>
      <c r="B814" s="133"/>
      <c r="C814" s="33"/>
      <c r="D814" s="34"/>
      <c r="E814" s="35"/>
      <c r="F8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4" s="81" t="str">
        <f ca="1">IFERROR(IF(Tabela2[[#This Row],[VALIDADE DA RECARGA]]="SELECIONE VALIDADE","",Tabela2[[#This Row],[DATA VENC REC]]),"")</f>
        <v/>
      </c>
      <c r="H814" s="76"/>
      <c r="I8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4" s="87" t="str">
        <f>IF(Tabela2[[#This Row],[DATA DO ÚLTIMO TESTE HIDROSTÁTICO]]="","",Tabela2[[#This Row],[DATA DO ÚLTIMO TESTE HIDROSTÁTICO]]+editar!$C$15)</f>
        <v/>
      </c>
      <c r="K814" s="105"/>
      <c r="L814" s="140"/>
      <c r="M814" s="48">
        <v>807</v>
      </c>
      <c r="N8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4" s="49" t="str">
        <f>IF(Tabela2[[#This Row],[DATA DA RECARGA]]="","",Tabela2[[#This Row],[DATA DA RECARGA]]+Tabela2[[#This Row],[val]])</f>
        <v/>
      </c>
      <c r="P814" s="48" t="str">
        <f>IF(Tabela2[[#This Row],[DATA VENC REC]]="","",VLOOKUP(MONTH(Tabela2[[#This Row],[DATA VENC REC]]),editar!$F$2:$G$13,2,0))</f>
        <v/>
      </c>
      <c r="Q814" s="48" t="str">
        <f>IF(Tabela2[[#This Row],[DATA VENC REC]]="","",YEAR(Tabela2[[#This Row],[DATA VENC REC]]))</f>
        <v/>
      </c>
      <c r="R8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4" s="54" t="str">
        <f>IF(Tabela2[[#This Row],[DATA DO PRÓXIMO TESTE HIDROSTÁTICO]]="","",VLOOKUP(MONTH(Tabela2[[#This Row],[DATA DO PRÓXIMO TESTE HIDROSTÁTICO]]),editar!$F$2:$G$13,2,0))</f>
        <v/>
      </c>
      <c r="T814" s="54" t="str">
        <f>IF(Tabela2[[#This Row],[DATA DO PRÓXIMO TESTE HIDROSTÁTICO]]="","",YEAR(Tabela2[[#This Row],[DATA DO PRÓXIMO TESTE HIDROSTÁTICO]]))</f>
        <v/>
      </c>
      <c r="U814" s="54" t="str">
        <f>IF(Tabela2[[#This Row],[DATA DA RECARGA]]="","",VLOOKUP(MONTH(Tabela2[[#This Row],[DATA DA RECARGA]]),editar!$F$2:$G$13,2,0))</f>
        <v/>
      </c>
      <c r="V814" s="54" t="str">
        <f>IF(Tabela2[[#This Row],[DATA DA RECARGA]]="","",YEAR(Tabela2[[#This Row],[DATA DA RECARGA]]))</f>
        <v/>
      </c>
      <c r="W814" s="54" t="str">
        <f>IF(Tabela2[[#This Row],[DATA DO ÚLTIMO TESTE HIDROSTÁTICO]]="","",VLOOKUP(MONTH(Tabela2[[#This Row],[DATA DO ÚLTIMO TESTE HIDROSTÁTICO]]),editar!$F$2:$G$13,2,0))</f>
        <v/>
      </c>
      <c r="X814" s="54" t="str">
        <f>IF(Tabela2[[#This Row],[DATA DO ÚLTIMO TESTE HIDROSTÁTICO]]="","",YEAR(Tabela2[[#This Row],[DATA DO ÚLTIMO TESTE HIDROSTÁTICO]]))</f>
        <v/>
      </c>
      <c r="Y814" s="101" t="str">
        <f>IFERROR(IF(Tabela2[[#This Row],[DATA DA RECARGA]]="","",Tabela2[[#This Row],[VALIDADE          (em meses)]]*30)+5,"")</f>
        <v/>
      </c>
      <c r="Z814" s="101" t="str">
        <f>IF(Tabela2[[#This Row],[DATA DA RECARGA]]="","","P")</f>
        <v/>
      </c>
      <c r="AA814" s="71"/>
      <c r="AB814" s="97" t="str">
        <f ca="1">IFERROR(G814-editar!$C$1,"")</f>
        <v/>
      </c>
      <c r="AC814" s="97" t="str">
        <f t="shared" ca="1" si="12"/>
        <v/>
      </c>
      <c r="AD814" s="74"/>
      <c r="AE814" s="74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</row>
    <row r="815" spans="1:57" ht="20.100000000000001" customHeight="1" x14ac:dyDescent="0.25">
      <c r="A815" s="29" t="str">
        <f>IF(Tabela2[[#This Row],[LOCAL DO EXTINTOR]]="","",Tabela2[[#This Row],[CONTROL1]])</f>
        <v/>
      </c>
      <c r="B815" s="133"/>
      <c r="C815" s="33"/>
      <c r="D815" s="34"/>
      <c r="E815" s="35"/>
      <c r="F8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5" s="81" t="str">
        <f ca="1">IFERROR(IF(Tabela2[[#This Row],[VALIDADE DA RECARGA]]="SELECIONE VALIDADE","",Tabela2[[#This Row],[DATA VENC REC]]),"")</f>
        <v/>
      </c>
      <c r="H815" s="76"/>
      <c r="I8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5" s="87" t="str">
        <f>IF(Tabela2[[#This Row],[DATA DO ÚLTIMO TESTE HIDROSTÁTICO]]="","",Tabela2[[#This Row],[DATA DO ÚLTIMO TESTE HIDROSTÁTICO]]+editar!$C$15)</f>
        <v/>
      </c>
      <c r="K815" s="105"/>
      <c r="L815" s="140"/>
      <c r="M815" s="48">
        <v>808</v>
      </c>
      <c r="N8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5" s="49" t="str">
        <f>IF(Tabela2[[#This Row],[DATA DA RECARGA]]="","",Tabela2[[#This Row],[DATA DA RECARGA]]+Tabela2[[#This Row],[val]])</f>
        <v/>
      </c>
      <c r="P815" s="48" t="str">
        <f>IF(Tabela2[[#This Row],[DATA VENC REC]]="","",VLOOKUP(MONTH(Tabela2[[#This Row],[DATA VENC REC]]),editar!$F$2:$G$13,2,0))</f>
        <v/>
      </c>
      <c r="Q815" s="48" t="str">
        <f>IF(Tabela2[[#This Row],[DATA VENC REC]]="","",YEAR(Tabela2[[#This Row],[DATA VENC REC]]))</f>
        <v/>
      </c>
      <c r="R8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5" s="54" t="str">
        <f>IF(Tabela2[[#This Row],[DATA DO PRÓXIMO TESTE HIDROSTÁTICO]]="","",VLOOKUP(MONTH(Tabela2[[#This Row],[DATA DO PRÓXIMO TESTE HIDROSTÁTICO]]),editar!$F$2:$G$13,2,0))</f>
        <v/>
      </c>
      <c r="T815" s="54" t="str">
        <f>IF(Tabela2[[#This Row],[DATA DO PRÓXIMO TESTE HIDROSTÁTICO]]="","",YEAR(Tabela2[[#This Row],[DATA DO PRÓXIMO TESTE HIDROSTÁTICO]]))</f>
        <v/>
      </c>
      <c r="U815" s="54" t="str">
        <f>IF(Tabela2[[#This Row],[DATA DA RECARGA]]="","",VLOOKUP(MONTH(Tabela2[[#This Row],[DATA DA RECARGA]]),editar!$F$2:$G$13,2,0))</f>
        <v/>
      </c>
      <c r="V815" s="54" t="str">
        <f>IF(Tabela2[[#This Row],[DATA DA RECARGA]]="","",YEAR(Tabela2[[#This Row],[DATA DA RECARGA]]))</f>
        <v/>
      </c>
      <c r="W815" s="54" t="str">
        <f>IF(Tabela2[[#This Row],[DATA DO ÚLTIMO TESTE HIDROSTÁTICO]]="","",VLOOKUP(MONTH(Tabela2[[#This Row],[DATA DO ÚLTIMO TESTE HIDROSTÁTICO]]),editar!$F$2:$G$13,2,0))</f>
        <v/>
      </c>
      <c r="X815" s="54" t="str">
        <f>IF(Tabela2[[#This Row],[DATA DO ÚLTIMO TESTE HIDROSTÁTICO]]="","",YEAR(Tabela2[[#This Row],[DATA DO ÚLTIMO TESTE HIDROSTÁTICO]]))</f>
        <v/>
      </c>
      <c r="Y815" s="101" t="str">
        <f>IFERROR(IF(Tabela2[[#This Row],[DATA DA RECARGA]]="","",Tabela2[[#This Row],[VALIDADE          (em meses)]]*30)+5,"")</f>
        <v/>
      </c>
      <c r="Z815" s="101" t="str">
        <f>IF(Tabela2[[#This Row],[DATA DA RECARGA]]="","","P")</f>
        <v/>
      </c>
      <c r="AA815" s="71"/>
      <c r="AB815" s="97" t="str">
        <f ca="1">IFERROR(G815-editar!$C$1,"")</f>
        <v/>
      </c>
      <c r="AC815" s="97" t="str">
        <f t="shared" ca="1" si="12"/>
        <v/>
      </c>
      <c r="AD815" s="74"/>
      <c r="AE815" s="74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</row>
    <row r="816" spans="1:57" ht="20.100000000000001" customHeight="1" x14ac:dyDescent="0.25">
      <c r="A816" s="29" t="str">
        <f>IF(Tabela2[[#This Row],[LOCAL DO EXTINTOR]]="","",Tabela2[[#This Row],[CONTROL1]])</f>
        <v/>
      </c>
      <c r="B816" s="133"/>
      <c r="C816" s="33"/>
      <c r="D816" s="34"/>
      <c r="E816" s="35"/>
      <c r="F8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6" s="81" t="str">
        <f ca="1">IFERROR(IF(Tabela2[[#This Row],[VALIDADE DA RECARGA]]="SELECIONE VALIDADE","",Tabela2[[#This Row],[DATA VENC REC]]),"")</f>
        <v/>
      </c>
      <c r="H816" s="76"/>
      <c r="I8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6" s="87" t="str">
        <f>IF(Tabela2[[#This Row],[DATA DO ÚLTIMO TESTE HIDROSTÁTICO]]="","",Tabela2[[#This Row],[DATA DO ÚLTIMO TESTE HIDROSTÁTICO]]+editar!$C$15)</f>
        <v/>
      </c>
      <c r="K816" s="105"/>
      <c r="L816" s="140"/>
      <c r="M816" s="48">
        <v>809</v>
      </c>
      <c r="N8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6" s="49" t="str">
        <f>IF(Tabela2[[#This Row],[DATA DA RECARGA]]="","",Tabela2[[#This Row],[DATA DA RECARGA]]+Tabela2[[#This Row],[val]])</f>
        <v/>
      </c>
      <c r="P816" s="48" t="str">
        <f>IF(Tabela2[[#This Row],[DATA VENC REC]]="","",VLOOKUP(MONTH(Tabela2[[#This Row],[DATA VENC REC]]),editar!$F$2:$G$13,2,0))</f>
        <v/>
      </c>
      <c r="Q816" s="48" t="str">
        <f>IF(Tabela2[[#This Row],[DATA VENC REC]]="","",YEAR(Tabela2[[#This Row],[DATA VENC REC]]))</f>
        <v/>
      </c>
      <c r="R8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6" s="54" t="str">
        <f>IF(Tabela2[[#This Row],[DATA DO PRÓXIMO TESTE HIDROSTÁTICO]]="","",VLOOKUP(MONTH(Tabela2[[#This Row],[DATA DO PRÓXIMO TESTE HIDROSTÁTICO]]),editar!$F$2:$G$13,2,0))</f>
        <v/>
      </c>
      <c r="T816" s="54" t="str">
        <f>IF(Tabela2[[#This Row],[DATA DO PRÓXIMO TESTE HIDROSTÁTICO]]="","",YEAR(Tabela2[[#This Row],[DATA DO PRÓXIMO TESTE HIDROSTÁTICO]]))</f>
        <v/>
      </c>
      <c r="U816" s="54" t="str">
        <f>IF(Tabela2[[#This Row],[DATA DA RECARGA]]="","",VLOOKUP(MONTH(Tabela2[[#This Row],[DATA DA RECARGA]]),editar!$F$2:$G$13,2,0))</f>
        <v/>
      </c>
      <c r="V816" s="54" t="str">
        <f>IF(Tabela2[[#This Row],[DATA DA RECARGA]]="","",YEAR(Tabela2[[#This Row],[DATA DA RECARGA]]))</f>
        <v/>
      </c>
      <c r="W816" s="54" t="str">
        <f>IF(Tabela2[[#This Row],[DATA DO ÚLTIMO TESTE HIDROSTÁTICO]]="","",VLOOKUP(MONTH(Tabela2[[#This Row],[DATA DO ÚLTIMO TESTE HIDROSTÁTICO]]),editar!$F$2:$G$13,2,0))</f>
        <v/>
      </c>
      <c r="X816" s="54" t="str">
        <f>IF(Tabela2[[#This Row],[DATA DO ÚLTIMO TESTE HIDROSTÁTICO]]="","",YEAR(Tabela2[[#This Row],[DATA DO ÚLTIMO TESTE HIDROSTÁTICO]]))</f>
        <v/>
      </c>
      <c r="Y816" s="101" t="str">
        <f>IFERROR(IF(Tabela2[[#This Row],[DATA DA RECARGA]]="","",Tabela2[[#This Row],[VALIDADE          (em meses)]]*30)+5,"")</f>
        <v/>
      </c>
      <c r="Z816" s="101" t="str">
        <f>IF(Tabela2[[#This Row],[DATA DA RECARGA]]="","","P")</f>
        <v/>
      </c>
      <c r="AA816" s="71"/>
      <c r="AB816" s="97" t="str">
        <f ca="1">IFERROR(G816-editar!$C$1,"")</f>
        <v/>
      </c>
      <c r="AC816" s="97" t="str">
        <f t="shared" ca="1" si="12"/>
        <v/>
      </c>
      <c r="AD816" s="74"/>
      <c r="AE816" s="74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</row>
    <row r="817" spans="1:57" ht="20.100000000000001" customHeight="1" x14ac:dyDescent="0.25">
      <c r="A817" s="29" t="str">
        <f>IF(Tabela2[[#This Row],[LOCAL DO EXTINTOR]]="","",Tabela2[[#This Row],[CONTROL1]])</f>
        <v/>
      </c>
      <c r="B817" s="133"/>
      <c r="C817" s="33"/>
      <c r="D817" s="34"/>
      <c r="E817" s="35"/>
      <c r="F8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7" s="81" t="str">
        <f ca="1">IFERROR(IF(Tabela2[[#This Row],[VALIDADE DA RECARGA]]="SELECIONE VALIDADE","",Tabela2[[#This Row],[DATA VENC REC]]),"")</f>
        <v/>
      </c>
      <c r="H817" s="76"/>
      <c r="I8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7" s="87" t="str">
        <f>IF(Tabela2[[#This Row],[DATA DO ÚLTIMO TESTE HIDROSTÁTICO]]="","",Tabela2[[#This Row],[DATA DO ÚLTIMO TESTE HIDROSTÁTICO]]+editar!$C$15)</f>
        <v/>
      </c>
      <c r="K817" s="105"/>
      <c r="L817" s="140"/>
      <c r="M817" s="48">
        <v>810</v>
      </c>
      <c r="N8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7" s="49" t="str">
        <f>IF(Tabela2[[#This Row],[DATA DA RECARGA]]="","",Tabela2[[#This Row],[DATA DA RECARGA]]+Tabela2[[#This Row],[val]])</f>
        <v/>
      </c>
      <c r="P817" s="48" t="str">
        <f>IF(Tabela2[[#This Row],[DATA VENC REC]]="","",VLOOKUP(MONTH(Tabela2[[#This Row],[DATA VENC REC]]),editar!$F$2:$G$13,2,0))</f>
        <v/>
      </c>
      <c r="Q817" s="48" t="str">
        <f>IF(Tabela2[[#This Row],[DATA VENC REC]]="","",YEAR(Tabela2[[#This Row],[DATA VENC REC]]))</f>
        <v/>
      </c>
      <c r="R8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7" s="54" t="str">
        <f>IF(Tabela2[[#This Row],[DATA DO PRÓXIMO TESTE HIDROSTÁTICO]]="","",VLOOKUP(MONTH(Tabela2[[#This Row],[DATA DO PRÓXIMO TESTE HIDROSTÁTICO]]),editar!$F$2:$G$13,2,0))</f>
        <v/>
      </c>
      <c r="T817" s="54" t="str">
        <f>IF(Tabela2[[#This Row],[DATA DO PRÓXIMO TESTE HIDROSTÁTICO]]="","",YEAR(Tabela2[[#This Row],[DATA DO PRÓXIMO TESTE HIDROSTÁTICO]]))</f>
        <v/>
      </c>
      <c r="U817" s="54" t="str">
        <f>IF(Tabela2[[#This Row],[DATA DA RECARGA]]="","",VLOOKUP(MONTH(Tabela2[[#This Row],[DATA DA RECARGA]]),editar!$F$2:$G$13,2,0))</f>
        <v/>
      </c>
      <c r="V817" s="54" t="str">
        <f>IF(Tabela2[[#This Row],[DATA DA RECARGA]]="","",YEAR(Tabela2[[#This Row],[DATA DA RECARGA]]))</f>
        <v/>
      </c>
      <c r="W817" s="54" t="str">
        <f>IF(Tabela2[[#This Row],[DATA DO ÚLTIMO TESTE HIDROSTÁTICO]]="","",VLOOKUP(MONTH(Tabela2[[#This Row],[DATA DO ÚLTIMO TESTE HIDROSTÁTICO]]),editar!$F$2:$G$13,2,0))</f>
        <v/>
      </c>
      <c r="X817" s="54" t="str">
        <f>IF(Tabela2[[#This Row],[DATA DO ÚLTIMO TESTE HIDROSTÁTICO]]="","",YEAR(Tabela2[[#This Row],[DATA DO ÚLTIMO TESTE HIDROSTÁTICO]]))</f>
        <v/>
      </c>
      <c r="Y817" s="101" t="str">
        <f>IFERROR(IF(Tabela2[[#This Row],[DATA DA RECARGA]]="","",Tabela2[[#This Row],[VALIDADE          (em meses)]]*30)+5,"")</f>
        <v/>
      </c>
      <c r="Z817" s="101" t="str">
        <f>IF(Tabela2[[#This Row],[DATA DA RECARGA]]="","","P")</f>
        <v/>
      </c>
      <c r="AA817" s="71"/>
      <c r="AB817" s="97" t="str">
        <f ca="1">IFERROR(G817-editar!$C$1,"")</f>
        <v/>
      </c>
      <c r="AC817" s="97" t="str">
        <f t="shared" ca="1" si="12"/>
        <v/>
      </c>
      <c r="AD817" s="74"/>
      <c r="AE817" s="74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</row>
    <row r="818" spans="1:57" ht="20.100000000000001" customHeight="1" x14ac:dyDescent="0.25">
      <c r="A818" s="29" t="str">
        <f>IF(Tabela2[[#This Row],[LOCAL DO EXTINTOR]]="","",Tabela2[[#This Row],[CONTROL1]])</f>
        <v/>
      </c>
      <c r="B818" s="133"/>
      <c r="C818" s="33"/>
      <c r="D818" s="34"/>
      <c r="E818" s="35"/>
      <c r="F8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8" s="81" t="str">
        <f ca="1">IFERROR(IF(Tabela2[[#This Row],[VALIDADE DA RECARGA]]="SELECIONE VALIDADE","",Tabela2[[#This Row],[DATA VENC REC]]),"")</f>
        <v/>
      </c>
      <c r="H818" s="76"/>
      <c r="I8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8" s="87" t="str">
        <f>IF(Tabela2[[#This Row],[DATA DO ÚLTIMO TESTE HIDROSTÁTICO]]="","",Tabela2[[#This Row],[DATA DO ÚLTIMO TESTE HIDROSTÁTICO]]+editar!$C$15)</f>
        <v/>
      </c>
      <c r="K818" s="105"/>
      <c r="L818" s="140"/>
      <c r="M818" s="48">
        <v>811</v>
      </c>
      <c r="N8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8" s="49" t="str">
        <f>IF(Tabela2[[#This Row],[DATA DA RECARGA]]="","",Tabela2[[#This Row],[DATA DA RECARGA]]+Tabela2[[#This Row],[val]])</f>
        <v/>
      </c>
      <c r="P818" s="48" t="str">
        <f>IF(Tabela2[[#This Row],[DATA VENC REC]]="","",VLOOKUP(MONTH(Tabela2[[#This Row],[DATA VENC REC]]),editar!$F$2:$G$13,2,0))</f>
        <v/>
      </c>
      <c r="Q818" s="48" t="str">
        <f>IF(Tabela2[[#This Row],[DATA VENC REC]]="","",YEAR(Tabela2[[#This Row],[DATA VENC REC]]))</f>
        <v/>
      </c>
      <c r="R8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8" s="54" t="str">
        <f>IF(Tabela2[[#This Row],[DATA DO PRÓXIMO TESTE HIDROSTÁTICO]]="","",VLOOKUP(MONTH(Tabela2[[#This Row],[DATA DO PRÓXIMO TESTE HIDROSTÁTICO]]),editar!$F$2:$G$13,2,0))</f>
        <v/>
      </c>
      <c r="T818" s="54" t="str">
        <f>IF(Tabela2[[#This Row],[DATA DO PRÓXIMO TESTE HIDROSTÁTICO]]="","",YEAR(Tabela2[[#This Row],[DATA DO PRÓXIMO TESTE HIDROSTÁTICO]]))</f>
        <v/>
      </c>
      <c r="U818" s="54" t="str">
        <f>IF(Tabela2[[#This Row],[DATA DA RECARGA]]="","",VLOOKUP(MONTH(Tabela2[[#This Row],[DATA DA RECARGA]]),editar!$F$2:$G$13,2,0))</f>
        <v/>
      </c>
      <c r="V818" s="54" t="str">
        <f>IF(Tabela2[[#This Row],[DATA DA RECARGA]]="","",YEAR(Tabela2[[#This Row],[DATA DA RECARGA]]))</f>
        <v/>
      </c>
      <c r="W818" s="54" t="str">
        <f>IF(Tabela2[[#This Row],[DATA DO ÚLTIMO TESTE HIDROSTÁTICO]]="","",VLOOKUP(MONTH(Tabela2[[#This Row],[DATA DO ÚLTIMO TESTE HIDROSTÁTICO]]),editar!$F$2:$G$13,2,0))</f>
        <v/>
      </c>
      <c r="X818" s="54" t="str">
        <f>IF(Tabela2[[#This Row],[DATA DO ÚLTIMO TESTE HIDROSTÁTICO]]="","",YEAR(Tabela2[[#This Row],[DATA DO ÚLTIMO TESTE HIDROSTÁTICO]]))</f>
        <v/>
      </c>
      <c r="Y818" s="101" t="str">
        <f>IFERROR(IF(Tabela2[[#This Row],[DATA DA RECARGA]]="","",Tabela2[[#This Row],[VALIDADE          (em meses)]]*30)+5,"")</f>
        <v/>
      </c>
      <c r="Z818" s="101" t="str">
        <f>IF(Tabela2[[#This Row],[DATA DA RECARGA]]="","","P")</f>
        <v/>
      </c>
      <c r="AA818" s="71"/>
      <c r="AB818" s="97" t="str">
        <f ca="1">IFERROR(G818-editar!$C$1,"")</f>
        <v/>
      </c>
      <c r="AC818" s="97" t="str">
        <f t="shared" ca="1" si="12"/>
        <v/>
      </c>
      <c r="AD818" s="74"/>
      <c r="AE818" s="74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</row>
    <row r="819" spans="1:57" ht="20.100000000000001" customHeight="1" x14ac:dyDescent="0.25">
      <c r="A819" s="29" t="str">
        <f>IF(Tabela2[[#This Row],[LOCAL DO EXTINTOR]]="","",Tabela2[[#This Row],[CONTROL1]])</f>
        <v/>
      </c>
      <c r="B819" s="133"/>
      <c r="C819" s="33"/>
      <c r="D819" s="34"/>
      <c r="E819" s="35"/>
      <c r="F8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19" s="81" t="str">
        <f ca="1">IFERROR(IF(Tabela2[[#This Row],[VALIDADE DA RECARGA]]="SELECIONE VALIDADE","",Tabela2[[#This Row],[DATA VENC REC]]),"")</f>
        <v/>
      </c>
      <c r="H819" s="76"/>
      <c r="I8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19" s="87" t="str">
        <f>IF(Tabela2[[#This Row],[DATA DO ÚLTIMO TESTE HIDROSTÁTICO]]="","",Tabela2[[#This Row],[DATA DO ÚLTIMO TESTE HIDROSTÁTICO]]+editar!$C$15)</f>
        <v/>
      </c>
      <c r="K819" s="105"/>
      <c r="L819" s="140"/>
      <c r="M819" s="48">
        <v>812</v>
      </c>
      <c r="N8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19" s="49" t="str">
        <f>IF(Tabela2[[#This Row],[DATA DA RECARGA]]="","",Tabela2[[#This Row],[DATA DA RECARGA]]+Tabela2[[#This Row],[val]])</f>
        <v/>
      </c>
      <c r="P819" s="48" t="str">
        <f>IF(Tabela2[[#This Row],[DATA VENC REC]]="","",VLOOKUP(MONTH(Tabela2[[#This Row],[DATA VENC REC]]),editar!$F$2:$G$13,2,0))</f>
        <v/>
      </c>
      <c r="Q819" s="48" t="str">
        <f>IF(Tabela2[[#This Row],[DATA VENC REC]]="","",YEAR(Tabela2[[#This Row],[DATA VENC REC]]))</f>
        <v/>
      </c>
      <c r="R8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19" s="54" t="str">
        <f>IF(Tabela2[[#This Row],[DATA DO PRÓXIMO TESTE HIDROSTÁTICO]]="","",VLOOKUP(MONTH(Tabela2[[#This Row],[DATA DO PRÓXIMO TESTE HIDROSTÁTICO]]),editar!$F$2:$G$13,2,0))</f>
        <v/>
      </c>
      <c r="T819" s="54" t="str">
        <f>IF(Tabela2[[#This Row],[DATA DO PRÓXIMO TESTE HIDROSTÁTICO]]="","",YEAR(Tabela2[[#This Row],[DATA DO PRÓXIMO TESTE HIDROSTÁTICO]]))</f>
        <v/>
      </c>
      <c r="U819" s="54" t="str">
        <f>IF(Tabela2[[#This Row],[DATA DA RECARGA]]="","",VLOOKUP(MONTH(Tabela2[[#This Row],[DATA DA RECARGA]]),editar!$F$2:$G$13,2,0))</f>
        <v/>
      </c>
      <c r="V819" s="54" t="str">
        <f>IF(Tabela2[[#This Row],[DATA DA RECARGA]]="","",YEAR(Tabela2[[#This Row],[DATA DA RECARGA]]))</f>
        <v/>
      </c>
      <c r="W819" s="54" t="str">
        <f>IF(Tabela2[[#This Row],[DATA DO ÚLTIMO TESTE HIDROSTÁTICO]]="","",VLOOKUP(MONTH(Tabela2[[#This Row],[DATA DO ÚLTIMO TESTE HIDROSTÁTICO]]),editar!$F$2:$G$13,2,0))</f>
        <v/>
      </c>
      <c r="X819" s="54" t="str">
        <f>IF(Tabela2[[#This Row],[DATA DO ÚLTIMO TESTE HIDROSTÁTICO]]="","",YEAR(Tabela2[[#This Row],[DATA DO ÚLTIMO TESTE HIDROSTÁTICO]]))</f>
        <v/>
      </c>
      <c r="Y819" s="101" t="str">
        <f>IFERROR(IF(Tabela2[[#This Row],[DATA DA RECARGA]]="","",Tabela2[[#This Row],[VALIDADE          (em meses)]]*30)+5,"")</f>
        <v/>
      </c>
      <c r="Z819" s="101" t="str">
        <f>IF(Tabela2[[#This Row],[DATA DA RECARGA]]="","","P")</f>
        <v/>
      </c>
      <c r="AA819" s="71"/>
      <c r="AB819" s="97" t="str">
        <f ca="1">IFERROR(G819-editar!$C$1,"")</f>
        <v/>
      </c>
      <c r="AC819" s="97" t="str">
        <f t="shared" ca="1" si="12"/>
        <v/>
      </c>
      <c r="AD819" s="74"/>
      <c r="AE819" s="74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</row>
    <row r="820" spans="1:57" ht="20.100000000000001" customHeight="1" x14ac:dyDescent="0.25">
      <c r="A820" s="29" t="str">
        <f>IF(Tabela2[[#This Row],[LOCAL DO EXTINTOR]]="","",Tabela2[[#This Row],[CONTROL1]])</f>
        <v/>
      </c>
      <c r="B820" s="133"/>
      <c r="C820" s="33"/>
      <c r="D820" s="34"/>
      <c r="E820" s="35"/>
      <c r="F8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0" s="81" t="str">
        <f ca="1">IFERROR(IF(Tabela2[[#This Row],[VALIDADE DA RECARGA]]="SELECIONE VALIDADE","",Tabela2[[#This Row],[DATA VENC REC]]),"")</f>
        <v/>
      </c>
      <c r="H820" s="76"/>
      <c r="I8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0" s="87" t="str">
        <f>IF(Tabela2[[#This Row],[DATA DO ÚLTIMO TESTE HIDROSTÁTICO]]="","",Tabela2[[#This Row],[DATA DO ÚLTIMO TESTE HIDROSTÁTICO]]+editar!$C$15)</f>
        <v/>
      </c>
      <c r="K820" s="105"/>
      <c r="L820" s="140"/>
      <c r="M820" s="48">
        <v>813</v>
      </c>
      <c r="N8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0" s="49" t="str">
        <f>IF(Tabela2[[#This Row],[DATA DA RECARGA]]="","",Tabela2[[#This Row],[DATA DA RECARGA]]+Tabela2[[#This Row],[val]])</f>
        <v/>
      </c>
      <c r="P820" s="48" t="str">
        <f>IF(Tabela2[[#This Row],[DATA VENC REC]]="","",VLOOKUP(MONTH(Tabela2[[#This Row],[DATA VENC REC]]),editar!$F$2:$G$13,2,0))</f>
        <v/>
      </c>
      <c r="Q820" s="48" t="str">
        <f>IF(Tabela2[[#This Row],[DATA VENC REC]]="","",YEAR(Tabela2[[#This Row],[DATA VENC REC]]))</f>
        <v/>
      </c>
      <c r="R8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0" s="54" t="str">
        <f>IF(Tabela2[[#This Row],[DATA DO PRÓXIMO TESTE HIDROSTÁTICO]]="","",VLOOKUP(MONTH(Tabela2[[#This Row],[DATA DO PRÓXIMO TESTE HIDROSTÁTICO]]),editar!$F$2:$G$13,2,0))</f>
        <v/>
      </c>
      <c r="T820" s="54" t="str">
        <f>IF(Tabela2[[#This Row],[DATA DO PRÓXIMO TESTE HIDROSTÁTICO]]="","",YEAR(Tabela2[[#This Row],[DATA DO PRÓXIMO TESTE HIDROSTÁTICO]]))</f>
        <v/>
      </c>
      <c r="U820" s="54" t="str">
        <f>IF(Tabela2[[#This Row],[DATA DA RECARGA]]="","",VLOOKUP(MONTH(Tabela2[[#This Row],[DATA DA RECARGA]]),editar!$F$2:$G$13,2,0))</f>
        <v/>
      </c>
      <c r="V820" s="54" t="str">
        <f>IF(Tabela2[[#This Row],[DATA DA RECARGA]]="","",YEAR(Tabela2[[#This Row],[DATA DA RECARGA]]))</f>
        <v/>
      </c>
      <c r="W820" s="54" t="str">
        <f>IF(Tabela2[[#This Row],[DATA DO ÚLTIMO TESTE HIDROSTÁTICO]]="","",VLOOKUP(MONTH(Tabela2[[#This Row],[DATA DO ÚLTIMO TESTE HIDROSTÁTICO]]),editar!$F$2:$G$13,2,0))</f>
        <v/>
      </c>
      <c r="X820" s="54" t="str">
        <f>IF(Tabela2[[#This Row],[DATA DO ÚLTIMO TESTE HIDROSTÁTICO]]="","",YEAR(Tabela2[[#This Row],[DATA DO ÚLTIMO TESTE HIDROSTÁTICO]]))</f>
        <v/>
      </c>
      <c r="Y820" s="101" t="str">
        <f>IFERROR(IF(Tabela2[[#This Row],[DATA DA RECARGA]]="","",Tabela2[[#This Row],[VALIDADE          (em meses)]]*30)+5,"")</f>
        <v/>
      </c>
      <c r="Z820" s="101" t="str">
        <f>IF(Tabela2[[#This Row],[DATA DA RECARGA]]="","","P")</f>
        <v/>
      </c>
      <c r="AA820" s="71"/>
      <c r="AB820" s="97" t="str">
        <f ca="1">IFERROR(G820-editar!$C$1,"")</f>
        <v/>
      </c>
      <c r="AC820" s="97" t="str">
        <f t="shared" ca="1" si="12"/>
        <v/>
      </c>
      <c r="AD820" s="74"/>
      <c r="AE820" s="74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</row>
    <row r="821" spans="1:57" ht="20.100000000000001" customHeight="1" x14ac:dyDescent="0.25">
      <c r="A821" s="29" t="str">
        <f>IF(Tabela2[[#This Row],[LOCAL DO EXTINTOR]]="","",Tabela2[[#This Row],[CONTROL1]])</f>
        <v/>
      </c>
      <c r="B821" s="133"/>
      <c r="C821" s="33"/>
      <c r="D821" s="34"/>
      <c r="E821" s="35"/>
      <c r="F8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1" s="81" t="str">
        <f ca="1">IFERROR(IF(Tabela2[[#This Row],[VALIDADE DA RECARGA]]="SELECIONE VALIDADE","",Tabela2[[#This Row],[DATA VENC REC]]),"")</f>
        <v/>
      </c>
      <c r="H821" s="76"/>
      <c r="I8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1" s="87" t="str">
        <f>IF(Tabela2[[#This Row],[DATA DO ÚLTIMO TESTE HIDROSTÁTICO]]="","",Tabela2[[#This Row],[DATA DO ÚLTIMO TESTE HIDROSTÁTICO]]+editar!$C$15)</f>
        <v/>
      </c>
      <c r="K821" s="105"/>
      <c r="L821" s="140"/>
      <c r="M821" s="48">
        <v>814</v>
      </c>
      <c r="N8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1" s="49" t="str">
        <f>IF(Tabela2[[#This Row],[DATA DA RECARGA]]="","",Tabela2[[#This Row],[DATA DA RECARGA]]+Tabela2[[#This Row],[val]])</f>
        <v/>
      </c>
      <c r="P821" s="48" t="str">
        <f>IF(Tabela2[[#This Row],[DATA VENC REC]]="","",VLOOKUP(MONTH(Tabela2[[#This Row],[DATA VENC REC]]),editar!$F$2:$G$13,2,0))</f>
        <v/>
      </c>
      <c r="Q821" s="48" t="str">
        <f>IF(Tabela2[[#This Row],[DATA VENC REC]]="","",YEAR(Tabela2[[#This Row],[DATA VENC REC]]))</f>
        <v/>
      </c>
      <c r="R8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1" s="54" t="str">
        <f>IF(Tabela2[[#This Row],[DATA DO PRÓXIMO TESTE HIDROSTÁTICO]]="","",VLOOKUP(MONTH(Tabela2[[#This Row],[DATA DO PRÓXIMO TESTE HIDROSTÁTICO]]),editar!$F$2:$G$13,2,0))</f>
        <v/>
      </c>
      <c r="T821" s="54" t="str">
        <f>IF(Tabela2[[#This Row],[DATA DO PRÓXIMO TESTE HIDROSTÁTICO]]="","",YEAR(Tabela2[[#This Row],[DATA DO PRÓXIMO TESTE HIDROSTÁTICO]]))</f>
        <v/>
      </c>
      <c r="U821" s="54" t="str">
        <f>IF(Tabela2[[#This Row],[DATA DA RECARGA]]="","",VLOOKUP(MONTH(Tabela2[[#This Row],[DATA DA RECARGA]]),editar!$F$2:$G$13,2,0))</f>
        <v/>
      </c>
      <c r="V821" s="54" t="str">
        <f>IF(Tabela2[[#This Row],[DATA DA RECARGA]]="","",YEAR(Tabela2[[#This Row],[DATA DA RECARGA]]))</f>
        <v/>
      </c>
      <c r="W821" s="54" t="str">
        <f>IF(Tabela2[[#This Row],[DATA DO ÚLTIMO TESTE HIDROSTÁTICO]]="","",VLOOKUP(MONTH(Tabela2[[#This Row],[DATA DO ÚLTIMO TESTE HIDROSTÁTICO]]),editar!$F$2:$G$13,2,0))</f>
        <v/>
      </c>
      <c r="X821" s="54" t="str">
        <f>IF(Tabela2[[#This Row],[DATA DO ÚLTIMO TESTE HIDROSTÁTICO]]="","",YEAR(Tabela2[[#This Row],[DATA DO ÚLTIMO TESTE HIDROSTÁTICO]]))</f>
        <v/>
      </c>
      <c r="Y821" s="101" t="str">
        <f>IFERROR(IF(Tabela2[[#This Row],[DATA DA RECARGA]]="","",Tabela2[[#This Row],[VALIDADE          (em meses)]]*30)+5,"")</f>
        <v/>
      </c>
      <c r="Z821" s="101" t="str">
        <f>IF(Tabela2[[#This Row],[DATA DA RECARGA]]="","","P")</f>
        <v/>
      </c>
      <c r="AA821" s="71"/>
      <c r="AB821" s="97" t="str">
        <f ca="1">IFERROR(G821-editar!$C$1,"")</f>
        <v/>
      </c>
      <c r="AC821" s="97" t="str">
        <f t="shared" ca="1" si="12"/>
        <v/>
      </c>
      <c r="AD821" s="74"/>
      <c r="AE821" s="74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</row>
    <row r="822" spans="1:57" ht="20.100000000000001" customHeight="1" x14ac:dyDescent="0.25">
      <c r="A822" s="29" t="str">
        <f>IF(Tabela2[[#This Row],[LOCAL DO EXTINTOR]]="","",Tabela2[[#This Row],[CONTROL1]])</f>
        <v/>
      </c>
      <c r="B822" s="133"/>
      <c r="C822" s="33"/>
      <c r="D822" s="34"/>
      <c r="E822" s="35"/>
      <c r="F8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2" s="81" t="str">
        <f ca="1">IFERROR(IF(Tabela2[[#This Row],[VALIDADE DA RECARGA]]="SELECIONE VALIDADE","",Tabela2[[#This Row],[DATA VENC REC]]),"")</f>
        <v/>
      </c>
      <c r="H822" s="76"/>
      <c r="I8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2" s="87" t="str">
        <f>IF(Tabela2[[#This Row],[DATA DO ÚLTIMO TESTE HIDROSTÁTICO]]="","",Tabela2[[#This Row],[DATA DO ÚLTIMO TESTE HIDROSTÁTICO]]+editar!$C$15)</f>
        <v/>
      </c>
      <c r="K822" s="105"/>
      <c r="L822" s="140"/>
      <c r="M822" s="48">
        <v>815</v>
      </c>
      <c r="N8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2" s="49" t="str">
        <f>IF(Tabela2[[#This Row],[DATA DA RECARGA]]="","",Tabela2[[#This Row],[DATA DA RECARGA]]+Tabela2[[#This Row],[val]])</f>
        <v/>
      </c>
      <c r="P822" s="48" t="str">
        <f>IF(Tabela2[[#This Row],[DATA VENC REC]]="","",VLOOKUP(MONTH(Tabela2[[#This Row],[DATA VENC REC]]),editar!$F$2:$G$13,2,0))</f>
        <v/>
      </c>
      <c r="Q822" s="48" t="str">
        <f>IF(Tabela2[[#This Row],[DATA VENC REC]]="","",YEAR(Tabela2[[#This Row],[DATA VENC REC]]))</f>
        <v/>
      </c>
      <c r="R8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2" s="54" t="str">
        <f>IF(Tabela2[[#This Row],[DATA DO PRÓXIMO TESTE HIDROSTÁTICO]]="","",VLOOKUP(MONTH(Tabela2[[#This Row],[DATA DO PRÓXIMO TESTE HIDROSTÁTICO]]),editar!$F$2:$G$13,2,0))</f>
        <v/>
      </c>
      <c r="T822" s="54" t="str">
        <f>IF(Tabela2[[#This Row],[DATA DO PRÓXIMO TESTE HIDROSTÁTICO]]="","",YEAR(Tabela2[[#This Row],[DATA DO PRÓXIMO TESTE HIDROSTÁTICO]]))</f>
        <v/>
      </c>
      <c r="U822" s="54" t="str">
        <f>IF(Tabela2[[#This Row],[DATA DA RECARGA]]="","",VLOOKUP(MONTH(Tabela2[[#This Row],[DATA DA RECARGA]]),editar!$F$2:$G$13,2,0))</f>
        <v/>
      </c>
      <c r="V822" s="54" t="str">
        <f>IF(Tabela2[[#This Row],[DATA DA RECARGA]]="","",YEAR(Tabela2[[#This Row],[DATA DA RECARGA]]))</f>
        <v/>
      </c>
      <c r="W822" s="54" t="str">
        <f>IF(Tabela2[[#This Row],[DATA DO ÚLTIMO TESTE HIDROSTÁTICO]]="","",VLOOKUP(MONTH(Tabela2[[#This Row],[DATA DO ÚLTIMO TESTE HIDROSTÁTICO]]),editar!$F$2:$G$13,2,0))</f>
        <v/>
      </c>
      <c r="X822" s="54" t="str">
        <f>IF(Tabela2[[#This Row],[DATA DO ÚLTIMO TESTE HIDROSTÁTICO]]="","",YEAR(Tabela2[[#This Row],[DATA DO ÚLTIMO TESTE HIDROSTÁTICO]]))</f>
        <v/>
      </c>
      <c r="Y822" s="101" t="str">
        <f>IFERROR(IF(Tabela2[[#This Row],[DATA DA RECARGA]]="","",Tabela2[[#This Row],[VALIDADE          (em meses)]]*30)+5,"")</f>
        <v/>
      </c>
      <c r="Z822" s="101" t="str">
        <f>IF(Tabela2[[#This Row],[DATA DA RECARGA]]="","","P")</f>
        <v/>
      </c>
      <c r="AA822" s="71"/>
      <c r="AB822" s="97" t="str">
        <f ca="1">IFERROR(G822-editar!$C$1,"")</f>
        <v/>
      </c>
      <c r="AC822" s="97" t="str">
        <f t="shared" ca="1" si="12"/>
        <v/>
      </c>
      <c r="AD822" s="74"/>
      <c r="AE822" s="74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</row>
    <row r="823" spans="1:57" ht="20.100000000000001" customHeight="1" x14ac:dyDescent="0.25">
      <c r="A823" s="29" t="str">
        <f>IF(Tabela2[[#This Row],[LOCAL DO EXTINTOR]]="","",Tabela2[[#This Row],[CONTROL1]])</f>
        <v/>
      </c>
      <c r="B823" s="133"/>
      <c r="C823" s="33"/>
      <c r="D823" s="34"/>
      <c r="E823" s="35"/>
      <c r="F8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3" s="81" t="str">
        <f ca="1">IFERROR(IF(Tabela2[[#This Row],[VALIDADE DA RECARGA]]="SELECIONE VALIDADE","",Tabela2[[#This Row],[DATA VENC REC]]),"")</f>
        <v/>
      </c>
      <c r="H823" s="76"/>
      <c r="I8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3" s="87" t="str">
        <f>IF(Tabela2[[#This Row],[DATA DO ÚLTIMO TESTE HIDROSTÁTICO]]="","",Tabela2[[#This Row],[DATA DO ÚLTIMO TESTE HIDROSTÁTICO]]+editar!$C$15)</f>
        <v/>
      </c>
      <c r="K823" s="105"/>
      <c r="L823" s="140"/>
      <c r="M823" s="48">
        <v>816</v>
      </c>
      <c r="N8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3" s="49" t="str">
        <f>IF(Tabela2[[#This Row],[DATA DA RECARGA]]="","",Tabela2[[#This Row],[DATA DA RECARGA]]+Tabela2[[#This Row],[val]])</f>
        <v/>
      </c>
      <c r="P823" s="48" t="str">
        <f>IF(Tabela2[[#This Row],[DATA VENC REC]]="","",VLOOKUP(MONTH(Tabela2[[#This Row],[DATA VENC REC]]),editar!$F$2:$G$13,2,0))</f>
        <v/>
      </c>
      <c r="Q823" s="48" t="str">
        <f>IF(Tabela2[[#This Row],[DATA VENC REC]]="","",YEAR(Tabela2[[#This Row],[DATA VENC REC]]))</f>
        <v/>
      </c>
      <c r="R8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3" s="54" t="str">
        <f>IF(Tabela2[[#This Row],[DATA DO PRÓXIMO TESTE HIDROSTÁTICO]]="","",VLOOKUP(MONTH(Tabela2[[#This Row],[DATA DO PRÓXIMO TESTE HIDROSTÁTICO]]),editar!$F$2:$G$13,2,0))</f>
        <v/>
      </c>
      <c r="T823" s="54" t="str">
        <f>IF(Tabela2[[#This Row],[DATA DO PRÓXIMO TESTE HIDROSTÁTICO]]="","",YEAR(Tabela2[[#This Row],[DATA DO PRÓXIMO TESTE HIDROSTÁTICO]]))</f>
        <v/>
      </c>
      <c r="U823" s="54" t="str">
        <f>IF(Tabela2[[#This Row],[DATA DA RECARGA]]="","",VLOOKUP(MONTH(Tabela2[[#This Row],[DATA DA RECARGA]]),editar!$F$2:$G$13,2,0))</f>
        <v/>
      </c>
      <c r="V823" s="54" t="str">
        <f>IF(Tabela2[[#This Row],[DATA DA RECARGA]]="","",YEAR(Tabela2[[#This Row],[DATA DA RECARGA]]))</f>
        <v/>
      </c>
      <c r="W823" s="54" t="str">
        <f>IF(Tabela2[[#This Row],[DATA DO ÚLTIMO TESTE HIDROSTÁTICO]]="","",VLOOKUP(MONTH(Tabela2[[#This Row],[DATA DO ÚLTIMO TESTE HIDROSTÁTICO]]),editar!$F$2:$G$13,2,0))</f>
        <v/>
      </c>
      <c r="X823" s="54" t="str">
        <f>IF(Tabela2[[#This Row],[DATA DO ÚLTIMO TESTE HIDROSTÁTICO]]="","",YEAR(Tabela2[[#This Row],[DATA DO ÚLTIMO TESTE HIDROSTÁTICO]]))</f>
        <v/>
      </c>
      <c r="Y823" s="101" t="str">
        <f>IFERROR(IF(Tabela2[[#This Row],[DATA DA RECARGA]]="","",Tabela2[[#This Row],[VALIDADE          (em meses)]]*30)+5,"")</f>
        <v/>
      </c>
      <c r="Z823" s="101" t="str">
        <f>IF(Tabela2[[#This Row],[DATA DA RECARGA]]="","","P")</f>
        <v/>
      </c>
      <c r="AA823" s="71"/>
      <c r="AB823" s="97" t="str">
        <f ca="1">IFERROR(G823-editar!$C$1,"")</f>
        <v/>
      </c>
      <c r="AC823" s="97" t="str">
        <f t="shared" ca="1" si="12"/>
        <v/>
      </c>
      <c r="AD823" s="74"/>
      <c r="AE823" s="74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</row>
    <row r="824" spans="1:57" ht="20.100000000000001" customHeight="1" x14ac:dyDescent="0.25">
      <c r="A824" s="29" t="str">
        <f>IF(Tabela2[[#This Row],[LOCAL DO EXTINTOR]]="","",Tabela2[[#This Row],[CONTROL1]])</f>
        <v/>
      </c>
      <c r="B824" s="133"/>
      <c r="C824" s="33"/>
      <c r="D824" s="34"/>
      <c r="E824" s="35"/>
      <c r="F8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4" s="81" t="str">
        <f ca="1">IFERROR(IF(Tabela2[[#This Row],[VALIDADE DA RECARGA]]="SELECIONE VALIDADE","",Tabela2[[#This Row],[DATA VENC REC]]),"")</f>
        <v/>
      </c>
      <c r="H824" s="76"/>
      <c r="I8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4" s="87" t="str">
        <f>IF(Tabela2[[#This Row],[DATA DO ÚLTIMO TESTE HIDROSTÁTICO]]="","",Tabela2[[#This Row],[DATA DO ÚLTIMO TESTE HIDROSTÁTICO]]+editar!$C$15)</f>
        <v/>
      </c>
      <c r="K824" s="105"/>
      <c r="L824" s="140"/>
      <c r="M824" s="48">
        <v>817</v>
      </c>
      <c r="N8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4" s="49" t="str">
        <f>IF(Tabela2[[#This Row],[DATA DA RECARGA]]="","",Tabela2[[#This Row],[DATA DA RECARGA]]+Tabela2[[#This Row],[val]])</f>
        <v/>
      </c>
      <c r="P824" s="48" t="str">
        <f>IF(Tabela2[[#This Row],[DATA VENC REC]]="","",VLOOKUP(MONTH(Tabela2[[#This Row],[DATA VENC REC]]),editar!$F$2:$G$13,2,0))</f>
        <v/>
      </c>
      <c r="Q824" s="48" t="str">
        <f>IF(Tabela2[[#This Row],[DATA VENC REC]]="","",YEAR(Tabela2[[#This Row],[DATA VENC REC]]))</f>
        <v/>
      </c>
      <c r="R8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4" s="54" t="str">
        <f>IF(Tabela2[[#This Row],[DATA DO PRÓXIMO TESTE HIDROSTÁTICO]]="","",VLOOKUP(MONTH(Tabela2[[#This Row],[DATA DO PRÓXIMO TESTE HIDROSTÁTICO]]),editar!$F$2:$G$13,2,0))</f>
        <v/>
      </c>
      <c r="T824" s="54" t="str">
        <f>IF(Tabela2[[#This Row],[DATA DO PRÓXIMO TESTE HIDROSTÁTICO]]="","",YEAR(Tabela2[[#This Row],[DATA DO PRÓXIMO TESTE HIDROSTÁTICO]]))</f>
        <v/>
      </c>
      <c r="U824" s="54" t="str">
        <f>IF(Tabela2[[#This Row],[DATA DA RECARGA]]="","",VLOOKUP(MONTH(Tabela2[[#This Row],[DATA DA RECARGA]]),editar!$F$2:$G$13,2,0))</f>
        <v/>
      </c>
      <c r="V824" s="54" t="str">
        <f>IF(Tabela2[[#This Row],[DATA DA RECARGA]]="","",YEAR(Tabela2[[#This Row],[DATA DA RECARGA]]))</f>
        <v/>
      </c>
      <c r="W824" s="54" t="str">
        <f>IF(Tabela2[[#This Row],[DATA DO ÚLTIMO TESTE HIDROSTÁTICO]]="","",VLOOKUP(MONTH(Tabela2[[#This Row],[DATA DO ÚLTIMO TESTE HIDROSTÁTICO]]),editar!$F$2:$G$13,2,0))</f>
        <v/>
      </c>
      <c r="X824" s="54" t="str">
        <f>IF(Tabela2[[#This Row],[DATA DO ÚLTIMO TESTE HIDROSTÁTICO]]="","",YEAR(Tabela2[[#This Row],[DATA DO ÚLTIMO TESTE HIDROSTÁTICO]]))</f>
        <v/>
      </c>
      <c r="Y824" s="101" t="str">
        <f>IFERROR(IF(Tabela2[[#This Row],[DATA DA RECARGA]]="","",Tabela2[[#This Row],[VALIDADE          (em meses)]]*30)+5,"")</f>
        <v/>
      </c>
      <c r="Z824" s="101" t="str">
        <f>IF(Tabela2[[#This Row],[DATA DA RECARGA]]="","","P")</f>
        <v/>
      </c>
      <c r="AA824" s="71"/>
      <c r="AB824" s="97" t="str">
        <f ca="1">IFERROR(G824-editar!$C$1,"")</f>
        <v/>
      </c>
      <c r="AC824" s="97" t="str">
        <f t="shared" ca="1" si="12"/>
        <v/>
      </c>
      <c r="AD824" s="74"/>
      <c r="AE824" s="74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</row>
    <row r="825" spans="1:57" ht="20.100000000000001" customHeight="1" x14ac:dyDescent="0.25">
      <c r="A825" s="29" t="str">
        <f>IF(Tabela2[[#This Row],[LOCAL DO EXTINTOR]]="","",Tabela2[[#This Row],[CONTROL1]])</f>
        <v/>
      </c>
      <c r="B825" s="133"/>
      <c r="C825" s="33"/>
      <c r="D825" s="34"/>
      <c r="E825" s="35"/>
      <c r="F8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5" s="81" t="str">
        <f ca="1">IFERROR(IF(Tabela2[[#This Row],[VALIDADE DA RECARGA]]="SELECIONE VALIDADE","",Tabela2[[#This Row],[DATA VENC REC]]),"")</f>
        <v/>
      </c>
      <c r="H825" s="76"/>
      <c r="I8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5" s="87" t="str">
        <f>IF(Tabela2[[#This Row],[DATA DO ÚLTIMO TESTE HIDROSTÁTICO]]="","",Tabela2[[#This Row],[DATA DO ÚLTIMO TESTE HIDROSTÁTICO]]+editar!$C$15)</f>
        <v/>
      </c>
      <c r="K825" s="105"/>
      <c r="L825" s="140"/>
      <c r="M825" s="48">
        <v>818</v>
      </c>
      <c r="N8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5" s="49" t="str">
        <f>IF(Tabela2[[#This Row],[DATA DA RECARGA]]="","",Tabela2[[#This Row],[DATA DA RECARGA]]+Tabela2[[#This Row],[val]])</f>
        <v/>
      </c>
      <c r="P825" s="48" t="str">
        <f>IF(Tabela2[[#This Row],[DATA VENC REC]]="","",VLOOKUP(MONTH(Tabela2[[#This Row],[DATA VENC REC]]),editar!$F$2:$G$13,2,0))</f>
        <v/>
      </c>
      <c r="Q825" s="48" t="str">
        <f>IF(Tabela2[[#This Row],[DATA VENC REC]]="","",YEAR(Tabela2[[#This Row],[DATA VENC REC]]))</f>
        <v/>
      </c>
      <c r="R8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5" s="54" t="str">
        <f>IF(Tabela2[[#This Row],[DATA DO PRÓXIMO TESTE HIDROSTÁTICO]]="","",VLOOKUP(MONTH(Tabela2[[#This Row],[DATA DO PRÓXIMO TESTE HIDROSTÁTICO]]),editar!$F$2:$G$13,2,0))</f>
        <v/>
      </c>
      <c r="T825" s="54" t="str">
        <f>IF(Tabela2[[#This Row],[DATA DO PRÓXIMO TESTE HIDROSTÁTICO]]="","",YEAR(Tabela2[[#This Row],[DATA DO PRÓXIMO TESTE HIDROSTÁTICO]]))</f>
        <v/>
      </c>
      <c r="U825" s="54" t="str">
        <f>IF(Tabela2[[#This Row],[DATA DA RECARGA]]="","",VLOOKUP(MONTH(Tabela2[[#This Row],[DATA DA RECARGA]]),editar!$F$2:$G$13,2,0))</f>
        <v/>
      </c>
      <c r="V825" s="54" t="str">
        <f>IF(Tabela2[[#This Row],[DATA DA RECARGA]]="","",YEAR(Tabela2[[#This Row],[DATA DA RECARGA]]))</f>
        <v/>
      </c>
      <c r="W825" s="54" t="str">
        <f>IF(Tabela2[[#This Row],[DATA DO ÚLTIMO TESTE HIDROSTÁTICO]]="","",VLOOKUP(MONTH(Tabela2[[#This Row],[DATA DO ÚLTIMO TESTE HIDROSTÁTICO]]),editar!$F$2:$G$13,2,0))</f>
        <v/>
      </c>
      <c r="X825" s="54" t="str">
        <f>IF(Tabela2[[#This Row],[DATA DO ÚLTIMO TESTE HIDROSTÁTICO]]="","",YEAR(Tabela2[[#This Row],[DATA DO ÚLTIMO TESTE HIDROSTÁTICO]]))</f>
        <v/>
      </c>
      <c r="Y825" s="101" t="str">
        <f>IFERROR(IF(Tabela2[[#This Row],[DATA DA RECARGA]]="","",Tabela2[[#This Row],[VALIDADE          (em meses)]]*30)+5,"")</f>
        <v/>
      </c>
      <c r="Z825" s="101" t="str">
        <f>IF(Tabela2[[#This Row],[DATA DA RECARGA]]="","","P")</f>
        <v/>
      </c>
      <c r="AA825" s="71"/>
      <c r="AB825" s="97" t="str">
        <f ca="1">IFERROR(G825-editar!$C$1,"")</f>
        <v/>
      </c>
      <c r="AC825" s="97" t="str">
        <f t="shared" ca="1" si="12"/>
        <v/>
      </c>
      <c r="AD825" s="74"/>
      <c r="AE825" s="74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</row>
    <row r="826" spans="1:57" ht="20.100000000000001" customHeight="1" x14ac:dyDescent="0.25">
      <c r="A826" s="29" t="str">
        <f>IF(Tabela2[[#This Row],[LOCAL DO EXTINTOR]]="","",Tabela2[[#This Row],[CONTROL1]])</f>
        <v/>
      </c>
      <c r="B826" s="133"/>
      <c r="C826" s="33"/>
      <c r="D826" s="34"/>
      <c r="E826" s="35"/>
      <c r="F8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6" s="81" t="str">
        <f ca="1">IFERROR(IF(Tabela2[[#This Row],[VALIDADE DA RECARGA]]="SELECIONE VALIDADE","",Tabela2[[#This Row],[DATA VENC REC]]),"")</f>
        <v/>
      </c>
      <c r="H826" s="76"/>
      <c r="I8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6" s="87" t="str">
        <f>IF(Tabela2[[#This Row],[DATA DO ÚLTIMO TESTE HIDROSTÁTICO]]="","",Tabela2[[#This Row],[DATA DO ÚLTIMO TESTE HIDROSTÁTICO]]+editar!$C$15)</f>
        <v/>
      </c>
      <c r="K826" s="105"/>
      <c r="L826" s="140"/>
      <c r="M826" s="48">
        <v>819</v>
      </c>
      <c r="N8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6" s="49" t="str">
        <f>IF(Tabela2[[#This Row],[DATA DA RECARGA]]="","",Tabela2[[#This Row],[DATA DA RECARGA]]+Tabela2[[#This Row],[val]])</f>
        <v/>
      </c>
      <c r="P826" s="48" t="str">
        <f>IF(Tabela2[[#This Row],[DATA VENC REC]]="","",VLOOKUP(MONTH(Tabela2[[#This Row],[DATA VENC REC]]),editar!$F$2:$G$13,2,0))</f>
        <v/>
      </c>
      <c r="Q826" s="48" t="str">
        <f>IF(Tabela2[[#This Row],[DATA VENC REC]]="","",YEAR(Tabela2[[#This Row],[DATA VENC REC]]))</f>
        <v/>
      </c>
      <c r="R8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6" s="54" t="str">
        <f>IF(Tabela2[[#This Row],[DATA DO PRÓXIMO TESTE HIDROSTÁTICO]]="","",VLOOKUP(MONTH(Tabela2[[#This Row],[DATA DO PRÓXIMO TESTE HIDROSTÁTICO]]),editar!$F$2:$G$13,2,0))</f>
        <v/>
      </c>
      <c r="T826" s="54" t="str">
        <f>IF(Tabela2[[#This Row],[DATA DO PRÓXIMO TESTE HIDROSTÁTICO]]="","",YEAR(Tabela2[[#This Row],[DATA DO PRÓXIMO TESTE HIDROSTÁTICO]]))</f>
        <v/>
      </c>
      <c r="U826" s="54" t="str">
        <f>IF(Tabela2[[#This Row],[DATA DA RECARGA]]="","",VLOOKUP(MONTH(Tabela2[[#This Row],[DATA DA RECARGA]]),editar!$F$2:$G$13,2,0))</f>
        <v/>
      </c>
      <c r="V826" s="54" t="str">
        <f>IF(Tabela2[[#This Row],[DATA DA RECARGA]]="","",YEAR(Tabela2[[#This Row],[DATA DA RECARGA]]))</f>
        <v/>
      </c>
      <c r="W826" s="54" t="str">
        <f>IF(Tabela2[[#This Row],[DATA DO ÚLTIMO TESTE HIDROSTÁTICO]]="","",VLOOKUP(MONTH(Tabela2[[#This Row],[DATA DO ÚLTIMO TESTE HIDROSTÁTICO]]),editar!$F$2:$G$13,2,0))</f>
        <v/>
      </c>
      <c r="X826" s="54" t="str">
        <f>IF(Tabela2[[#This Row],[DATA DO ÚLTIMO TESTE HIDROSTÁTICO]]="","",YEAR(Tabela2[[#This Row],[DATA DO ÚLTIMO TESTE HIDROSTÁTICO]]))</f>
        <v/>
      </c>
      <c r="Y826" s="101" t="str">
        <f>IFERROR(IF(Tabela2[[#This Row],[DATA DA RECARGA]]="","",Tabela2[[#This Row],[VALIDADE          (em meses)]]*30)+5,"")</f>
        <v/>
      </c>
      <c r="Z826" s="101" t="str">
        <f>IF(Tabela2[[#This Row],[DATA DA RECARGA]]="","","P")</f>
        <v/>
      </c>
      <c r="AA826" s="71"/>
      <c r="AB826" s="97" t="str">
        <f ca="1">IFERROR(G826-editar!$C$1,"")</f>
        <v/>
      </c>
      <c r="AC826" s="97" t="str">
        <f t="shared" ca="1" si="12"/>
        <v/>
      </c>
      <c r="AD826" s="74"/>
      <c r="AE826" s="74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</row>
    <row r="827" spans="1:57" ht="20.100000000000001" customHeight="1" x14ac:dyDescent="0.25">
      <c r="A827" s="29" t="str">
        <f>IF(Tabela2[[#This Row],[LOCAL DO EXTINTOR]]="","",Tabela2[[#This Row],[CONTROL1]])</f>
        <v/>
      </c>
      <c r="B827" s="133"/>
      <c r="C827" s="33"/>
      <c r="D827" s="34"/>
      <c r="E827" s="35"/>
      <c r="F8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7" s="81" t="str">
        <f ca="1">IFERROR(IF(Tabela2[[#This Row],[VALIDADE DA RECARGA]]="SELECIONE VALIDADE","",Tabela2[[#This Row],[DATA VENC REC]]),"")</f>
        <v/>
      </c>
      <c r="H827" s="76"/>
      <c r="I8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7" s="87" t="str">
        <f>IF(Tabela2[[#This Row],[DATA DO ÚLTIMO TESTE HIDROSTÁTICO]]="","",Tabela2[[#This Row],[DATA DO ÚLTIMO TESTE HIDROSTÁTICO]]+editar!$C$15)</f>
        <v/>
      </c>
      <c r="K827" s="105"/>
      <c r="L827" s="140"/>
      <c r="M827" s="48">
        <v>820</v>
      </c>
      <c r="N8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7" s="49" t="str">
        <f>IF(Tabela2[[#This Row],[DATA DA RECARGA]]="","",Tabela2[[#This Row],[DATA DA RECARGA]]+Tabela2[[#This Row],[val]])</f>
        <v/>
      </c>
      <c r="P827" s="48" t="str">
        <f>IF(Tabela2[[#This Row],[DATA VENC REC]]="","",VLOOKUP(MONTH(Tabela2[[#This Row],[DATA VENC REC]]),editar!$F$2:$G$13,2,0))</f>
        <v/>
      </c>
      <c r="Q827" s="48" t="str">
        <f>IF(Tabela2[[#This Row],[DATA VENC REC]]="","",YEAR(Tabela2[[#This Row],[DATA VENC REC]]))</f>
        <v/>
      </c>
      <c r="R8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7" s="54" t="str">
        <f>IF(Tabela2[[#This Row],[DATA DO PRÓXIMO TESTE HIDROSTÁTICO]]="","",VLOOKUP(MONTH(Tabela2[[#This Row],[DATA DO PRÓXIMO TESTE HIDROSTÁTICO]]),editar!$F$2:$G$13,2,0))</f>
        <v/>
      </c>
      <c r="T827" s="54" t="str">
        <f>IF(Tabela2[[#This Row],[DATA DO PRÓXIMO TESTE HIDROSTÁTICO]]="","",YEAR(Tabela2[[#This Row],[DATA DO PRÓXIMO TESTE HIDROSTÁTICO]]))</f>
        <v/>
      </c>
      <c r="U827" s="54" t="str">
        <f>IF(Tabela2[[#This Row],[DATA DA RECARGA]]="","",VLOOKUP(MONTH(Tabela2[[#This Row],[DATA DA RECARGA]]),editar!$F$2:$G$13,2,0))</f>
        <v/>
      </c>
      <c r="V827" s="54" t="str">
        <f>IF(Tabela2[[#This Row],[DATA DA RECARGA]]="","",YEAR(Tabela2[[#This Row],[DATA DA RECARGA]]))</f>
        <v/>
      </c>
      <c r="W827" s="54" t="str">
        <f>IF(Tabela2[[#This Row],[DATA DO ÚLTIMO TESTE HIDROSTÁTICO]]="","",VLOOKUP(MONTH(Tabela2[[#This Row],[DATA DO ÚLTIMO TESTE HIDROSTÁTICO]]),editar!$F$2:$G$13,2,0))</f>
        <v/>
      </c>
      <c r="X827" s="54" t="str">
        <f>IF(Tabela2[[#This Row],[DATA DO ÚLTIMO TESTE HIDROSTÁTICO]]="","",YEAR(Tabela2[[#This Row],[DATA DO ÚLTIMO TESTE HIDROSTÁTICO]]))</f>
        <v/>
      </c>
      <c r="Y827" s="101" t="str">
        <f>IFERROR(IF(Tabela2[[#This Row],[DATA DA RECARGA]]="","",Tabela2[[#This Row],[VALIDADE          (em meses)]]*30)+5,"")</f>
        <v/>
      </c>
      <c r="Z827" s="101" t="str">
        <f>IF(Tabela2[[#This Row],[DATA DA RECARGA]]="","","P")</f>
        <v/>
      </c>
      <c r="AA827" s="71"/>
      <c r="AB827" s="97" t="str">
        <f ca="1">IFERROR(G827-editar!$C$1,"")</f>
        <v/>
      </c>
      <c r="AC827" s="97" t="str">
        <f t="shared" ca="1" si="12"/>
        <v/>
      </c>
      <c r="AD827" s="74"/>
      <c r="AE827" s="74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</row>
    <row r="828" spans="1:57" ht="20.100000000000001" customHeight="1" x14ac:dyDescent="0.25">
      <c r="A828" s="29" t="str">
        <f>IF(Tabela2[[#This Row],[LOCAL DO EXTINTOR]]="","",Tabela2[[#This Row],[CONTROL1]])</f>
        <v/>
      </c>
      <c r="B828" s="133"/>
      <c r="C828" s="33"/>
      <c r="D828" s="34"/>
      <c r="E828" s="35"/>
      <c r="F8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8" s="81" t="str">
        <f ca="1">IFERROR(IF(Tabela2[[#This Row],[VALIDADE DA RECARGA]]="SELECIONE VALIDADE","",Tabela2[[#This Row],[DATA VENC REC]]),"")</f>
        <v/>
      </c>
      <c r="H828" s="76"/>
      <c r="I8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8" s="87" t="str">
        <f>IF(Tabela2[[#This Row],[DATA DO ÚLTIMO TESTE HIDROSTÁTICO]]="","",Tabela2[[#This Row],[DATA DO ÚLTIMO TESTE HIDROSTÁTICO]]+editar!$C$15)</f>
        <v/>
      </c>
      <c r="K828" s="105"/>
      <c r="L828" s="140"/>
      <c r="M828" s="48">
        <v>821</v>
      </c>
      <c r="N8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8" s="49" t="str">
        <f>IF(Tabela2[[#This Row],[DATA DA RECARGA]]="","",Tabela2[[#This Row],[DATA DA RECARGA]]+Tabela2[[#This Row],[val]])</f>
        <v/>
      </c>
      <c r="P828" s="48" t="str">
        <f>IF(Tabela2[[#This Row],[DATA VENC REC]]="","",VLOOKUP(MONTH(Tabela2[[#This Row],[DATA VENC REC]]),editar!$F$2:$G$13,2,0))</f>
        <v/>
      </c>
      <c r="Q828" s="48" t="str">
        <f>IF(Tabela2[[#This Row],[DATA VENC REC]]="","",YEAR(Tabela2[[#This Row],[DATA VENC REC]]))</f>
        <v/>
      </c>
      <c r="R8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8" s="54" t="str">
        <f>IF(Tabela2[[#This Row],[DATA DO PRÓXIMO TESTE HIDROSTÁTICO]]="","",VLOOKUP(MONTH(Tabela2[[#This Row],[DATA DO PRÓXIMO TESTE HIDROSTÁTICO]]),editar!$F$2:$G$13,2,0))</f>
        <v/>
      </c>
      <c r="T828" s="54" t="str">
        <f>IF(Tabela2[[#This Row],[DATA DO PRÓXIMO TESTE HIDROSTÁTICO]]="","",YEAR(Tabela2[[#This Row],[DATA DO PRÓXIMO TESTE HIDROSTÁTICO]]))</f>
        <v/>
      </c>
      <c r="U828" s="54" t="str">
        <f>IF(Tabela2[[#This Row],[DATA DA RECARGA]]="","",VLOOKUP(MONTH(Tabela2[[#This Row],[DATA DA RECARGA]]),editar!$F$2:$G$13,2,0))</f>
        <v/>
      </c>
      <c r="V828" s="54" t="str">
        <f>IF(Tabela2[[#This Row],[DATA DA RECARGA]]="","",YEAR(Tabela2[[#This Row],[DATA DA RECARGA]]))</f>
        <v/>
      </c>
      <c r="W828" s="54" t="str">
        <f>IF(Tabela2[[#This Row],[DATA DO ÚLTIMO TESTE HIDROSTÁTICO]]="","",VLOOKUP(MONTH(Tabela2[[#This Row],[DATA DO ÚLTIMO TESTE HIDROSTÁTICO]]),editar!$F$2:$G$13,2,0))</f>
        <v/>
      </c>
      <c r="X828" s="54" t="str">
        <f>IF(Tabela2[[#This Row],[DATA DO ÚLTIMO TESTE HIDROSTÁTICO]]="","",YEAR(Tabela2[[#This Row],[DATA DO ÚLTIMO TESTE HIDROSTÁTICO]]))</f>
        <v/>
      </c>
      <c r="Y828" s="101" t="str">
        <f>IFERROR(IF(Tabela2[[#This Row],[DATA DA RECARGA]]="","",Tabela2[[#This Row],[VALIDADE          (em meses)]]*30)+5,"")</f>
        <v/>
      </c>
      <c r="Z828" s="101" t="str">
        <f>IF(Tabela2[[#This Row],[DATA DA RECARGA]]="","","P")</f>
        <v/>
      </c>
      <c r="AA828" s="71"/>
      <c r="AB828" s="97" t="str">
        <f ca="1">IFERROR(G828-editar!$C$1,"")</f>
        <v/>
      </c>
      <c r="AC828" s="97" t="str">
        <f t="shared" ca="1" si="12"/>
        <v/>
      </c>
      <c r="AD828" s="74"/>
      <c r="AE828" s="74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</row>
    <row r="829" spans="1:57" ht="20.100000000000001" customHeight="1" x14ac:dyDescent="0.25">
      <c r="A829" s="29" t="str">
        <f>IF(Tabela2[[#This Row],[LOCAL DO EXTINTOR]]="","",Tabela2[[#This Row],[CONTROL1]])</f>
        <v/>
      </c>
      <c r="B829" s="133"/>
      <c r="C829" s="33"/>
      <c r="D829" s="34"/>
      <c r="E829" s="35"/>
      <c r="F8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29" s="81" t="str">
        <f ca="1">IFERROR(IF(Tabela2[[#This Row],[VALIDADE DA RECARGA]]="SELECIONE VALIDADE","",Tabela2[[#This Row],[DATA VENC REC]]),"")</f>
        <v/>
      </c>
      <c r="H829" s="76"/>
      <c r="I8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29" s="87" t="str">
        <f>IF(Tabela2[[#This Row],[DATA DO ÚLTIMO TESTE HIDROSTÁTICO]]="","",Tabela2[[#This Row],[DATA DO ÚLTIMO TESTE HIDROSTÁTICO]]+editar!$C$15)</f>
        <v/>
      </c>
      <c r="K829" s="105"/>
      <c r="L829" s="140"/>
      <c r="M829" s="48">
        <v>822</v>
      </c>
      <c r="N8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29" s="49" t="str">
        <f>IF(Tabela2[[#This Row],[DATA DA RECARGA]]="","",Tabela2[[#This Row],[DATA DA RECARGA]]+Tabela2[[#This Row],[val]])</f>
        <v/>
      </c>
      <c r="P829" s="48" t="str">
        <f>IF(Tabela2[[#This Row],[DATA VENC REC]]="","",VLOOKUP(MONTH(Tabela2[[#This Row],[DATA VENC REC]]),editar!$F$2:$G$13,2,0))</f>
        <v/>
      </c>
      <c r="Q829" s="48" t="str">
        <f>IF(Tabela2[[#This Row],[DATA VENC REC]]="","",YEAR(Tabela2[[#This Row],[DATA VENC REC]]))</f>
        <v/>
      </c>
      <c r="R8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29" s="54" t="str">
        <f>IF(Tabela2[[#This Row],[DATA DO PRÓXIMO TESTE HIDROSTÁTICO]]="","",VLOOKUP(MONTH(Tabela2[[#This Row],[DATA DO PRÓXIMO TESTE HIDROSTÁTICO]]),editar!$F$2:$G$13,2,0))</f>
        <v/>
      </c>
      <c r="T829" s="54" t="str">
        <f>IF(Tabela2[[#This Row],[DATA DO PRÓXIMO TESTE HIDROSTÁTICO]]="","",YEAR(Tabela2[[#This Row],[DATA DO PRÓXIMO TESTE HIDROSTÁTICO]]))</f>
        <v/>
      </c>
      <c r="U829" s="54" t="str">
        <f>IF(Tabela2[[#This Row],[DATA DA RECARGA]]="","",VLOOKUP(MONTH(Tabela2[[#This Row],[DATA DA RECARGA]]),editar!$F$2:$G$13,2,0))</f>
        <v/>
      </c>
      <c r="V829" s="54" t="str">
        <f>IF(Tabela2[[#This Row],[DATA DA RECARGA]]="","",YEAR(Tabela2[[#This Row],[DATA DA RECARGA]]))</f>
        <v/>
      </c>
      <c r="W829" s="54" t="str">
        <f>IF(Tabela2[[#This Row],[DATA DO ÚLTIMO TESTE HIDROSTÁTICO]]="","",VLOOKUP(MONTH(Tabela2[[#This Row],[DATA DO ÚLTIMO TESTE HIDROSTÁTICO]]),editar!$F$2:$G$13,2,0))</f>
        <v/>
      </c>
      <c r="X829" s="54" t="str">
        <f>IF(Tabela2[[#This Row],[DATA DO ÚLTIMO TESTE HIDROSTÁTICO]]="","",YEAR(Tabela2[[#This Row],[DATA DO ÚLTIMO TESTE HIDROSTÁTICO]]))</f>
        <v/>
      </c>
      <c r="Y829" s="101" t="str">
        <f>IFERROR(IF(Tabela2[[#This Row],[DATA DA RECARGA]]="","",Tabela2[[#This Row],[VALIDADE          (em meses)]]*30)+5,"")</f>
        <v/>
      </c>
      <c r="Z829" s="101" t="str">
        <f>IF(Tabela2[[#This Row],[DATA DA RECARGA]]="","","P")</f>
        <v/>
      </c>
      <c r="AA829" s="71"/>
      <c r="AB829" s="97" t="str">
        <f ca="1">IFERROR(G829-editar!$C$1,"")</f>
        <v/>
      </c>
      <c r="AC829" s="97" t="str">
        <f t="shared" ca="1" si="12"/>
        <v/>
      </c>
      <c r="AD829" s="74"/>
      <c r="AE829" s="74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</row>
    <row r="830" spans="1:57" ht="20.100000000000001" customHeight="1" x14ac:dyDescent="0.25">
      <c r="A830" s="29" t="str">
        <f>IF(Tabela2[[#This Row],[LOCAL DO EXTINTOR]]="","",Tabela2[[#This Row],[CONTROL1]])</f>
        <v/>
      </c>
      <c r="B830" s="133"/>
      <c r="C830" s="33"/>
      <c r="D830" s="34"/>
      <c r="E830" s="35"/>
      <c r="F8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0" s="81" t="str">
        <f ca="1">IFERROR(IF(Tabela2[[#This Row],[VALIDADE DA RECARGA]]="SELECIONE VALIDADE","",Tabela2[[#This Row],[DATA VENC REC]]),"")</f>
        <v/>
      </c>
      <c r="H830" s="76"/>
      <c r="I8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0" s="87" t="str">
        <f>IF(Tabela2[[#This Row],[DATA DO ÚLTIMO TESTE HIDROSTÁTICO]]="","",Tabela2[[#This Row],[DATA DO ÚLTIMO TESTE HIDROSTÁTICO]]+editar!$C$15)</f>
        <v/>
      </c>
      <c r="K830" s="105"/>
      <c r="L830" s="140"/>
      <c r="M830" s="48">
        <v>823</v>
      </c>
      <c r="N8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0" s="49" t="str">
        <f>IF(Tabela2[[#This Row],[DATA DA RECARGA]]="","",Tabela2[[#This Row],[DATA DA RECARGA]]+Tabela2[[#This Row],[val]])</f>
        <v/>
      </c>
      <c r="P830" s="48" t="str">
        <f>IF(Tabela2[[#This Row],[DATA VENC REC]]="","",VLOOKUP(MONTH(Tabela2[[#This Row],[DATA VENC REC]]),editar!$F$2:$G$13,2,0))</f>
        <v/>
      </c>
      <c r="Q830" s="48" t="str">
        <f>IF(Tabela2[[#This Row],[DATA VENC REC]]="","",YEAR(Tabela2[[#This Row],[DATA VENC REC]]))</f>
        <v/>
      </c>
      <c r="R8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0" s="54" t="str">
        <f>IF(Tabela2[[#This Row],[DATA DO PRÓXIMO TESTE HIDROSTÁTICO]]="","",VLOOKUP(MONTH(Tabela2[[#This Row],[DATA DO PRÓXIMO TESTE HIDROSTÁTICO]]),editar!$F$2:$G$13,2,0))</f>
        <v/>
      </c>
      <c r="T830" s="54" t="str">
        <f>IF(Tabela2[[#This Row],[DATA DO PRÓXIMO TESTE HIDROSTÁTICO]]="","",YEAR(Tabela2[[#This Row],[DATA DO PRÓXIMO TESTE HIDROSTÁTICO]]))</f>
        <v/>
      </c>
      <c r="U830" s="54" t="str">
        <f>IF(Tabela2[[#This Row],[DATA DA RECARGA]]="","",VLOOKUP(MONTH(Tabela2[[#This Row],[DATA DA RECARGA]]),editar!$F$2:$G$13,2,0))</f>
        <v/>
      </c>
      <c r="V830" s="54" t="str">
        <f>IF(Tabela2[[#This Row],[DATA DA RECARGA]]="","",YEAR(Tabela2[[#This Row],[DATA DA RECARGA]]))</f>
        <v/>
      </c>
      <c r="W830" s="54" t="str">
        <f>IF(Tabela2[[#This Row],[DATA DO ÚLTIMO TESTE HIDROSTÁTICO]]="","",VLOOKUP(MONTH(Tabela2[[#This Row],[DATA DO ÚLTIMO TESTE HIDROSTÁTICO]]),editar!$F$2:$G$13,2,0))</f>
        <v/>
      </c>
      <c r="X830" s="54" t="str">
        <f>IF(Tabela2[[#This Row],[DATA DO ÚLTIMO TESTE HIDROSTÁTICO]]="","",YEAR(Tabela2[[#This Row],[DATA DO ÚLTIMO TESTE HIDROSTÁTICO]]))</f>
        <v/>
      </c>
      <c r="Y830" s="101" t="str">
        <f>IFERROR(IF(Tabela2[[#This Row],[DATA DA RECARGA]]="","",Tabela2[[#This Row],[VALIDADE          (em meses)]]*30)+5,"")</f>
        <v/>
      </c>
      <c r="Z830" s="101" t="str">
        <f>IF(Tabela2[[#This Row],[DATA DA RECARGA]]="","","P")</f>
        <v/>
      </c>
      <c r="AA830" s="71"/>
      <c r="AB830" s="97" t="str">
        <f ca="1">IFERROR(G830-editar!$C$1,"")</f>
        <v/>
      </c>
      <c r="AC830" s="97" t="str">
        <f t="shared" ca="1" si="12"/>
        <v/>
      </c>
      <c r="AD830" s="74"/>
      <c r="AE830" s="74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</row>
    <row r="831" spans="1:57" ht="20.100000000000001" customHeight="1" x14ac:dyDescent="0.25">
      <c r="A831" s="29" t="str">
        <f>IF(Tabela2[[#This Row],[LOCAL DO EXTINTOR]]="","",Tabela2[[#This Row],[CONTROL1]])</f>
        <v/>
      </c>
      <c r="B831" s="133"/>
      <c r="C831" s="33"/>
      <c r="D831" s="34"/>
      <c r="E831" s="35"/>
      <c r="F8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1" s="81" t="str">
        <f ca="1">IFERROR(IF(Tabela2[[#This Row],[VALIDADE DA RECARGA]]="SELECIONE VALIDADE","",Tabela2[[#This Row],[DATA VENC REC]]),"")</f>
        <v/>
      </c>
      <c r="H831" s="76"/>
      <c r="I8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1" s="87" t="str">
        <f>IF(Tabela2[[#This Row],[DATA DO ÚLTIMO TESTE HIDROSTÁTICO]]="","",Tabela2[[#This Row],[DATA DO ÚLTIMO TESTE HIDROSTÁTICO]]+editar!$C$15)</f>
        <v/>
      </c>
      <c r="K831" s="105"/>
      <c r="L831" s="140"/>
      <c r="M831" s="48">
        <v>824</v>
      </c>
      <c r="N8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1" s="49" t="str">
        <f>IF(Tabela2[[#This Row],[DATA DA RECARGA]]="","",Tabela2[[#This Row],[DATA DA RECARGA]]+Tabela2[[#This Row],[val]])</f>
        <v/>
      </c>
      <c r="P831" s="48" t="str">
        <f>IF(Tabela2[[#This Row],[DATA VENC REC]]="","",VLOOKUP(MONTH(Tabela2[[#This Row],[DATA VENC REC]]),editar!$F$2:$G$13,2,0))</f>
        <v/>
      </c>
      <c r="Q831" s="48" t="str">
        <f>IF(Tabela2[[#This Row],[DATA VENC REC]]="","",YEAR(Tabela2[[#This Row],[DATA VENC REC]]))</f>
        <v/>
      </c>
      <c r="R8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1" s="54" t="str">
        <f>IF(Tabela2[[#This Row],[DATA DO PRÓXIMO TESTE HIDROSTÁTICO]]="","",VLOOKUP(MONTH(Tabela2[[#This Row],[DATA DO PRÓXIMO TESTE HIDROSTÁTICO]]),editar!$F$2:$G$13,2,0))</f>
        <v/>
      </c>
      <c r="T831" s="54" t="str">
        <f>IF(Tabela2[[#This Row],[DATA DO PRÓXIMO TESTE HIDROSTÁTICO]]="","",YEAR(Tabela2[[#This Row],[DATA DO PRÓXIMO TESTE HIDROSTÁTICO]]))</f>
        <v/>
      </c>
      <c r="U831" s="54" t="str">
        <f>IF(Tabela2[[#This Row],[DATA DA RECARGA]]="","",VLOOKUP(MONTH(Tabela2[[#This Row],[DATA DA RECARGA]]),editar!$F$2:$G$13,2,0))</f>
        <v/>
      </c>
      <c r="V831" s="54" t="str">
        <f>IF(Tabela2[[#This Row],[DATA DA RECARGA]]="","",YEAR(Tabela2[[#This Row],[DATA DA RECARGA]]))</f>
        <v/>
      </c>
      <c r="W831" s="54" t="str">
        <f>IF(Tabela2[[#This Row],[DATA DO ÚLTIMO TESTE HIDROSTÁTICO]]="","",VLOOKUP(MONTH(Tabela2[[#This Row],[DATA DO ÚLTIMO TESTE HIDROSTÁTICO]]),editar!$F$2:$G$13,2,0))</f>
        <v/>
      </c>
      <c r="X831" s="54" t="str">
        <f>IF(Tabela2[[#This Row],[DATA DO ÚLTIMO TESTE HIDROSTÁTICO]]="","",YEAR(Tabela2[[#This Row],[DATA DO ÚLTIMO TESTE HIDROSTÁTICO]]))</f>
        <v/>
      </c>
      <c r="Y831" s="101" t="str">
        <f>IFERROR(IF(Tabela2[[#This Row],[DATA DA RECARGA]]="","",Tabela2[[#This Row],[VALIDADE          (em meses)]]*30)+5,"")</f>
        <v/>
      </c>
      <c r="Z831" s="101" t="str">
        <f>IF(Tabela2[[#This Row],[DATA DA RECARGA]]="","","P")</f>
        <v/>
      </c>
      <c r="AA831" s="71"/>
      <c r="AB831" s="97" t="str">
        <f ca="1">IFERROR(G831-editar!$C$1,"")</f>
        <v/>
      </c>
      <c r="AC831" s="97" t="str">
        <f t="shared" ca="1" si="12"/>
        <v/>
      </c>
      <c r="AD831" s="74"/>
      <c r="AE831" s="74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</row>
    <row r="832" spans="1:57" ht="20.100000000000001" customHeight="1" x14ac:dyDescent="0.25">
      <c r="A832" s="29" t="str">
        <f>IF(Tabela2[[#This Row],[LOCAL DO EXTINTOR]]="","",Tabela2[[#This Row],[CONTROL1]])</f>
        <v/>
      </c>
      <c r="B832" s="133"/>
      <c r="C832" s="33"/>
      <c r="D832" s="34"/>
      <c r="E832" s="35"/>
      <c r="F8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2" s="81" t="str">
        <f ca="1">IFERROR(IF(Tabela2[[#This Row],[VALIDADE DA RECARGA]]="SELECIONE VALIDADE","",Tabela2[[#This Row],[DATA VENC REC]]),"")</f>
        <v/>
      </c>
      <c r="H832" s="76"/>
      <c r="I8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2" s="87" t="str">
        <f>IF(Tabela2[[#This Row],[DATA DO ÚLTIMO TESTE HIDROSTÁTICO]]="","",Tabela2[[#This Row],[DATA DO ÚLTIMO TESTE HIDROSTÁTICO]]+editar!$C$15)</f>
        <v/>
      </c>
      <c r="K832" s="105"/>
      <c r="L832" s="140"/>
      <c r="M832" s="48">
        <v>825</v>
      </c>
      <c r="N8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2" s="49" t="str">
        <f>IF(Tabela2[[#This Row],[DATA DA RECARGA]]="","",Tabela2[[#This Row],[DATA DA RECARGA]]+Tabela2[[#This Row],[val]])</f>
        <v/>
      </c>
      <c r="P832" s="48" t="str">
        <f>IF(Tabela2[[#This Row],[DATA VENC REC]]="","",VLOOKUP(MONTH(Tabela2[[#This Row],[DATA VENC REC]]),editar!$F$2:$G$13,2,0))</f>
        <v/>
      </c>
      <c r="Q832" s="48" t="str">
        <f>IF(Tabela2[[#This Row],[DATA VENC REC]]="","",YEAR(Tabela2[[#This Row],[DATA VENC REC]]))</f>
        <v/>
      </c>
      <c r="R8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2" s="54" t="str">
        <f>IF(Tabela2[[#This Row],[DATA DO PRÓXIMO TESTE HIDROSTÁTICO]]="","",VLOOKUP(MONTH(Tabela2[[#This Row],[DATA DO PRÓXIMO TESTE HIDROSTÁTICO]]),editar!$F$2:$G$13,2,0))</f>
        <v/>
      </c>
      <c r="T832" s="54" t="str">
        <f>IF(Tabela2[[#This Row],[DATA DO PRÓXIMO TESTE HIDROSTÁTICO]]="","",YEAR(Tabela2[[#This Row],[DATA DO PRÓXIMO TESTE HIDROSTÁTICO]]))</f>
        <v/>
      </c>
      <c r="U832" s="54" t="str">
        <f>IF(Tabela2[[#This Row],[DATA DA RECARGA]]="","",VLOOKUP(MONTH(Tabela2[[#This Row],[DATA DA RECARGA]]),editar!$F$2:$G$13,2,0))</f>
        <v/>
      </c>
      <c r="V832" s="54" t="str">
        <f>IF(Tabela2[[#This Row],[DATA DA RECARGA]]="","",YEAR(Tabela2[[#This Row],[DATA DA RECARGA]]))</f>
        <v/>
      </c>
      <c r="W832" s="54" t="str">
        <f>IF(Tabela2[[#This Row],[DATA DO ÚLTIMO TESTE HIDROSTÁTICO]]="","",VLOOKUP(MONTH(Tabela2[[#This Row],[DATA DO ÚLTIMO TESTE HIDROSTÁTICO]]),editar!$F$2:$G$13,2,0))</f>
        <v/>
      </c>
      <c r="X832" s="54" t="str">
        <f>IF(Tabela2[[#This Row],[DATA DO ÚLTIMO TESTE HIDROSTÁTICO]]="","",YEAR(Tabela2[[#This Row],[DATA DO ÚLTIMO TESTE HIDROSTÁTICO]]))</f>
        <v/>
      </c>
      <c r="Y832" s="101" t="str">
        <f>IFERROR(IF(Tabela2[[#This Row],[DATA DA RECARGA]]="","",Tabela2[[#This Row],[VALIDADE          (em meses)]]*30)+5,"")</f>
        <v/>
      </c>
      <c r="Z832" s="101" t="str">
        <f>IF(Tabela2[[#This Row],[DATA DA RECARGA]]="","","P")</f>
        <v/>
      </c>
      <c r="AA832" s="71"/>
      <c r="AB832" s="97" t="str">
        <f ca="1">IFERROR(G832-editar!$C$1,"")</f>
        <v/>
      </c>
      <c r="AC832" s="97" t="str">
        <f t="shared" ca="1" si="12"/>
        <v/>
      </c>
      <c r="AD832" s="74"/>
      <c r="AE832" s="74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</row>
    <row r="833" spans="1:57" ht="20.100000000000001" customHeight="1" x14ac:dyDescent="0.25">
      <c r="A833" s="29" t="str">
        <f>IF(Tabela2[[#This Row],[LOCAL DO EXTINTOR]]="","",Tabela2[[#This Row],[CONTROL1]])</f>
        <v/>
      </c>
      <c r="B833" s="133"/>
      <c r="C833" s="33"/>
      <c r="D833" s="34"/>
      <c r="E833" s="35"/>
      <c r="F8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3" s="81" t="str">
        <f ca="1">IFERROR(IF(Tabela2[[#This Row],[VALIDADE DA RECARGA]]="SELECIONE VALIDADE","",Tabela2[[#This Row],[DATA VENC REC]]),"")</f>
        <v/>
      </c>
      <c r="H833" s="76"/>
      <c r="I8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3" s="87" t="str">
        <f>IF(Tabela2[[#This Row],[DATA DO ÚLTIMO TESTE HIDROSTÁTICO]]="","",Tabela2[[#This Row],[DATA DO ÚLTIMO TESTE HIDROSTÁTICO]]+editar!$C$15)</f>
        <v/>
      </c>
      <c r="K833" s="105"/>
      <c r="L833" s="140"/>
      <c r="M833" s="48">
        <v>826</v>
      </c>
      <c r="N8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3" s="49" t="str">
        <f>IF(Tabela2[[#This Row],[DATA DA RECARGA]]="","",Tabela2[[#This Row],[DATA DA RECARGA]]+Tabela2[[#This Row],[val]])</f>
        <v/>
      </c>
      <c r="P833" s="48" t="str">
        <f>IF(Tabela2[[#This Row],[DATA VENC REC]]="","",VLOOKUP(MONTH(Tabela2[[#This Row],[DATA VENC REC]]),editar!$F$2:$G$13,2,0))</f>
        <v/>
      </c>
      <c r="Q833" s="48" t="str">
        <f>IF(Tabela2[[#This Row],[DATA VENC REC]]="","",YEAR(Tabela2[[#This Row],[DATA VENC REC]]))</f>
        <v/>
      </c>
      <c r="R8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3" s="54" t="str">
        <f>IF(Tabela2[[#This Row],[DATA DO PRÓXIMO TESTE HIDROSTÁTICO]]="","",VLOOKUP(MONTH(Tabela2[[#This Row],[DATA DO PRÓXIMO TESTE HIDROSTÁTICO]]),editar!$F$2:$G$13,2,0))</f>
        <v/>
      </c>
      <c r="T833" s="54" t="str">
        <f>IF(Tabela2[[#This Row],[DATA DO PRÓXIMO TESTE HIDROSTÁTICO]]="","",YEAR(Tabela2[[#This Row],[DATA DO PRÓXIMO TESTE HIDROSTÁTICO]]))</f>
        <v/>
      </c>
      <c r="U833" s="54" t="str">
        <f>IF(Tabela2[[#This Row],[DATA DA RECARGA]]="","",VLOOKUP(MONTH(Tabela2[[#This Row],[DATA DA RECARGA]]),editar!$F$2:$G$13,2,0))</f>
        <v/>
      </c>
      <c r="V833" s="54" t="str">
        <f>IF(Tabela2[[#This Row],[DATA DA RECARGA]]="","",YEAR(Tabela2[[#This Row],[DATA DA RECARGA]]))</f>
        <v/>
      </c>
      <c r="W833" s="54" t="str">
        <f>IF(Tabela2[[#This Row],[DATA DO ÚLTIMO TESTE HIDROSTÁTICO]]="","",VLOOKUP(MONTH(Tabela2[[#This Row],[DATA DO ÚLTIMO TESTE HIDROSTÁTICO]]),editar!$F$2:$G$13,2,0))</f>
        <v/>
      </c>
      <c r="X833" s="54" t="str">
        <f>IF(Tabela2[[#This Row],[DATA DO ÚLTIMO TESTE HIDROSTÁTICO]]="","",YEAR(Tabela2[[#This Row],[DATA DO ÚLTIMO TESTE HIDROSTÁTICO]]))</f>
        <v/>
      </c>
      <c r="Y833" s="101" t="str">
        <f>IFERROR(IF(Tabela2[[#This Row],[DATA DA RECARGA]]="","",Tabela2[[#This Row],[VALIDADE          (em meses)]]*30)+5,"")</f>
        <v/>
      </c>
      <c r="Z833" s="101" t="str">
        <f>IF(Tabela2[[#This Row],[DATA DA RECARGA]]="","","P")</f>
        <v/>
      </c>
      <c r="AA833" s="71"/>
      <c r="AB833" s="97" t="str">
        <f ca="1">IFERROR(G833-editar!$C$1,"")</f>
        <v/>
      </c>
      <c r="AC833" s="97" t="str">
        <f t="shared" ca="1" si="12"/>
        <v/>
      </c>
      <c r="AD833" s="74"/>
      <c r="AE833" s="74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</row>
    <row r="834" spans="1:57" ht="20.100000000000001" customHeight="1" x14ac:dyDescent="0.25">
      <c r="A834" s="29" t="str">
        <f>IF(Tabela2[[#This Row],[LOCAL DO EXTINTOR]]="","",Tabela2[[#This Row],[CONTROL1]])</f>
        <v/>
      </c>
      <c r="B834" s="133"/>
      <c r="C834" s="33"/>
      <c r="D834" s="34"/>
      <c r="E834" s="35"/>
      <c r="F8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4" s="81" t="str">
        <f ca="1">IFERROR(IF(Tabela2[[#This Row],[VALIDADE DA RECARGA]]="SELECIONE VALIDADE","",Tabela2[[#This Row],[DATA VENC REC]]),"")</f>
        <v/>
      </c>
      <c r="H834" s="76"/>
      <c r="I8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4" s="87" t="str">
        <f>IF(Tabela2[[#This Row],[DATA DO ÚLTIMO TESTE HIDROSTÁTICO]]="","",Tabela2[[#This Row],[DATA DO ÚLTIMO TESTE HIDROSTÁTICO]]+editar!$C$15)</f>
        <v/>
      </c>
      <c r="K834" s="105"/>
      <c r="L834" s="140"/>
      <c r="M834" s="48">
        <v>827</v>
      </c>
      <c r="N8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4" s="49" t="str">
        <f>IF(Tabela2[[#This Row],[DATA DA RECARGA]]="","",Tabela2[[#This Row],[DATA DA RECARGA]]+Tabela2[[#This Row],[val]])</f>
        <v/>
      </c>
      <c r="P834" s="48" t="str">
        <f>IF(Tabela2[[#This Row],[DATA VENC REC]]="","",VLOOKUP(MONTH(Tabela2[[#This Row],[DATA VENC REC]]),editar!$F$2:$G$13,2,0))</f>
        <v/>
      </c>
      <c r="Q834" s="48" t="str">
        <f>IF(Tabela2[[#This Row],[DATA VENC REC]]="","",YEAR(Tabela2[[#This Row],[DATA VENC REC]]))</f>
        <v/>
      </c>
      <c r="R8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4" s="54" t="str">
        <f>IF(Tabela2[[#This Row],[DATA DO PRÓXIMO TESTE HIDROSTÁTICO]]="","",VLOOKUP(MONTH(Tabela2[[#This Row],[DATA DO PRÓXIMO TESTE HIDROSTÁTICO]]),editar!$F$2:$G$13,2,0))</f>
        <v/>
      </c>
      <c r="T834" s="54" t="str">
        <f>IF(Tabela2[[#This Row],[DATA DO PRÓXIMO TESTE HIDROSTÁTICO]]="","",YEAR(Tabela2[[#This Row],[DATA DO PRÓXIMO TESTE HIDROSTÁTICO]]))</f>
        <v/>
      </c>
      <c r="U834" s="54" t="str">
        <f>IF(Tabela2[[#This Row],[DATA DA RECARGA]]="","",VLOOKUP(MONTH(Tabela2[[#This Row],[DATA DA RECARGA]]),editar!$F$2:$G$13,2,0))</f>
        <v/>
      </c>
      <c r="V834" s="54" t="str">
        <f>IF(Tabela2[[#This Row],[DATA DA RECARGA]]="","",YEAR(Tabela2[[#This Row],[DATA DA RECARGA]]))</f>
        <v/>
      </c>
      <c r="W834" s="54" t="str">
        <f>IF(Tabela2[[#This Row],[DATA DO ÚLTIMO TESTE HIDROSTÁTICO]]="","",VLOOKUP(MONTH(Tabela2[[#This Row],[DATA DO ÚLTIMO TESTE HIDROSTÁTICO]]),editar!$F$2:$G$13,2,0))</f>
        <v/>
      </c>
      <c r="X834" s="54" t="str">
        <f>IF(Tabela2[[#This Row],[DATA DO ÚLTIMO TESTE HIDROSTÁTICO]]="","",YEAR(Tabela2[[#This Row],[DATA DO ÚLTIMO TESTE HIDROSTÁTICO]]))</f>
        <v/>
      </c>
      <c r="Y834" s="101" t="str">
        <f>IFERROR(IF(Tabela2[[#This Row],[DATA DA RECARGA]]="","",Tabela2[[#This Row],[VALIDADE          (em meses)]]*30)+5,"")</f>
        <v/>
      </c>
      <c r="Z834" s="101" t="str">
        <f>IF(Tabela2[[#This Row],[DATA DA RECARGA]]="","","P")</f>
        <v/>
      </c>
      <c r="AA834" s="71"/>
      <c r="AB834" s="97" t="str">
        <f ca="1">IFERROR(G834-editar!$C$1,"")</f>
        <v/>
      </c>
      <c r="AC834" s="97" t="str">
        <f t="shared" ca="1" si="12"/>
        <v/>
      </c>
      <c r="AD834" s="74"/>
      <c r="AE834" s="74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</row>
    <row r="835" spans="1:57" ht="20.100000000000001" customHeight="1" x14ac:dyDescent="0.25">
      <c r="A835" s="29" t="str">
        <f>IF(Tabela2[[#This Row],[LOCAL DO EXTINTOR]]="","",Tabela2[[#This Row],[CONTROL1]])</f>
        <v/>
      </c>
      <c r="B835" s="133"/>
      <c r="C835" s="33"/>
      <c r="D835" s="34"/>
      <c r="E835" s="35"/>
      <c r="F8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5" s="81" t="str">
        <f ca="1">IFERROR(IF(Tabela2[[#This Row],[VALIDADE DA RECARGA]]="SELECIONE VALIDADE","",Tabela2[[#This Row],[DATA VENC REC]]),"")</f>
        <v/>
      </c>
      <c r="H835" s="76"/>
      <c r="I8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5" s="87" t="str">
        <f>IF(Tabela2[[#This Row],[DATA DO ÚLTIMO TESTE HIDROSTÁTICO]]="","",Tabela2[[#This Row],[DATA DO ÚLTIMO TESTE HIDROSTÁTICO]]+editar!$C$15)</f>
        <v/>
      </c>
      <c r="K835" s="105"/>
      <c r="L835" s="140"/>
      <c r="M835" s="48">
        <v>828</v>
      </c>
      <c r="N8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5" s="49" t="str">
        <f>IF(Tabela2[[#This Row],[DATA DA RECARGA]]="","",Tabela2[[#This Row],[DATA DA RECARGA]]+Tabela2[[#This Row],[val]])</f>
        <v/>
      </c>
      <c r="P835" s="48" t="str">
        <f>IF(Tabela2[[#This Row],[DATA VENC REC]]="","",VLOOKUP(MONTH(Tabela2[[#This Row],[DATA VENC REC]]),editar!$F$2:$G$13,2,0))</f>
        <v/>
      </c>
      <c r="Q835" s="48" t="str">
        <f>IF(Tabela2[[#This Row],[DATA VENC REC]]="","",YEAR(Tabela2[[#This Row],[DATA VENC REC]]))</f>
        <v/>
      </c>
      <c r="R8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5" s="54" t="str">
        <f>IF(Tabela2[[#This Row],[DATA DO PRÓXIMO TESTE HIDROSTÁTICO]]="","",VLOOKUP(MONTH(Tabela2[[#This Row],[DATA DO PRÓXIMO TESTE HIDROSTÁTICO]]),editar!$F$2:$G$13,2,0))</f>
        <v/>
      </c>
      <c r="T835" s="54" t="str">
        <f>IF(Tabela2[[#This Row],[DATA DO PRÓXIMO TESTE HIDROSTÁTICO]]="","",YEAR(Tabela2[[#This Row],[DATA DO PRÓXIMO TESTE HIDROSTÁTICO]]))</f>
        <v/>
      </c>
      <c r="U835" s="54" t="str">
        <f>IF(Tabela2[[#This Row],[DATA DA RECARGA]]="","",VLOOKUP(MONTH(Tabela2[[#This Row],[DATA DA RECARGA]]),editar!$F$2:$G$13,2,0))</f>
        <v/>
      </c>
      <c r="V835" s="54" t="str">
        <f>IF(Tabela2[[#This Row],[DATA DA RECARGA]]="","",YEAR(Tabela2[[#This Row],[DATA DA RECARGA]]))</f>
        <v/>
      </c>
      <c r="W835" s="54" t="str">
        <f>IF(Tabela2[[#This Row],[DATA DO ÚLTIMO TESTE HIDROSTÁTICO]]="","",VLOOKUP(MONTH(Tabela2[[#This Row],[DATA DO ÚLTIMO TESTE HIDROSTÁTICO]]),editar!$F$2:$G$13,2,0))</f>
        <v/>
      </c>
      <c r="X835" s="54" t="str">
        <f>IF(Tabela2[[#This Row],[DATA DO ÚLTIMO TESTE HIDROSTÁTICO]]="","",YEAR(Tabela2[[#This Row],[DATA DO ÚLTIMO TESTE HIDROSTÁTICO]]))</f>
        <v/>
      </c>
      <c r="Y835" s="101" t="str">
        <f>IFERROR(IF(Tabela2[[#This Row],[DATA DA RECARGA]]="","",Tabela2[[#This Row],[VALIDADE          (em meses)]]*30)+5,"")</f>
        <v/>
      </c>
      <c r="Z835" s="101" t="str">
        <f>IF(Tabela2[[#This Row],[DATA DA RECARGA]]="","","P")</f>
        <v/>
      </c>
      <c r="AA835" s="71"/>
      <c r="AB835" s="97" t="str">
        <f ca="1">IFERROR(G835-editar!$C$1,"")</f>
        <v/>
      </c>
      <c r="AC835" s="97" t="str">
        <f t="shared" ca="1" si="12"/>
        <v/>
      </c>
      <c r="AD835" s="74"/>
      <c r="AE835" s="74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</row>
    <row r="836" spans="1:57" ht="20.100000000000001" customHeight="1" x14ac:dyDescent="0.25">
      <c r="A836" s="29" t="str">
        <f>IF(Tabela2[[#This Row],[LOCAL DO EXTINTOR]]="","",Tabela2[[#This Row],[CONTROL1]])</f>
        <v/>
      </c>
      <c r="B836" s="133"/>
      <c r="C836" s="33"/>
      <c r="D836" s="34"/>
      <c r="E836" s="35"/>
      <c r="F8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6" s="81" t="str">
        <f ca="1">IFERROR(IF(Tabela2[[#This Row],[VALIDADE DA RECARGA]]="SELECIONE VALIDADE","",Tabela2[[#This Row],[DATA VENC REC]]),"")</f>
        <v/>
      </c>
      <c r="H836" s="76"/>
      <c r="I8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6" s="87" t="str">
        <f>IF(Tabela2[[#This Row],[DATA DO ÚLTIMO TESTE HIDROSTÁTICO]]="","",Tabela2[[#This Row],[DATA DO ÚLTIMO TESTE HIDROSTÁTICO]]+editar!$C$15)</f>
        <v/>
      </c>
      <c r="K836" s="105"/>
      <c r="L836" s="140"/>
      <c r="M836" s="48">
        <v>829</v>
      </c>
      <c r="N8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6" s="49" t="str">
        <f>IF(Tabela2[[#This Row],[DATA DA RECARGA]]="","",Tabela2[[#This Row],[DATA DA RECARGA]]+Tabela2[[#This Row],[val]])</f>
        <v/>
      </c>
      <c r="P836" s="48" t="str">
        <f>IF(Tabela2[[#This Row],[DATA VENC REC]]="","",VLOOKUP(MONTH(Tabela2[[#This Row],[DATA VENC REC]]),editar!$F$2:$G$13,2,0))</f>
        <v/>
      </c>
      <c r="Q836" s="48" t="str">
        <f>IF(Tabela2[[#This Row],[DATA VENC REC]]="","",YEAR(Tabela2[[#This Row],[DATA VENC REC]]))</f>
        <v/>
      </c>
      <c r="R8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6" s="54" t="str">
        <f>IF(Tabela2[[#This Row],[DATA DO PRÓXIMO TESTE HIDROSTÁTICO]]="","",VLOOKUP(MONTH(Tabela2[[#This Row],[DATA DO PRÓXIMO TESTE HIDROSTÁTICO]]),editar!$F$2:$G$13,2,0))</f>
        <v/>
      </c>
      <c r="T836" s="54" t="str">
        <f>IF(Tabela2[[#This Row],[DATA DO PRÓXIMO TESTE HIDROSTÁTICO]]="","",YEAR(Tabela2[[#This Row],[DATA DO PRÓXIMO TESTE HIDROSTÁTICO]]))</f>
        <v/>
      </c>
      <c r="U836" s="54" t="str">
        <f>IF(Tabela2[[#This Row],[DATA DA RECARGA]]="","",VLOOKUP(MONTH(Tabela2[[#This Row],[DATA DA RECARGA]]),editar!$F$2:$G$13,2,0))</f>
        <v/>
      </c>
      <c r="V836" s="54" t="str">
        <f>IF(Tabela2[[#This Row],[DATA DA RECARGA]]="","",YEAR(Tabela2[[#This Row],[DATA DA RECARGA]]))</f>
        <v/>
      </c>
      <c r="W836" s="54" t="str">
        <f>IF(Tabela2[[#This Row],[DATA DO ÚLTIMO TESTE HIDROSTÁTICO]]="","",VLOOKUP(MONTH(Tabela2[[#This Row],[DATA DO ÚLTIMO TESTE HIDROSTÁTICO]]),editar!$F$2:$G$13,2,0))</f>
        <v/>
      </c>
      <c r="X836" s="54" t="str">
        <f>IF(Tabela2[[#This Row],[DATA DO ÚLTIMO TESTE HIDROSTÁTICO]]="","",YEAR(Tabela2[[#This Row],[DATA DO ÚLTIMO TESTE HIDROSTÁTICO]]))</f>
        <v/>
      </c>
      <c r="Y836" s="101" t="str">
        <f>IFERROR(IF(Tabela2[[#This Row],[DATA DA RECARGA]]="","",Tabela2[[#This Row],[VALIDADE          (em meses)]]*30)+5,"")</f>
        <v/>
      </c>
      <c r="Z836" s="101" t="str">
        <f>IF(Tabela2[[#This Row],[DATA DA RECARGA]]="","","P")</f>
        <v/>
      </c>
      <c r="AA836" s="71"/>
      <c r="AB836" s="97" t="str">
        <f ca="1">IFERROR(G836-editar!$C$1,"")</f>
        <v/>
      </c>
      <c r="AC836" s="97" t="str">
        <f t="shared" ca="1" si="12"/>
        <v/>
      </c>
      <c r="AD836" s="74"/>
      <c r="AE836" s="74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</row>
    <row r="837" spans="1:57" ht="20.100000000000001" customHeight="1" x14ac:dyDescent="0.25">
      <c r="A837" s="29" t="str">
        <f>IF(Tabela2[[#This Row],[LOCAL DO EXTINTOR]]="","",Tabela2[[#This Row],[CONTROL1]])</f>
        <v/>
      </c>
      <c r="B837" s="133"/>
      <c r="C837" s="33"/>
      <c r="D837" s="34"/>
      <c r="E837" s="35"/>
      <c r="F8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7" s="81" t="str">
        <f ca="1">IFERROR(IF(Tabela2[[#This Row],[VALIDADE DA RECARGA]]="SELECIONE VALIDADE","",Tabela2[[#This Row],[DATA VENC REC]]),"")</f>
        <v/>
      </c>
      <c r="H837" s="76"/>
      <c r="I8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7" s="87" t="str">
        <f>IF(Tabela2[[#This Row],[DATA DO ÚLTIMO TESTE HIDROSTÁTICO]]="","",Tabela2[[#This Row],[DATA DO ÚLTIMO TESTE HIDROSTÁTICO]]+editar!$C$15)</f>
        <v/>
      </c>
      <c r="K837" s="105"/>
      <c r="L837" s="140"/>
      <c r="M837" s="48">
        <v>830</v>
      </c>
      <c r="N8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7" s="49" t="str">
        <f>IF(Tabela2[[#This Row],[DATA DA RECARGA]]="","",Tabela2[[#This Row],[DATA DA RECARGA]]+Tabela2[[#This Row],[val]])</f>
        <v/>
      </c>
      <c r="P837" s="48" t="str">
        <f>IF(Tabela2[[#This Row],[DATA VENC REC]]="","",VLOOKUP(MONTH(Tabela2[[#This Row],[DATA VENC REC]]),editar!$F$2:$G$13,2,0))</f>
        <v/>
      </c>
      <c r="Q837" s="48" t="str">
        <f>IF(Tabela2[[#This Row],[DATA VENC REC]]="","",YEAR(Tabela2[[#This Row],[DATA VENC REC]]))</f>
        <v/>
      </c>
      <c r="R8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7" s="54" t="str">
        <f>IF(Tabela2[[#This Row],[DATA DO PRÓXIMO TESTE HIDROSTÁTICO]]="","",VLOOKUP(MONTH(Tabela2[[#This Row],[DATA DO PRÓXIMO TESTE HIDROSTÁTICO]]),editar!$F$2:$G$13,2,0))</f>
        <v/>
      </c>
      <c r="T837" s="54" t="str">
        <f>IF(Tabela2[[#This Row],[DATA DO PRÓXIMO TESTE HIDROSTÁTICO]]="","",YEAR(Tabela2[[#This Row],[DATA DO PRÓXIMO TESTE HIDROSTÁTICO]]))</f>
        <v/>
      </c>
      <c r="U837" s="54" t="str">
        <f>IF(Tabela2[[#This Row],[DATA DA RECARGA]]="","",VLOOKUP(MONTH(Tabela2[[#This Row],[DATA DA RECARGA]]),editar!$F$2:$G$13,2,0))</f>
        <v/>
      </c>
      <c r="V837" s="54" t="str">
        <f>IF(Tabela2[[#This Row],[DATA DA RECARGA]]="","",YEAR(Tabela2[[#This Row],[DATA DA RECARGA]]))</f>
        <v/>
      </c>
      <c r="W837" s="54" t="str">
        <f>IF(Tabela2[[#This Row],[DATA DO ÚLTIMO TESTE HIDROSTÁTICO]]="","",VLOOKUP(MONTH(Tabela2[[#This Row],[DATA DO ÚLTIMO TESTE HIDROSTÁTICO]]),editar!$F$2:$G$13,2,0))</f>
        <v/>
      </c>
      <c r="X837" s="54" t="str">
        <f>IF(Tabela2[[#This Row],[DATA DO ÚLTIMO TESTE HIDROSTÁTICO]]="","",YEAR(Tabela2[[#This Row],[DATA DO ÚLTIMO TESTE HIDROSTÁTICO]]))</f>
        <v/>
      </c>
      <c r="Y837" s="101" t="str">
        <f>IFERROR(IF(Tabela2[[#This Row],[DATA DA RECARGA]]="","",Tabela2[[#This Row],[VALIDADE          (em meses)]]*30)+5,"")</f>
        <v/>
      </c>
      <c r="Z837" s="101" t="str">
        <f>IF(Tabela2[[#This Row],[DATA DA RECARGA]]="","","P")</f>
        <v/>
      </c>
      <c r="AA837" s="71"/>
      <c r="AB837" s="97" t="str">
        <f ca="1">IFERROR(G837-editar!$C$1,"")</f>
        <v/>
      </c>
      <c r="AC837" s="97" t="str">
        <f t="shared" ca="1" si="12"/>
        <v/>
      </c>
      <c r="AD837" s="74"/>
      <c r="AE837" s="74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</row>
    <row r="838" spans="1:57" ht="20.100000000000001" customHeight="1" x14ac:dyDescent="0.25">
      <c r="A838" s="29" t="str">
        <f>IF(Tabela2[[#This Row],[LOCAL DO EXTINTOR]]="","",Tabela2[[#This Row],[CONTROL1]])</f>
        <v/>
      </c>
      <c r="B838" s="133"/>
      <c r="C838" s="33"/>
      <c r="D838" s="34"/>
      <c r="E838" s="35"/>
      <c r="F8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8" s="81" t="str">
        <f ca="1">IFERROR(IF(Tabela2[[#This Row],[VALIDADE DA RECARGA]]="SELECIONE VALIDADE","",Tabela2[[#This Row],[DATA VENC REC]]),"")</f>
        <v/>
      </c>
      <c r="H838" s="76"/>
      <c r="I8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8" s="87" t="str">
        <f>IF(Tabela2[[#This Row],[DATA DO ÚLTIMO TESTE HIDROSTÁTICO]]="","",Tabela2[[#This Row],[DATA DO ÚLTIMO TESTE HIDROSTÁTICO]]+editar!$C$15)</f>
        <v/>
      </c>
      <c r="K838" s="105"/>
      <c r="L838" s="140"/>
      <c r="M838" s="48">
        <v>831</v>
      </c>
      <c r="N8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8" s="49" t="str">
        <f>IF(Tabela2[[#This Row],[DATA DA RECARGA]]="","",Tabela2[[#This Row],[DATA DA RECARGA]]+Tabela2[[#This Row],[val]])</f>
        <v/>
      </c>
      <c r="P838" s="48" t="str">
        <f>IF(Tabela2[[#This Row],[DATA VENC REC]]="","",VLOOKUP(MONTH(Tabela2[[#This Row],[DATA VENC REC]]),editar!$F$2:$G$13,2,0))</f>
        <v/>
      </c>
      <c r="Q838" s="48" t="str">
        <f>IF(Tabela2[[#This Row],[DATA VENC REC]]="","",YEAR(Tabela2[[#This Row],[DATA VENC REC]]))</f>
        <v/>
      </c>
      <c r="R8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8" s="54" t="str">
        <f>IF(Tabela2[[#This Row],[DATA DO PRÓXIMO TESTE HIDROSTÁTICO]]="","",VLOOKUP(MONTH(Tabela2[[#This Row],[DATA DO PRÓXIMO TESTE HIDROSTÁTICO]]),editar!$F$2:$G$13,2,0))</f>
        <v/>
      </c>
      <c r="T838" s="54" t="str">
        <f>IF(Tabela2[[#This Row],[DATA DO PRÓXIMO TESTE HIDROSTÁTICO]]="","",YEAR(Tabela2[[#This Row],[DATA DO PRÓXIMO TESTE HIDROSTÁTICO]]))</f>
        <v/>
      </c>
      <c r="U838" s="54" t="str">
        <f>IF(Tabela2[[#This Row],[DATA DA RECARGA]]="","",VLOOKUP(MONTH(Tabela2[[#This Row],[DATA DA RECARGA]]),editar!$F$2:$G$13,2,0))</f>
        <v/>
      </c>
      <c r="V838" s="54" t="str">
        <f>IF(Tabela2[[#This Row],[DATA DA RECARGA]]="","",YEAR(Tabela2[[#This Row],[DATA DA RECARGA]]))</f>
        <v/>
      </c>
      <c r="W838" s="54" t="str">
        <f>IF(Tabela2[[#This Row],[DATA DO ÚLTIMO TESTE HIDROSTÁTICO]]="","",VLOOKUP(MONTH(Tabela2[[#This Row],[DATA DO ÚLTIMO TESTE HIDROSTÁTICO]]),editar!$F$2:$G$13,2,0))</f>
        <v/>
      </c>
      <c r="X838" s="54" t="str">
        <f>IF(Tabela2[[#This Row],[DATA DO ÚLTIMO TESTE HIDROSTÁTICO]]="","",YEAR(Tabela2[[#This Row],[DATA DO ÚLTIMO TESTE HIDROSTÁTICO]]))</f>
        <v/>
      </c>
      <c r="Y838" s="101" t="str">
        <f>IFERROR(IF(Tabela2[[#This Row],[DATA DA RECARGA]]="","",Tabela2[[#This Row],[VALIDADE          (em meses)]]*30)+5,"")</f>
        <v/>
      </c>
      <c r="Z838" s="101" t="str">
        <f>IF(Tabela2[[#This Row],[DATA DA RECARGA]]="","","P")</f>
        <v/>
      </c>
      <c r="AA838" s="71"/>
      <c r="AB838" s="97" t="str">
        <f ca="1">IFERROR(G838-editar!$C$1,"")</f>
        <v/>
      </c>
      <c r="AC838" s="97" t="str">
        <f t="shared" ca="1" si="12"/>
        <v/>
      </c>
      <c r="AD838" s="74"/>
      <c r="AE838" s="74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</row>
    <row r="839" spans="1:57" ht="20.100000000000001" customHeight="1" x14ac:dyDescent="0.25">
      <c r="A839" s="29" t="str">
        <f>IF(Tabela2[[#This Row],[LOCAL DO EXTINTOR]]="","",Tabela2[[#This Row],[CONTROL1]])</f>
        <v/>
      </c>
      <c r="B839" s="133"/>
      <c r="C839" s="33"/>
      <c r="D839" s="34"/>
      <c r="E839" s="35"/>
      <c r="F8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39" s="81" t="str">
        <f ca="1">IFERROR(IF(Tabela2[[#This Row],[VALIDADE DA RECARGA]]="SELECIONE VALIDADE","",Tabela2[[#This Row],[DATA VENC REC]]),"")</f>
        <v/>
      </c>
      <c r="H839" s="76"/>
      <c r="I8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39" s="87" t="str">
        <f>IF(Tabela2[[#This Row],[DATA DO ÚLTIMO TESTE HIDROSTÁTICO]]="","",Tabela2[[#This Row],[DATA DO ÚLTIMO TESTE HIDROSTÁTICO]]+editar!$C$15)</f>
        <v/>
      </c>
      <c r="K839" s="105"/>
      <c r="L839" s="140"/>
      <c r="M839" s="48">
        <v>832</v>
      </c>
      <c r="N8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39" s="49" t="str">
        <f>IF(Tabela2[[#This Row],[DATA DA RECARGA]]="","",Tabela2[[#This Row],[DATA DA RECARGA]]+Tabela2[[#This Row],[val]])</f>
        <v/>
      </c>
      <c r="P839" s="48" t="str">
        <f>IF(Tabela2[[#This Row],[DATA VENC REC]]="","",VLOOKUP(MONTH(Tabela2[[#This Row],[DATA VENC REC]]),editar!$F$2:$G$13,2,0))</f>
        <v/>
      </c>
      <c r="Q839" s="48" t="str">
        <f>IF(Tabela2[[#This Row],[DATA VENC REC]]="","",YEAR(Tabela2[[#This Row],[DATA VENC REC]]))</f>
        <v/>
      </c>
      <c r="R8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39" s="54" t="str">
        <f>IF(Tabela2[[#This Row],[DATA DO PRÓXIMO TESTE HIDROSTÁTICO]]="","",VLOOKUP(MONTH(Tabela2[[#This Row],[DATA DO PRÓXIMO TESTE HIDROSTÁTICO]]),editar!$F$2:$G$13,2,0))</f>
        <v/>
      </c>
      <c r="T839" s="54" t="str">
        <f>IF(Tabela2[[#This Row],[DATA DO PRÓXIMO TESTE HIDROSTÁTICO]]="","",YEAR(Tabela2[[#This Row],[DATA DO PRÓXIMO TESTE HIDROSTÁTICO]]))</f>
        <v/>
      </c>
      <c r="U839" s="54" t="str">
        <f>IF(Tabela2[[#This Row],[DATA DA RECARGA]]="","",VLOOKUP(MONTH(Tabela2[[#This Row],[DATA DA RECARGA]]),editar!$F$2:$G$13,2,0))</f>
        <v/>
      </c>
      <c r="V839" s="54" t="str">
        <f>IF(Tabela2[[#This Row],[DATA DA RECARGA]]="","",YEAR(Tabela2[[#This Row],[DATA DA RECARGA]]))</f>
        <v/>
      </c>
      <c r="W839" s="54" t="str">
        <f>IF(Tabela2[[#This Row],[DATA DO ÚLTIMO TESTE HIDROSTÁTICO]]="","",VLOOKUP(MONTH(Tabela2[[#This Row],[DATA DO ÚLTIMO TESTE HIDROSTÁTICO]]),editar!$F$2:$G$13,2,0))</f>
        <v/>
      </c>
      <c r="X839" s="54" t="str">
        <f>IF(Tabela2[[#This Row],[DATA DO ÚLTIMO TESTE HIDROSTÁTICO]]="","",YEAR(Tabela2[[#This Row],[DATA DO ÚLTIMO TESTE HIDROSTÁTICO]]))</f>
        <v/>
      </c>
      <c r="Y839" s="101" t="str">
        <f>IFERROR(IF(Tabela2[[#This Row],[DATA DA RECARGA]]="","",Tabela2[[#This Row],[VALIDADE          (em meses)]]*30)+5,"")</f>
        <v/>
      </c>
      <c r="Z839" s="101" t="str">
        <f>IF(Tabela2[[#This Row],[DATA DA RECARGA]]="","","P")</f>
        <v/>
      </c>
      <c r="AA839" s="71"/>
      <c r="AB839" s="97" t="str">
        <f ca="1">IFERROR(G839-editar!$C$1,"")</f>
        <v/>
      </c>
      <c r="AC839" s="97" t="str">
        <f t="shared" ca="1" si="12"/>
        <v/>
      </c>
      <c r="AD839" s="74"/>
      <c r="AE839" s="74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</row>
    <row r="840" spans="1:57" ht="20.100000000000001" customHeight="1" x14ac:dyDescent="0.25">
      <c r="A840" s="29" t="str">
        <f>IF(Tabela2[[#This Row],[LOCAL DO EXTINTOR]]="","",Tabela2[[#This Row],[CONTROL1]])</f>
        <v/>
      </c>
      <c r="B840" s="133"/>
      <c r="C840" s="33"/>
      <c r="D840" s="34"/>
      <c r="E840" s="35"/>
      <c r="F8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0" s="81" t="str">
        <f ca="1">IFERROR(IF(Tabela2[[#This Row],[VALIDADE DA RECARGA]]="SELECIONE VALIDADE","",Tabela2[[#This Row],[DATA VENC REC]]),"")</f>
        <v/>
      </c>
      <c r="H840" s="76"/>
      <c r="I8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0" s="87" t="str">
        <f>IF(Tabela2[[#This Row],[DATA DO ÚLTIMO TESTE HIDROSTÁTICO]]="","",Tabela2[[#This Row],[DATA DO ÚLTIMO TESTE HIDROSTÁTICO]]+editar!$C$15)</f>
        <v/>
      </c>
      <c r="K840" s="105"/>
      <c r="L840" s="140"/>
      <c r="M840" s="48">
        <v>833</v>
      </c>
      <c r="N8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0" s="49" t="str">
        <f>IF(Tabela2[[#This Row],[DATA DA RECARGA]]="","",Tabela2[[#This Row],[DATA DA RECARGA]]+Tabela2[[#This Row],[val]])</f>
        <v/>
      </c>
      <c r="P840" s="48" t="str">
        <f>IF(Tabela2[[#This Row],[DATA VENC REC]]="","",VLOOKUP(MONTH(Tabela2[[#This Row],[DATA VENC REC]]),editar!$F$2:$G$13,2,0))</f>
        <v/>
      </c>
      <c r="Q840" s="48" t="str">
        <f>IF(Tabela2[[#This Row],[DATA VENC REC]]="","",YEAR(Tabela2[[#This Row],[DATA VENC REC]]))</f>
        <v/>
      </c>
      <c r="R8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0" s="54" t="str">
        <f>IF(Tabela2[[#This Row],[DATA DO PRÓXIMO TESTE HIDROSTÁTICO]]="","",VLOOKUP(MONTH(Tabela2[[#This Row],[DATA DO PRÓXIMO TESTE HIDROSTÁTICO]]),editar!$F$2:$G$13,2,0))</f>
        <v/>
      </c>
      <c r="T840" s="54" t="str">
        <f>IF(Tabela2[[#This Row],[DATA DO PRÓXIMO TESTE HIDROSTÁTICO]]="","",YEAR(Tabela2[[#This Row],[DATA DO PRÓXIMO TESTE HIDROSTÁTICO]]))</f>
        <v/>
      </c>
      <c r="U840" s="54" t="str">
        <f>IF(Tabela2[[#This Row],[DATA DA RECARGA]]="","",VLOOKUP(MONTH(Tabela2[[#This Row],[DATA DA RECARGA]]),editar!$F$2:$G$13,2,0))</f>
        <v/>
      </c>
      <c r="V840" s="54" t="str">
        <f>IF(Tabela2[[#This Row],[DATA DA RECARGA]]="","",YEAR(Tabela2[[#This Row],[DATA DA RECARGA]]))</f>
        <v/>
      </c>
      <c r="W840" s="54" t="str">
        <f>IF(Tabela2[[#This Row],[DATA DO ÚLTIMO TESTE HIDROSTÁTICO]]="","",VLOOKUP(MONTH(Tabela2[[#This Row],[DATA DO ÚLTIMO TESTE HIDROSTÁTICO]]),editar!$F$2:$G$13,2,0))</f>
        <v/>
      </c>
      <c r="X840" s="54" t="str">
        <f>IF(Tabela2[[#This Row],[DATA DO ÚLTIMO TESTE HIDROSTÁTICO]]="","",YEAR(Tabela2[[#This Row],[DATA DO ÚLTIMO TESTE HIDROSTÁTICO]]))</f>
        <v/>
      </c>
      <c r="Y840" s="101" t="str">
        <f>IFERROR(IF(Tabela2[[#This Row],[DATA DA RECARGA]]="","",Tabela2[[#This Row],[VALIDADE          (em meses)]]*30)+5,"")</f>
        <v/>
      </c>
      <c r="Z840" s="101" t="str">
        <f>IF(Tabela2[[#This Row],[DATA DA RECARGA]]="","","P")</f>
        <v/>
      </c>
      <c r="AA840" s="71"/>
      <c r="AB840" s="97" t="str">
        <f ca="1">IFERROR(G840-editar!$C$1,"")</f>
        <v/>
      </c>
      <c r="AC840" s="97" t="str">
        <f t="shared" ca="1" si="12"/>
        <v/>
      </c>
      <c r="AD840" s="74"/>
      <c r="AE840" s="74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</row>
    <row r="841" spans="1:57" ht="20.100000000000001" customHeight="1" x14ac:dyDescent="0.25">
      <c r="A841" s="29" t="str">
        <f>IF(Tabela2[[#This Row],[LOCAL DO EXTINTOR]]="","",Tabela2[[#This Row],[CONTROL1]])</f>
        <v/>
      </c>
      <c r="B841" s="133"/>
      <c r="C841" s="33"/>
      <c r="D841" s="34"/>
      <c r="E841" s="35"/>
      <c r="F8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1" s="81" t="str">
        <f ca="1">IFERROR(IF(Tabela2[[#This Row],[VALIDADE DA RECARGA]]="SELECIONE VALIDADE","",Tabela2[[#This Row],[DATA VENC REC]]),"")</f>
        <v/>
      </c>
      <c r="H841" s="76"/>
      <c r="I8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1" s="87" t="str">
        <f>IF(Tabela2[[#This Row],[DATA DO ÚLTIMO TESTE HIDROSTÁTICO]]="","",Tabela2[[#This Row],[DATA DO ÚLTIMO TESTE HIDROSTÁTICO]]+editar!$C$15)</f>
        <v/>
      </c>
      <c r="K841" s="105"/>
      <c r="L841" s="140"/>
      <c r="M841" s="48">
        <v>834</v>
      </c>
      <c r="N8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1" s="49" t="str">
        <f>IF(Tabela2[[#This Row],[DATA DA RECARGA]]="","",Tabela2[[#This Row],[DATA DA RECARGA]]+Tabela2[[#This Row],[val]])</f>
        <v/>
      </c>
      <c r="P841" s="48" t="str">
        <f>IF(Tabela2[[#This Row],[DATA VENC REC]]="","",VLOOKUP(MONTH(Tabela2[[#This Row],[DATA VENC REC]]),editar!$F$2:$G$13,2,0))</f>
        <v/>
      </c>
      <c r="Q841" s="48" t="str">
        <f>IF(Tabela2[[#This Row],[DATA VENC REC]]="","",YEAR(Tabela2[[#This Row],[DATA VENC REC]]))</f>
        <v/>
      </c>
      <c r="R8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1" s="54" t="str">
        <f>IF(Tabela2[[#This Row],[DATA DO PRÓXIMO TESTE HIDROSTÁTICO]]="","",VLOOKUP(MONTH(Tabela2[[#This Row],[DATA DO PRÓXIMO TESTE HIDROSTÁTICO]]),editar!$F$2:$G$13,2,0))</f>
        <v/>
      </c>
      <c r="T841" s="54" t="str">
        <f>IF(Tabela2[[#This Row],[DATA DO PRÓXIMO TESTE HIDROSTÁTICO]]="","",YEAR(Tabela2[[#This Row],[DATA DO PRÓXIMO TESTE HIDROSTÁTICO]]))</f>
        <v/>
      </c>
      <c r="U841" s="54" t="str">
        <f>IF(Tabela2[[#This Row],[DATA DA RECARGA]]="","",VLOOKUP(MONTH(Tabela2[[#This Row],[DATA DA RECARGA]]),editar!$F$2:$G$13,2,0))</f>
        <v/>
      </c>
      <c r="V841" s="54" t="str">
        <f>IF(Tabela2[[#This Row],[DATA DA RECARGA]]="","",YEAR(Tabela2[[#This Row],[DATA DA RECARGA]]))</f>
        <v/>
      </c>
      <c r="W841" s="54" t="str">
        <f>IF(Tabela2[[#This Row],[DATA DO ÚLTIMO TESTE HIDROSTÁTICO]]="","",VLOOKUP(MONTH(Tabela2[[#This Row],[DATA DO ÚLTIMO TESTE HIDROSTÁTICO]]),editar!$F$2:$G$13,2,0))</f>
        <v/>
      </c>
      <c r="X841" s="54" t="str">
        <f>IF(Tabela2[[#This Row],[DATA DO ÚLTIMO TESTE HIDROSTÁTICO]]="","",YEAR(Tabela2[[#This Row],[DATA DO ÚLTIMO TESTE HIDROSTÁTICO]]))</f>
        <v/>
      </c>
      <c r="Y841" s="101" t="str">
        <f>IFERROR(IF(Tabela2[[#This Row],[DATA DA RECARGA]]="","",Tabela2[[#This Row],[VALIDADE          (em meses)]]*30)+5,"")</f>
        <v/>
      </c>
      <c r="Z841" s="101" t="str">
        <f>IF(Tabela2[[#This Row],[DATA DA RECARGA]]="","","P")</f>
        <v/>
      </c>
      <c r="AA841" s="71"/>
      <c r="AB841" s="97" t="str">
        <f ca="1">IFERROR(G841-editar!$C$1,"")</f>
        <v/>
      </c>
      <c r="AC841" s="97" t="str">
        <f t="shared" ref="AC841:AC904" ca="1" si="13">IF(AB841="","",IF(AB841&lt;0,AB841+10000000000,AB841*1))</f>
        <v/>
      </c>
      <c r="AD841" s="74"/>
      <c r="AE841" s="74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</row>
    <row r="842" spans="1:57" ht="20.100000000000001" customHeight="1" x14ac:dyDescent="0.25">
      <c r="A842" s="29" t="str">
        <f>IF(Tabela2[[#This Row],[LOCAL DO EXTINTOR]]="","",Tabela2[[#This Row],[CONTROL1]])</f>
        <v/>
      </c>
      <c r="B842" s="133"/>
      <c r="C842" s="33"/>
      <c r="D842" s="34"/>
      <c r="E842" s="35"/>
      <c r="F8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2" s="81" t="str">
        <f ca="1">IFERROR(IF(Tabela2[[#This Row],[VALIDADE DA RECARGA]]="SELECIONE VALIDADE","",Tabela2[[#This Row],[DATA VENC REC]]),"")</f>
        <v/>
      </c>
      <c r="H842" s="76"/>
      <c r="I8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2" s="87" t="str">
        <f>IF(Tabela2[[#This Row],[DATA DO ÚLTIMO TESTE HIDROSTÁTICO]]="","",Tabela2[[#This Row],[DATA DO ÚLTIMO TESTE HIDROSTÁTICO]]+editar!$C$15)</f>
        <v/>
      </c>
      <c r="K842" s="105"/>
      <c r="L842" s="140"/>
      <c r="M842" s="48">
        <v>835</v>
      </c>
      <c r="N8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2" s="49" t="str">
        <f>IF(Tabela2[[#This Row],[DATA DA RECARGA]]="","",Tabela2[[#This Row],[DATA DA RECARGA]]+Tabela2[[#This Row],[val]])</f>
        <v/>
      </c>
      <c r="P842" s="48" t="str">
        <f>IF(Tabela2[[#This Row],[DATA VENC REC]]="","",VLOOKUP(MONTH(Tabela2[[#This Row],[DATA VENC REC]]),editar!$F$2:$G$13,2,0))</f>
        <v/>
      </c>
      <c r="Q842" s="48" t="str">
        <f>IF(Tabela2[[#This Row],[DATA VENC REC]]="","",YEAR(Tabela2[[#This Row],[DATA VENC REC]]))</f>
        <v/>
      </c>
      <c r="R8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2" s="54" t="str">
        <f>IF(Tabela2[[#This Row],[DATA DO PRÓXIMO TESTE HIDROSTÁTICO]]="","",VLOOKUP(MONTH(Tabela2[[#This Row],[DATA DO PRÓXIMO TESTE HIDROSTÁTICO]]),editar!$F$2:$G$13,2,0))</f>
        <v/>
      </c>
      <c r="T842" s="54" t="str">
        <f>IF(Tabela2[[#This Row],[DATA DO PRÓXIMO TESTE HIDROSTÁTICO]]="","",YEAR(Tabela2[[#This Row],[DATA DO PRÓXIMO TESTE HIDROSTÁTICO]]))</f>
        <v/>
      </c>
      <c r="U842" s="54" t="str">
        <f>IF(Tabela2[[#This Row],[DATA DA RECARGA]]="","",VLOOKUP(MONTH(Tabela2[[#This Row],[DATA DA RECARGA]]),editar!$F$2:$G$13,2,0))</f>
        <v/>
      </c>
      <c r="V842" s="54" t="str">
        <f>IF(Tabela2[[#This Row],[DATA DA RECARGA]]="","",YEAR(Tabela2[[#This Row],[DATA DA RECARGA]]))</f>
        <v/>
      </c>
      <c r="W842" s="54" t="str">
        <f>IF(Tabela2[[#This Row],[DATA DO ÚLTIMO TESTE HIDROSTÁTICO]]="","",VLOOKUP(MONTH(Tabela2[[#This Row],[DATA DO ÚLTIMO TESTE HIDROSTÁTICO]]),editar!$F$2:$G$13,2,0))</f>
        <v/>
      </c>
      <c r="X842" s="54" t="str">
        <f>IF(Tabela2[[#This Row],[DATA DO ÚLTIMO TESTE HIDROSTÁTICO]]="","",YEAR(Tabela2[[#This Row],[DATA DO ÚLTIMO TESTE HIDROSTÁTICO]]))</f>
        <v/>
      </c>
      <c r="Y842" s="101" t="str">
        <f>IFERROR(IF(Tabela2[[#This Row],[DATA DA RECARGA]]="","",Tabela2[[#This Row],[VALIDADE          (em meses)]]*30)+5,"")</f>
        <v/>
      </c>
      <c r="Z842" s="101" t="str">
        <f>IF(Tabela2[[#This Row],[DATA DA RECARGA]]="","","P")</f>
        <v/>
      </c>
      <c r="AA842" s="71"/>
      <c r="AB842" s="97" t="str">
        <f ca="1">IFERROR(G842-editar!$C$1,"")</f>
        <v/>
      </c>
      <c r="AC842" s="97" t="str">
        <f t="shared" ca="1" si="13"/>
        <v/>
      </c>
      <c r="AD842" s="74"/>
      <c r="AE842" s="74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</row>
    <row r="843" spans="1:57" ht="20.100000000000001" customHeight="1" x14ac:dyDescent="0.25">
      <c r="A843" s="29" t="str">
        <f>IF(Tabela2[[#This Row],[LOCAL DO EXTINTOR]]="","",Tabela2[[#This Row],[CONTROL1]])</f>
        <v/>
      </c>
      <c r="B843" s="133"/>
      <c r="C843" s="33"/>
      <c r="D843" s="34"/>
      <c r="E843" s="35"/>
      <c r="F8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3" s="81" t="str">
        <f ca="1">IFERROR(IF(Tabela2[[#This Row],[VALIDADE DA RECARGA]]="SELECIONE VALIDADE","",Tabela2[[#This Row],[DATA VENC REC]]),"")</f>
        <v/>
      </c>
      <c r="H843" s="76"/>
      <c r="I8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3" s="87" t="str">
        <f>IF(Tabela2[[#This Row],[DATA DO ÚLTIMO TESTE HIDROSTÁTICO]]="","",Tabela2[[#This Row],[DATA DO ÚLTIMO TESTE HIDROSTÁTICO]]+editar!$C$15)</f>
        <v/>
      </c>
      <c r="K843" s="105"/>
      <c r="L843" s="140"/>
      <c r="M843" s="48">
        <v>836</v>
      </c>
      <c r="N8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3" s="49" t="str">
        <f>IF(Tabela2[[#This Row],[DATA DA RECARGA]]="","",Tabela2[[#This Row],[DATA DA RECARGA]]+Tabela2[[#This Row],[val]])</f>
        <v/>
      </c>
      <c r="P843" s="48" t="str">
        <f>IF(Tabela2[[#This Row],[DATA VENC REC]]="","",VLOOKUP(MONTH(Tabela2[[#This Row],[DATA VENC REC]]),editar!$F$2:$G$13,2,0))</f>
        <v/>
      </c>
      <c r="Q843" s="48" t="str">
        <f>IF(Tabela2[[#This Row],[DATA VENC REC]]="","",YEAR(Tabela2[[#This Row],[DATA VENC REC]]))</f>
        <v/>
      </c>
      <c r="R8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3" s="54" t="str">
        <f>IF(Tabela2[[#This Row],[DATA DO PRÓXIMO TESTE HIDROSTÁTICO]]="","",VLOOKUP(MONTH(Tabela2[[#This Row],[DATA DO PRÓXIMO TESTE HIDROSTÁTICO]]),editar!$F$2:$G$13,2,0))</f>
        <v/>
      </c>
      <c r="T843" s="54" t="str">
        <f>IF(Tabela2[[#This Row],[DATA DO PRÓXIMO TESTE HIDROSTÁTICO]]="","",YEAR(Tabela2[[#This Row],[DATA DO PRÓXIMO TESTE HIDROSTÁTICO]]))</f>
        <v/>
      </c>
      <c r="U843" s="54" t="str">
        <f>IF(Tabela2[[#This Row],[DATA DA RECARGA]]="","",VLOOKUP(MONTH(Tabela2[[#This Row],[DATA DA RECARGA]]),editar!$F$2:$G$13,2,0))</f>
        <v/>
      </c>
      <c r="V843" s="54" t="str">
        <f>IF(Tabela2[[#This Row],[DATA DA RECARGA]]="","",YEAR(Tabela2[[#This Row],[DATA DA RECARGA]]))</f>
        <v/>
      </c>
      <c r="W843" s="54" t="str">
        <f>IF(Tabela2[[#This Row],[DATA DO ÚLTIMO TESTE HIDROSTÁTICO]]="","",VLOOKUP(MONTH(Tabela2[[#This Row],[DATA DO ÚLTIMO TESTE HIDROSTÁTICO]]),editar!$F$2:$G$13,2,0))</f>
        <v/>
      </c>
      <c r="X843" s="54" t="str">
        <f>IF(Tabela2[[#This Row],[DATA DO ÚLTIMO TESTE HIDROSTÁTICO]]="","",YEAR(Tabela2[[#This Row],[DATA DO ÚLTIMO TESTE HIDROSTÁTICO]]))</f>
        <v/>
      </c>
      <c r="Y843" s="101" t="str">
        <f>IFERROR(IF(Tabela2[[#This Row],[DATA DA RECARGA]]="","",Tabela2[[#This Row],[VALIDADE          (em meses)]]*30)+5,"")</f>
        <v/>
      </c>
      <c r="Z843" s="101" t="str">
        <f>IF(Tabela2[[#This Row],[DATA DA RECARGA]]="","","P")</f>
        <v/>
      </c>
      <c r="AA843" s="71"/>
      <c r="AB843" s="97" t="str">
        <f ca="1">IFERROR(G843-editar!$C$1,"")</f>
        <v/>
      </c>
      <c r="AC843" s="97" t="str">
        <f t="shared" ca="1" si="13"/>
        <v/>
      </c>
      <c r="AD843" s="74"/>
      <c r="AE843" s="74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</row>
    <row r="844" spans="1:57" ht="20.100000000000001" customHeight="1" x14ac:dyDescent="0.25">
      <c r="A844" s="29" t="str">
        <f>IF(Tabela2[[#This Row],[LOCAL DO EXTINTOR]]="","",Tabela2[[#This Row],[CONTROL1]])</f>
        <v/>
      </c>
      <c r="B844" s="133"/>
      <c r="C844" s="33"/>
      <c r="D844" s="34"/>
      <c r="E844" s="35"/>
      <c r="F8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4" s="81" t="str">
        <f ca="1">IFERROR(IF(Tabela2[[#This Row],[VALIDADE DA RECARGA]]="SELECIONE VALIDADE","",Tabela2[[#This Row],[DATA VENC REC]]),"")</f>
        <v/>
      </c>
      <c r="H844" s="76"/>
      <c r="I8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4" s="87" t="str">
        <f>IF(Tabela2[[#This Row],[DATA DO ÚLTIMO TESTE HIDROSTÁTICO]]="","",Tabela2[[#This Row],[DATA DO ÚLTIMO TESTE HIDROSTÁTICO]]+editar!$C$15)</f>
        <v/>
      </c>
      <c r="K844" s="105"/>
      <c r="L844" s="140"/>
      <c r="M844" s="48">
        <v>837</v>
      </c>
      <c r="N8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4" s="49" t="str">
        <f>IF(Tabela2[[#This Row],[DATA DA RECARGA]]="","",Tabela2[[#This Row],[DATA DA RECARGA]]+Tabela2[[#This Row],[val]])</f>
        <v/>
      </c>
      <c r="P844" s="48" t="str">
        <f>IF(Tabela2[[#This Row],[DATA VENC REC]]="","",VLOOKUP(MONTH(Tabela2[[#This Row],[DATA VENC REC]]),editar!$F$2:$G$13,2,0))</f>
        <v/>
      </c>
      <c r="Q844" s="48" t="str">
        <f>IF(Tabela2[[#This Row],[DATA VENC REC]]="","",YEAR(Tabela2[[#This Row],[DATA VENC REC]]))</f>
        <v/>
      </c>
      <c r="R8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4" s="54" t="str">
        <f>IF(Tabela2[[#This Row],[DATA DO PRÓXIMO TESTE HIDROSTÁTICO]]="","",VLOOKUP(MONTH(Tabela2[[#This Row],[DATA DO PRÓXIMO TESTE HIDROSTÁTICO]]),editar!$F$2:$G$13,2,0))</f>
        <v/>
      </c>
      <c r="T844" s="54" t="str">
        <f>IF(Tabela2[[#This Row],[DATA DO PRÓXIMO TESTE HIDROSTÁTICO]]="","",YEAR(Tabela2[[#This Row],[DATA DO PRÓXIMO TESTE HIDROSTÁTICO]]))</f>
        <v/>
      </c>
      <c r="U844" s="54" t="str">
        <f>IF(Tabela2[[#This Row],[DATA DA RECARGA]]="","",VLOOKUP(MONTH(Tabela2[[#This Row],[DATA DA RECARGA]]),editar!$F$2:$G$13,2,0))</f>
        <v/>
      </c>
      <c r="V844" s="54" t="str">
        <f>IF(Tabela2[[#This Row],[DATA DA RECARGA]]="","",YEAR(Tabela2[[#This Row],[DATA DA RECARGA]]))</f>
        <v/>
      </c>
      <c r="W844" s="54" t="str">
        <f>IF(Tabela2[[#This Row],[DATA DO ÚLTIMO TESTE HIDROSTÁTICO]]="","",VLOOKUP(MONTH(Tabela2[[#This Row],[DATA DO ÚLTIMO TESTE HIDROSTÁTICO]]),editar!$F$2:$G$13,2,0))</f>
        <v/>
      </c>
      <c r="X844" s="54" t="str">
        <f>IF(Tabela2[[#This Row],[DATA DO ÚLTIMO TESTE HIDROSTÁTICO]]="","",YEAR(Tabela2[[#This Row],[DATA DO ÚLTIMO TESTE HIDROSTÁTICO]]))</f>
        <v/>
      </c>
      <c r="Y844" s="101" t="str">
        <f>IFERROR(IF(Tabela2[[#This Row],[DATA DA RECARGA]]="","",Tabela2[[#This Row],[VALIDADE          (em meses)]]*30)+5,"")</f>
        <v/>
      </c>
      <c r="Z844" s="101" t="str">
        <f>IF(Tabela2[[#This Row],[DATA DA RECARGA]]="","","P")</f>
        <v/>
      </c>
      <c r="AA844" s="71"/>
      <c r="AB844" s="97" t="str">
        <f ca="1">IFERROR(G844-editar!$C$1,"")</f>
        <v/>
      </c>
      <c r="AC844" s="97" t="str">
        <f t="shared" ca="1" si="13"/>
        <v/>
      </c>
      <c r="AD844" s="74"/>
      <c r="AE844" s="74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</row>
    <row r="845" spans="1:57" ht="20.100000000000001" customHeight="1" x14ac:dyDescent="0.25">
      <c r="A845" s="29" t="str">
        <f>IF(Tabela2[[#This Row],[LOCAL DO EXTINTOR]]="","",Tabela2[[#This Row],[CONTROL1]])</f>
        <v/>
      </c>
      <c r="B845" s="133"/>
      <c r="C845" s="33"/>
      <c r="D845" s="34"/>
      <c r="E845" s="35"/>
      <c r="F8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5" s="81" t="str">
        <f ca="1">IFERROR(IF(Tabela2[[#This Row],[VALIDADE DA RECARGA]]="SELECIONE VALIDADE","",Tabela2[[#This Row],[DATA VENC REC]]),"")</f>
        <v/>
      </c>
      <c r="H845" s="76"/>
      <c r="I8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5" s="87" t="str">
        <f>IF(Tabela2[[#This Row],[DATA DO ÚLTIMO TESTE HIDROSTÁTICO]]="","",Tabela2[[#This Row],[DATA DO ÚLTIMO TESTE HIDROSTÁTICO]]+editar!$C$15)</f>
        <v/>
      </c>
      <c r="K845" s="105"/>
      <c r="L845" s="140"/>
      <c r="M845" s="48">
        <v>838</v>
      </c>
      <c r="N8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5" s="49" t="str">
        <f>IF(Tabela2[[#This Row],[DATA DA RECARGA]]="","",Tabela2[[#This Row],[DATA DA RECARGA]]+Tabela2[[#This Row],[val]])</f>
        <v/>
      </c>
      <c r="P845" s="48" t="str">
        <f>IF(Tabela2[[#This Row],[DATA VENC REC]]="","",VLOOKUP(MONTH(Tabela2[[#This Row],[DATA VENC REC]]),editar!$F$2:$G$13,2,0))</f>
        <v/>
      </c>
      <c r="Q845" s="48" t="str">
        <f>IF(Tabela2[[#This Row],[DATA VENC REC]]="","",YEAR(Tabela2[[#This Row],[DATA VENC REC]]))</f>
        <v/>
      </c>
      <c r="R8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5" s="54" t="str">
        <f>IF(Tabela2[[#This Row],[DATA DO PRÓXIMO TESTE HIDROSTÁTICO]]="","",VLOOKUP(MONTH(Tabela2[[#This Row],[DATA DO PRÓXIMO TESTE HIDROSTÁTICO]]),editar!$F$2:$G$13,2,0))</f>
        <v/>
      </c>
      <c r="T845" s="54" t="str">
        <f>IF(Tabela2[[#This Row],[DATA DO PRÓXIMO TESTE HIDROSTÁTICO]]="","",YEAR(Tabela2[[#This Row],[DATA DO PRÓXIMO TESTE HIDROSTÁTICO]]))</f>
        <v/>
      </c>
      <c r="U845" s="54" t="str">
        <f>IF(Tabela2[[#This Row],[DATA DA RECARGA]]="","",VLOOKUP(MONTH(Tabela2[[#This Row],[DATA DA RECARGA]]),editar!$F$2:$G$13,2,0))</f>
        <v/>
      </c>
      <c r="V845" s="54" t="str">
        <f>IF(Tabela2[[#This Row],[DATA DA RECARGA]]="","",YEAR(Tabela2[[#This Row],[DATA DA RECARGA]]))</f>
        <v/>
      </c>
      <c r="W845" s="54" t="str">
        <f>IF(Tabela2[[#This Row],[DATA DO ÚLTIMO TESTE HIDROSTÁTICO]]="","",VLOOKUP(MONTH(Tabela2[[#This Row],[DATA DO ÚLTIMO TESTE HIDROSTÁTICO]]),editar!$F$2:$G$13,2,0))</f>
        <v/>
      </c>
      <c r="X845" s="54" t="str">
        <f>IF(Tabela2[[#This Row],[DATA DO ÚLTIMO TESTE HIDROSTÁTICO]]="","",YEAR(Tabela2[[#This Row],[DATA DO ÚLTIMO TESTE HIDROSTÁTICO]]))</f>
        <v/>
      </c>
      <c r="Y845" s="101" t="str">
        <f>IFERROR(IF(Tabela2[[#This Row],[DATA DA RECARGA]]="","",Tabela2[[#This Row],[VALIDADE          (em meses)]]*30)+5,"")</f>
        <v/>
      </c>
      <c r="Z845" s="101" t="str">
        <f>IF(Tabela2[[#This Row],[DATA DA RECARGA]]="","","P")</f>
        <v/>
      </c>
      <c r="AA845" s="71"/>
      <c r="AB845" s="97" t="str">
        <f ca="1">IFERROR(G845-editar!$C$1,"")</f>
        <v/>
      </c>
      <c r="AC845" s="97" t="str">
        <f t="shared" ca="1" si="13"/>
        <v/>
      </c>
      <c r="AD845" s="74"/>
      <c r="AE845" s="74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</row>
    <row r="846" spans="1:57" ht="20.100000000000001" customHeight="1" x14ac:dyDescent="0.25">
      <c r="A846" s="29" t="str">
        <f>IF(Tabela2[[#This Row],[LOCAL DO EXTINTOR]]="","",Tabela2[[#This Row],[CONTROL1]])</f>
        <v/>
      </c>
      <c r="B846" s="133"/>
      <c r="C846" s="33"/>
      <c r="D846" s="34"/>
      <c r="E846" s="35"/>
      <c r="F8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6" s="81" t="str">
        <f ca="1">IFERROR(IF(Tabela2[[#This Row],[VALIDADE DA RECARGA]]="SELECIONE VALIDADE","",Tabela2[[#This Row],[DATA VENC REC]]),"")</f>
        <v/>
      </c>
      <c r="H846" s="76"/>
      <c r="I8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6" s="87" t="str">
        <f>IF(Tabela2[[#This Row],[DATA DO ÚLTIMO TESTE HIDROSTÁTICO]]="","",Tabela2[[#This Row],[DATA DO ÚLTIMO TESTE HIDROSTÁTICO]]+editar!$C$15)</f>
        <v/>
      </c>
      <c r="K846" s="105"/>
      <c r="L846" s="140"/>
      <c r="M846" s="48">
        <v>839</v>
      </c>
      <c r="N8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6" s="49" t="str">
        <f>IF(Tabela2[[#This Row],[DATA DA RECARGA]]="","",Tabela2[[#This Row],[DATA DA RECARGA]]+Tabela2[[#This Row],[val]])</f>
        <v/>
      </c>
      <c r="P846" s="48" t="str">
        <f>IF(Tabela2[[#This Row],[DATA VENC REC]]="","",VLOOKUP(MONTH(Tabela2[[#This Row],[DATA VENC REC]]),editar!$F$2:$G$13,2,0))</f>
        <v/>
      </c>
      <c r="Q846" s="48" t="str">
        <f>IF(Tabela2[[#This Row],[DATA VENC REC]]="","",YEAR(Tabela2[[#This Row],[DATA VENC REC]]))</f>
        <v/>
      </c>
      <c r="R8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6" s="54" t="str">
        <f>IF(Tabela2[[#This Row],[DATA DO PRÓXIMO TESTE HIDROSTÁTICO]]="","",VLOOKUP(MONTH(Tabela2[[#This Row],[DATA DO PRÓXIMO TESTE HIDROSTÁTICO]]),editar!$F$2:$G$13,2,0))</f>
        <v/>
      </c>
      <c r="T846" s="54" t="str">
        <f>IF(Tabela2[[#This Row],[DATA DO PRÓXIMO TESTE HIDROSTÁTICO]]="","",YEAR(Tabela2[[#This Row],[DATA DO PRÓXIMO TESTE HIDROSTÁTICO]]))</f>
        <v/>
      </c>
      <c r="U846" s="54" t="str">
        <f>IF(Tabela2[[#This Row],[DATA DA RECARGA]]="","",VLOOKUP(MONTH(Tabela2[[#This Row],[DATA DA RECARGA]]),editar!$F$2:$G$13,2,0))</f>
        <v/>
      </c>
      <c r="V846" s="54" t="str">
        <f>IF(Tabela2[[#This Row],[DATA DA RECARGA]]="","",YEAR(Tabela2[[#This Row],[DATA DA RECARGA]]))</f>
        <v/>
      </c>
      <c r="W846" s="54" t="str">
        <f>IF(Tabela2[[#This Row],[DATA DO ÚLTIMO TESTE HIDROSTÁTICO]]="","",VLOOKUP(MONTH(Tabela2[[#This Row],[DATA DO ÚLTIMO TESTE HIDROSTÁTICO]]),editar!$F$2:$G$13,2,0))</f>
        <v/>
      </c>
      <c r="X846" s="54" t="str">
        <f>IF(Tabela2[[#This Row],[DATA DO ÚLTIMO TESTE HIDROSTÁTICO]]="","",YEAR(Tabela2[[#This Row],[DATA DO ÚLTIMO TESTE HIDROSTÁTICO]]))</f>
        <v/>
      </c>
      <c r="Y846" s="101" t="str">
        <f>IFERROR(IF(Tabela2[[#This Row],[DATA DA RECARGA]]="","",Tabela2[[#This Row],[VALIDADE          (em meses)]]*30)+5,"")</f>
        <v/>
      </c>
      <c r="Z846" s="101" t="str">
        <f>IF(Tabela2[[#This Row],[DATA DA RECARGA]]="","","P")</f>
        <v/>
      </c>
      <c r="AA846" s="71"/>
      <c r="AB846" s="97" t="str">
        <f ca="1">IFERROR(G846-editar!$C$1,"")</f>
        <v/>
      </c>
      <c r="AC846" s="97" t="str">
        <f t="shared" ca="1" si="13"/>
        <v/>
      </c>
      <c r="AD846" s="74"/>
      <c r="AE846" s="74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</row>
    <row r="847" spans="1:57" ht="20.100000000000001" customHeight="1" x14ac:dyDescent="0.25">
      <c r="A847" s="29" t="str">
        <f>IF(Tabela2[[#This Row],[LOCAL DO EXTINTOR]]="","",Tabela2[[#This Row],[CONTROL1]])</f>
        <v/>
      </c>
      <c r="B847" s="133"/>
      <c r="C847" s="33"/>
      <c r="D847" s="34"/>
      <c r="E847" s="35"/>
      <c r="F8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7" s="81" t="str">
        <f ca="1">IFERROR(IF(Tabela2[[#This Row],[VALIDADE DA RECARGA]]="SELECIONE VALIDADE","",Tabela2[[#This Row],[DATA VENC REC]]),"")</f>
        <v/>
      </c>
      <c r="H847" s="76"/>
      <c r="I8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7" s="87" t="str">
        <f>IF(Tabela2[[#This Row],[DATA DO ÚLTIMO TESTE HIDROSTÁTICO]]="","",Tabela2[[#This Row],[DATA DO ÚLTIMO TESTE HIDROSTÁTICO]]+editar!$C$15)</f>
        <v/>
      </c>
      <c r="K847" s="105"/>
      <c r="L847" s="140"/>
      <c r="M847" s="48">
        <v>840</v>
      </c>
      <c r="N8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7" s="49" t="str">
        <f>IF(Tabela2[[#This Row],[DATA DA RECARGA]]="","",Tabela2[[#This Row],[DATA DA RECARGA]]+Tabela2[[#This Row],[val]])</f>
        <v/>
      </c>
      <c r="P847" s="48" t="str">
        <f>IF(Tabela2[[#This Row],[DATA VENC REC]]="","",VLOOKUP(MONTH(Tabela2[[#This Row],[DATA VENC REC]]),editar!$F$2:$G$13,2,0))</f>
        <v/>
      </c>
      <c r="Q847" s="48" t="str">
        <f>IF(Tabela2[[#This Row],[DATA VENC REC]]="","",YEAR(Tabela2[[#This Row],[DATA VENC REC]]))</f>
        <v/>
      </c>
      <c r="R8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7" s="54" t="str">
        <f>IF(Tabela2[[#This Row],[DATA DO PRÓXIMO TESTE HIDROSTÁTICO]]="","",VLOOKUP(MONTH(Tabela2[[#This Row],[DATA DO PRÓXIMO TESTE HIDROSTÁTICO]]),editar!$F$2:$G$13,2,0))</f>
        <v/>
      </c>
      <c r="T847" s="54" t="str">
        <f>IF(Tabela2[[#This Row],[DATA DO PRÓXIMO TESTE HIDROSTÁTICO]]="","",YEAR(Tabela2[[#This Row],[DATA DO PRÓXIMO TESTE HIDROSTÁTICO]]))</f>
        <v/>
      </c>
      <c r="U847" s="54" t="str">
        <f>IF(Tabela2[[#This Row],[DATA DA RECARGA]]="","",VLOOKUP(MONTH(Tabela2[[#This Row],[DATA DA RECARGA]]),editar!$F$2:$G$13,2,0))</f>
        <v/>
      </c>
      <c r="V847" s="54" t="str">
        <f>IF(Tabela2[[#This Row],[DATA DA RECARGA]]="","",YEAR(Tabela2[[#This Row],[DATA DA RECARGA]]))</f>
        <v/>
      </c>
      <c r="W847" s="54" t="str">
        <f>IF(Tabela2[[#This Row],[DATA DO ÚLTIMO TESTE HIDROSTÁTICO]]="","",VLOOKUP(MONTH(Tabela2[[#This Row],[DATA DO ÚLTIMO TESTE HIDROSTÁTICO]]),editar!$F$2:$G$13,2,0))</f>
        <v/>
      </c>
      <c r="X847" s="54" t="str">
        <f>IF(Tabela2[[#This Row],[DATA DO ÚLTIMO TESTE HIDROSTÁTICO]]="","",YEAR(Tabela2[[#This Row],[DATA DO ÚLTIMO TESTE HIDROSTÁTICO]]))</f>
        <v/>
      </c>
      <c r="Y847" s="101" t="str">
        <f>IFERROR(IF(Tabela2[[#This Row],[DATA DA RECARGA]]="","",Tabela2[[#This Row],[VALIDADE          (em meses)]]*30)+5,"")</f>
        <v/>
      </c>
      <c r="Z847" s="101" t="str">
        <f>IF(Tabela2[[#This Row],[DATA DA RECARGA]]="","","P")</f>
        <v/>
      </c>
      <c r="AA847" s="71"/>
      <c r="AB847" s="97" t="str">
        <f ca="1">IFERROR(G847-editar!$C$1,"")</f>
        <v/>
      </c>
      <c r="AC847" s="97" t="str">
        <f t="shared" ca="1" si="13"/>
        <v/>
      </c>
      <c r="AD847" s="74"/>
      <c r="AE847" s="74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</row>
    <row r="848" spans="1:57" ht="20.100000000000001" customHeight="1" x14ac:dyDescent="0.25">
      <c r="A848" s="29" t="str">
        <f>IF(Tabela2[[#This Row],[LOCAL DO EXTINTOR]]="","",Tabela2[[#This Row],[CONTROL1]])</f>
        <v/>
      </c>
      <c r="B848" s="133"/>
      <c r="C848" s="33"/>
      <c r="D848" s="34"/>
      <c r="E848" s="35"/>
      <c r="F8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8" s="81" t="str">
        <f ca="1">IFERROR(IF(Tabela2[[#This Row],[VALIDADE DA RECARGA]]="SELECIONE VALIDADE","",Tabela2[[#This Row],[DATA VENC REC]]),"")</f>
        <v/>
      </c>
      <c r="H848" s="76"/>
      <c r="I8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8" s="87" t="str">
        <f>IF(Tabela2[[#This Row],[DATA DO ÚLTIMO TESTE HIDROSTÁTICO]]="","",Tabela2[[#This Row],[DATA DO ÚLTIMO TESTE HIDROSTÁTICO]]+editar!$C$15)</f>
        <v/>
      </c>
      <c r="K848" s="105"/>
      <c r="L848" s="140"/>
      <c r="M848" s="48">
        <v>841</v>
      </c>
      <c r="N8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8" s="49" t="str">
        <f>IF(Tabela2[[#This Row],[DATA DA RECARGA]]="","",Tabela2[[#This Row],[DATA DA RECARGA]]+Tabela2[[#This Row],[val]])</f>
        <v/>
      </c>
      <c r="P848" s="48" t="str">
        <f>IF(Tabela2[[#This Row],[DATA VENC REC]]="","",VLOOKUP(MONTH(Tabela2[[#This Row],[DATA VENC REC]]),editar!$F$2:$G$13,2,0))</f>
        <v/>
      </c>
      <c r="Q848" s="48" t="str">
        <f>IF(Tabela2[[#This Row],[DATA VENC REC]]="","",YEAR(Tabela2[[#This Row],[DATA VENC REC]]))</f>
        <v/>
      </c>
      <c r="R8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8" s="54" t="str">
        <f>IF(Tabela2[[#This Row],[DATA DO PRÓXIMO TESTE HIDROSTÁTICO]]="","",VLOOKUP(MONTH(Tabela2[[#This Row],[DATA DO PRÓXIMO TESTE HIDROSTÁTICO]]),editar!$F$2:$G$13,2,0))</f>
        <v/>
      </c>
      <c r="T848" s="54" t="str">
        <f>IF(Tabela2[[#This Row],[DATA DO PRÓXIMO TESTE HIDROSTÁTICO]]="","",YEAR(Tabela2[[#This Row],[DATA DO PRÓXIMO TESTE HIDROSTÁTICO]]))</f>
        <v/>
      </c>
      <c r="U848" s="54" t="str">
        <f>IF(Tabela2[[#This Row],[DATA DA RECARGA]]="","",VLOOKUP(MONTH(Tabela2[[#This Row],[DATA DA RECARGA]]),editar!$F$2:$G$13,2,0))</f>
        <v/>
      </c>
      <c r="V848" s="54" t="str">
        <f>IF(Tabela2[[#This Row],[DATA DA RECARGA]]="","",YEAR(Tabela2[[#This Row],[DATA DA RECARGA]]))</f>
        <v/>
      </c>
      <c r="W848" s="54" t="str">
        <f>IF(Tabela2[[#This Row],[DATA DO ÚLTIMO TESTE HIDROSTÁTICO]]="","",VLOOKUP(MONTH(Tabela2[[#This Row],[DATA DO ÚLTIMO TESTE HIDROSTÁTICO]]),editar!$F$2:$G$13,2,0))</f>
        <v/>
      </c>
      <c r="X848" s="54" t="str">
        <f>IF(Tabela2[[#This Row],[DATA DO ÚLTIMO TESTE HIDROSTÁTICO]]="","",YEAR(Tabela2[[#This Row],[DATA DO ÚLTIMO TESTE HIDROSTÁTICO]]))</f>
        <v/>
      </c>
      <c r="Y848" s="101" t="str">
        <f>IFERROR(IF(Tabela2[[#This Row],[DATA DA RECARGA]]="","",Tabela2[[#This Row],[VALIDADE          (em meses)]]*30)+5,"")</f>
        <v/>
      </c>
      <c r="Z848" s="101" t="str">
        <f>IF(Tabela2[[#This Row],[DATA DA RECARGA]]="","","P")</f>
        <v/>
      </c>
      <c r="AA848" s="71"/>
      <c r="AB848" s="97" t="str">
        <f ca="1">IFERROR(G848-editar!$C$1,"")</f>
        <v/>
      </c>
      <c r="AC848" s="97" t="str">
        <f t="shared" ca="1" si="13"/>
        <v/>
      </c>
      <c r="AD848" s="74"/>
      <c r="AE848" s="74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</row>
    <row r="849" spans="1:57" ht="20.100000000000001" customHeight="1" x14ac:dyDescent="0.25">
      <c r="A849" s="29" t="str">
        <f>IF(Tabela2[[#This Row],[LOCAL DO EXTINTOR]]="","",Tabela2[[#This Row],[CONTROL1]])</f>
        <v/>
      </c>
      <c r="B849" s="133"/>
      <c r="C849" s="33"/>
      <c r="D849" s="34"/>
      <c r="E849" s="35"/>
      <c r="F8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49" s="81" t="str">
        <f ca="1">IFERROR(IF(Tabela2[[#This Row],[VALIDADE DA RECARGA]]="SELECIONE VALIDADE","",Tabela2[[#This Row],[DATA VENC REC]]),"")</f>
        <v/>
      </c>
      <c r="H849" s="76"/>
      <c r="I8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49" s="87" t="str">
        <f>IF(Tabela2[[#This Row],[DATA DO ÚLTIMO TESTE HIDROSTÁTICO]]="","",Tabela2[[#This Row],[DATA DO ÚLTIMO TESTE HIDROSTÁTICO]]+editar!$C$15)</f>
        <v/>
      </c>
      <c r="K849" s="105"/>
      <c r="L849" s="140"/>
      <c r="M849" s="48">
        <v>842</v>
      </c>
      <c r="N8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49" s="49" t="str">
        <f>IF(Tabela2[[#This Row],[DATA DA RECARGA]]="","",Tabela2[[#This Row],[DATA DA RECARGA]]+Tabela2[[#This Row],[val]])</f>
        <v/>
      </c>
      <c r="P849" s="48" t="str">
        <f>IF(Tabela2[[#This Row],[DATA VENC REC]]="","",VLOOKUP(MONTH(Tabela2[[#This Row],[DATA VENC REC]]),editar!$F$2:$G$13,2,0))</f>
        <v/>
      </c>
      <c r="Q849" s="48" t="str">
        <f>IF(Tabela2[[#This Row],[DATA VENC REC]]="","",YEAR(Tabela2[[#This Row],[DATA VENC REC]]))</f>
        <v/>
      </c>
      <c r="R8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49" s="54" t="str">
        <f>IF(Tabela2[[#This Row],[DATA DO PRÓXIMO TESTE HIDROSTÁTICO]]="","",VLOOKUP(MONTH(Tabela2[[#This Row],[DATA DO PRÓXIMO TESTE HIDROSTÁTICO]]),editar!$F$2:$G$13,2,0))</f>
        <v/>
      </c>
      <c r="T849" s="54" t="str">
        <f>IF(Tabela2[[#This Row],[DATA DO PRÓXIMO TESTE HIDROSTÁTICO]]="","",YEAR(Tabela2[[#This Row],[DATA DO PRÓXIMO TESTE HIDROSTÁTICO]]))</f>
        <v/>
      </c>
      <c r="U849" s="54" t="str">
        <f>IF(Tabela2[[#This Row],[DATA DA RECARGA]]="","",VLOOKUP(MONTH(Tabela2[[#This Row],[DATA DA RECARGA]]),editar!$F$2:$G$13,2,0))</f>
        <v/>
      </c>
      <c r="V849" s="54" t="str">
        <f>IF(Tabela2[[#This Row],[DATA DA RECARGA]]="","",YEAR(Tabela2[[#This Row],[DATA DA RECARGA]]))</f>
        <v/>
      </c>
      <c r="W849" s="54" t="str">
        <f>IF(Tabela2[[#This Row],[DATA DO ÚLTIMO TESTE HIDROSTÁTICO]]="","",VLOOKUP(MONTH(Tabela2[[#This Row],[DATA DO ÚLTIMO TESTE HIDROSTÁTICO]]),editar!$F$2:$G$13,2,0))</f>
        <v/>
      </c>
      <c r="X849" s="54" t="str">
        <f>IF(Tabela2[[#This Row],[DATA DO ÚLTIMO TESTE HIDROSTÁTICO]]="","",YEAR(Tabela2[[#This Row],[DATA DO ÚLTIMO TESTE HIDROSTÁTICO]]))</f>
        <v/>
      </c>
      <c r="Y849" s="101" t="str">
        <f>IFERROR(IF(Tabela2[[#This Row],[DATA DA RECARGA]]="","",Tabela2[[#This Row],[VALIDADE          (em meses)]]*30)+5,"")</f>
        <v/>
      </c>
      <c r="Z849" s="101" t="str">
        <f>IF(Tabela2[[#This Row],[DATA DA RECARGA]]="","","P")</f>
        <v/>
      </c>
      <c r="AA849" s="71"/>
      <c r="AB849" s="97" t="str">
        <f ca="1">IFERROR(G849-editar!$C$1,"")</f>
        <v/>
      </c>
      <c r="AC849" s="97" t="str">
        <f t="shared" ca="1" si="13"/>
        <v/>
      </c>
      <c r="AD849" s="74"/>
      <c r="AE849" s="74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</row>
    <row r="850" spans="1:57" ht="20.100000000000001" customHeight="1" x14ac:dyDescent="0.25">
      <c r="A850" s="29" t="str">
        <f>IF(Tabela2[[#This Row],[LOCAL DO EXTINTOR]]="","",Tabela2[[#This Row],[CONTROL1]])</f>
        <v/>
      </c>
      <c r="B850" s="133"/>
      <c r="C850" s="33"/>
      <c r="D850" s="34"/>
      <c r="E850" s="35"/>
      <c r="F8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0" s="81" t="str">
        <f ca="1">IFERROR(IF(Tabela2[[#This Row],[VALIDADE DA RECARGA]]="SELECIONE VALIDADE","",Tabela2[[#This Row],[DATA VENC REC]]),"")</f>
        <v/>
      </c>
      <c r="H850" s="76"/>
      <c r="I8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0" s="87" t="str">
        <f>IF(Tabela2[[#This Row],[DATA DO ÚLTIMO TESTE HIDROSTÁTICO]]="","",Tabela2[[#This Row],[DATA DO ÚLTIMO TESTE HIDROSTÁTICO]]+editar!$C$15)</f>
        <v/>
      </c>
      <c r="K850" s="105"/>
      <c r="L850" s="140"/>
      <c r="M850" s="48">
        <v>843</v>
      </c>
      <c r="N8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0" s="49" t="str">
        <f>IF(Tabela2[[#This Row],[DATA DA RECARGA]]="","",Tabela2[[#This Row],[DATA DA RECARGA]]+Tabela2[[#This Row],[val]])</f>
        <v/>
      </c>
      <c r="P850" s="48" t="str">
        <f>IF(Tabela2[[#This Row],[DATA VENC REC]]="","",VLOOKUP(MONTH(Tabela2[[#This Row],[DATA VENC REC]]),editar!$F$2:$G$13,2,0))</f>
        <v/>
      </c>
      <c r="Q850" s="48" t="str">
        <f>IF(Tabela2[[#This Row],[DATA VENC REC]]="","",YEAR(Tabela2[[#This Row],[DATA VENC REC]]))</f>
        <v/>
      </c>
      <c r="R8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0" s="54" t="str">
        <f>IF(Tabela2[[#This Row],[DATA DO PRÓXIMO TESTE HIDROSTÁTICO]]="","",VLOOKUP(MONTH(Tabela2[[#This Row],[DATA DO PRÓXIMO TESTE HIDROSTÁTICO]]),editar!$F$2:$G$13,2,0))</f>
        <v/>
      </c>
      <c r="T850" s="54" t="str">
        <f>IF(Tabela2[[#This Row],[DATA DO PRÓXIMO TESTE HIDROSTÁTICO]]="","",YEAR(Tabela2[[#This Row],[DATA DO PRÓXIMO TESTE HIDROSTÁTICO]]))</f>
        <v/>
      </c>
      <c r="U850" s="54" t="str">
        <f>IF(Tabela2[[#This Row],[DATA DA RECARGA]]="","",VLOOKUP(MONTH(Tabela2[[#This Row],[DATA DA RECARGA]]),editar!$F$2:$G$13,2,0))</f>
        <v/>
      </c>
      <c r="V850" s="54" t="str">
        <f>IF(Tabela2[[#This Row],[DATA DA RECARGA]]="","",YEAR(Tabela2[[#This Row],[DATA DA RECARGA]]))</f>
        <v/>
      </c>
      <c r="W850" s="54" t="str">
        <f>IF(Tabela2[[#This Row],[DATA DO ÚLTIMO TESTE HIDROSTÁTICO]]="","",VLOOKUP(MONTH(Tabela2[[#This Row],[DATA DO ÚLTIMO TESTE HIDROSTÁTICO]]),editar!$F$2:$G$13,2,0))</f>
        <v/>
      </c>
      <c r="X850" s="54" t="str">
        <f>IF(Tabela2[[#This Row],[DATA DO ÚLTIMO TESTE HIDROSTÁTICO]]="","",YEAR(Tabela2[[#This Row],[DATA DO ÚLTIMO TESTE HIDROSTÁTICO]]))</f>
        <v/>
      </c>
      <c r="Y850" s="101" t="str">
        <f>IFERROR(IF(Tabela2[[#This Row],[DATA DA RECARGA]]="","",Tabela2[[#This Row],[VALIDADE          (em meses)]]*30)+5,"")</f>
        <v/>
      </c>
      <c r="Z850" s="101" t="str">
        <f>IF(Tabela2[[#This Row],[DATA DA RECARGA]]="","","P")</f>
        <v/>
      </c>
      <c r="AA850" s="71"/>
      <c r="AB850" s="97" t="str">
        <f ca="1">IFERROR(G850-editar!$C$1,"")</f>
        <v/>
      </c>
      <c r="AC850" s="97" t="str">
        <f t="shared" ca="1" si="13"/>
        <v/>
      </c>
      <c r="AD850" s="74"/>
      <c r="AE850" s="74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</row>
    <row r="851" spans="1:57" ht="20.100000000000001" customHeight="1" x14ac:dyDescent="0.25">
      <c r="A851" s="29" t="str">
        <f>IF(Tabela2[[#This Row],[LOCAL DO EXTINTOR]]="","",Tabela2[[#This Row],[CONTROL1]])</f>
        <v/>
      </c>
      <c r="B851" s="133"/>
      <c r="C851" s="33"/>
      <c r="D851" s="34"/>
      <c r="E851" s="35"/>
      <c r="F8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1" s="81" t="str">
        <f ca="1">IFERROR(IF(Tabela2[[#This Row],[VALIDADE DA RECARGA]]="SELECIONE VALIDADE","",Tabela2[[#This Row],[DATA VENC REC]]),"")</f>
        <v/>
      </c>
      <c r="H851" s="76"/>
      <c r="I8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1" s="87" t="str">
        <f>IF(Tabela2[[#This Row],[DATA DO ÚLTIMO TESTE HIDROSTÁTICO]]="","",Tabela2[[#This Row],[DATA DO ÚLTIMO TESTE HIDROSTÁTICO]]+editar!$C$15)</f>
        <v/>
      </c>
      <c r="K851" s="105"/>
      <c r="L851" s="140"/>
      <c r="M851" s="48">
        <v>844</v>
      </c>
      <c r="N8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1" s="49" t="str">
        <f>IF(Tabela2[[#This Row],[DATA DA RECARGA]]="","",Tabela2[[#This Row],[DATA DA RECARGA]]+Tabela2[[#This Row],[val]])</f>
        <v/>
      </c>
      <c r="P851" s="48" t="str">
        <f>IF(Tabela2[[#This Row],[DATA VENC REC]]="","",VLOOKUP(MONTH(Tabela2[[#This Row],[DATA VENC REC]]),editar!$F$2:$G$13,2,0))</f>
        <v/>
      </c>
      <c r="Q851" s="48" t="str">
        <f>IF(Tabela2[[#This Row],[DATA VENC REC]]="","",YEAR(Tabela2[[#This Row],[DATA VENC REC]]))</f>
        <v/>
      </c>
      <c r="R8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1" s="54" t="str">
        <f>IF(Tabela2[[#This Row],[DATA DO PRÓXIMO TESTE HIDROSTÁTICO]]="","",VLOOKUP(MONTH(Tabela2[[#This Row],[DATA DO PRÓXIMO TESTE HIDROSTÁTICO]]),editar!$F$2:$G$13,2,0))</f>
        <v/>
      </c>
      <c r="T851" s="54" t="str">
        <f>IF(Tabela2[[#This Row],[DATA DO PRÓXIMO TESTE HIDROSTÁTICO]]="","",YEAR(Tabela2[[#This Row],[DATA DO PRÓXIMO TESTE HIDROSTÁTICO]]))</f>
        <v/>
      </c>
      <c r="U851" s="54" t="str">
        <f>IF(Tabela2[[#This Row],[DATA DA RECARGA]]="","",VLOOKUP(MONTH(Tabela2[[#This Row],[DATA DA RECARGA]]),editar!$F$2:$G$13,2,0))</f>
        <v/>
      </c>
      <c r="V851" s="54" t="str">
        <f>IF(Tabela2[[#This Row],[DATA DA RECARGA]]="","",YEAR(Tabela2[[#This Row],[DATA DA RECARGA]]))</f>
        <v/>
      </c>
      <c r="W851" s="54" t="str">
        <f>IF(Tabela2[[#This Row],[DATA DO ÚLTIMO TESTE HIDROSTÁTICO]]="","",VLOOKUP(MONTH(Tabela2[[#This Row],[DATA DO ÚLTIMO TESTE HIDROSTÁTICO]]),editar!$F$2:$G$13,2,0))</f>
        <v/>
      </c>
      <c r="X851" s="54" t="str">
        <f>IF(Tabela2[[#This Row],[DATA DO ÚLTIMO TESTE HIDROSTÁTICO]]="","",YEAR(Tabela2[[#This Row],[DATA DO ÚLTIMO TESTE HIDROSTÁTICO]]))</f>
        <v/>
      </c>
      <c r="Y851" s="101" t="str">
        <f>IFERROR(IF(Tabela2[[#This Row],[DATA DA RECARGA]]="","",Tabela2[[#This Row],[VALIDADE          (em meses)]]*30)+5,"")</f>
        <v/>
      </c>
      <c r="Z851" s="101" t="str">
        <f>IF(Tabela2[[#This Row],[DATA DA RECARGA]]="","","P")</f>
        <v/>
      </c>
      <c r="AA851" s="71"/>
      <c r="AB851" s="97" t="str">
        <f ca="1">IFERROR(G851-editar!$C$1,"")</f>
        <v/>
      </c>
      <c r="AC851" s="97" t="str">
        <f t="shared" ca="1" si="13"/>
        <v/>
      </c>
      <c r="AD851" s="74"/>
      <c r="AE851" s="74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</row>
    <row r="852" spans="1:57" ht="20.100000000000001" customHeight="1" x14ac:dyDescent="0.25">
      <c r="A852" s="29" t="str">
        <f>IF(Tabela2[[#This Row],[LOCAL DO EXTINTOR]]="","",Tabela2[[#This Row],[CONTROL1]])</f>
        <v/>
      </c>
      <c r="B852" s="133"/>
      <c r="C852" s="33"/>
      <c r="D852" s="34"/>
      <c r="E852" s="35"/>
      <c r="F8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2" s="81" t="str">
        <f ca="1">IFERROR(IF(Tabela2[[#This Row],[VALIDADE DA RECARGA]]="SELECIONE VALIDADE","",Tabela2[[#This Row],[DATA VENC REC]]),"")</f>
        <v/>
      </c>
      <c r="H852" s="76"/>
      <c r="I8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2" s="87" t="str">
        <f>IF(Tabela2[[#This Row],[DATA DO ÚLTIMO TESTE HIDROSTÁTICO]]="","",Tabela2[[#This Row],[DATA DO ÚLTIMO TESTE HIDROSTÁTICO]]+editar!$C$15)</f>
        <v/>
      </c>
      <c r="K852" s="105"/>
      <c r="L852" s="140"/>
      <c r="M852" s="48">
        <v>845</v>
      </c>
      <c r="N8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2" s="49" t="str">
        <f>IF(Tabela2[[#This Row],[DATA DA RECARGA]]="","",Tabela2[[#This Row],[DATA DA RECARGA]]+Tabela2[[#This Row],[val]])</f>
        <v/>
      </c>
      <c r="P852" s="48" t="str">
        <f>IF(Tabela2[[#This Row],[DATA VENC REC]]="","",VLOOKUP(MONTH(Tabela2[[#This Row],[DATA VENC REC]]),editar!$F$2:$G$13,2,0))</f>
        <v/>
      </c>
      <c r="Q852" s="48" t="str">
        <f>IF(Tabela2[[#This Row],[DATA VENC REC]]="","",YEAR(Tabela2[[#This Row],[DATA VENC REC]]))</f>
        <v/>
      </c>
      <c r="R8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2" s="54" t="str">
        <f>IF(Tabela2[[#This Row],[DATA DO PRÓXIMO TESTE HIDROSTÁTICO]]="","",VLOOKUP(MONTH(Tabela2[[#This Row],[DATA DO PRÓXIMO TESTE HIDROSTÁTICO]]),editar!$F$2:$G$13,2,0))</f>
        <v/>
      </c>
      <c r="T852" s="54" t="str">
        <f>IF(Tabela2[[#This Row],[DATA DO PRÓXIMO TESTE HIDROSTÁTICO]]="","",YEAR(Tabela2[[#This Row],[DATA DO PRÓXIMO TESTE HIDROSTÁTICO]]))</f>
        <v/>
      </c>
      <c r="U852" s="54" t="str">
        <f>IF(Tabela2[[#This Row],[DATA DA RECARGA]]="","",VLOOKUP(MONTH(Tabela2[[#This Row],[DATA DA RECARGA]]),editar!$F$2:$G$13,2,0))</f>
        <v/>
      </c>
      <c r="V852" s="54" t="str">
        <f>IF(Tabela2[[#This Row],[DATA DA RECARGA]]="","",YEAR(Tabela2[[#This Row],[DATA DA RECARGA]]))</f>
        <v/>
      </c>
      <c r="W852" s="54" t="str">
        <f>IF(Tabela2[[#This Row],[DATA DO ÚLTIMO TESTE HIDROSTÁTICO]]="","",VLOOKUP(MONTH(Tabela2[[#This Row],[DATA DO ÚLTIMO TESTE HIDROSTÁTICO]]),editar!$F$2:$G$13,2,0))</f>
        <v/>
      </c>
      <c r="X852" s="54" t="str">
        <f>IF(Tabela2[[#This Row],[DATA DO ÚLTIMO TESTE HIDROSTÁTICO]]="","",YEAR(Tabela2[[#This Row],[DATA DO ÚLTIMO TESTE HIDROSTÁTICO]]))</f>
        <v/>
      </c>
      <c r="Y852" s="101" t="str">
        <f>IFERROR(IF(Tabela2[[#This Row],[DATA DA RECARGA]]="","",Tabela2[[#This Row],[VALIDADE          (em meses)]]*30)+5,"")</f>
        <v/>
      </c>
      <c r="Z852" s="101" t="str">
        <f>IF(Tabela2[[#This Row],[DATA DA RECARGA]]="","","P")</f>
        <v/>
      </c>
      <c r="AA852" s="71"/>
      <c r="AB852" s="97" t="str">
        <f ca="1">IFERROR(G852-editar!$C$1,"")</f>
        <v/>
      </c>
      <c r="AC852" s="97" t="str">
        <f t="shared" ca="1" si="13"/>
        <v/>
      </c>
      <c r="AD852" s="74"/>
      <c r="AE852" s="74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</row>
    <row r="853" spans="1:57" ht="20.100000000000001" customHeight="1" x14ac:dyDescent="0.25">
      <c r="A853" s="29" t="str">
        <f>IF(Tabela2[[#This Row],[LOCAL DO EXTINTOR]]="","",Tabela2[[#This Row],[CONTROL1]])</f>
        <v/>
      </c>
      <c r="B853" s="133"/>
      <c r="C853" s="33"/>
      <c r="D853" s="34"/>
      <c r="E853" s="35"/>
      <c r="F8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3" s="81" t="str">
        <f ca="1">IFERROR(IF(Tabela2[[#This Row],[VALIDADE DA RECARGA]]="SELECIONE VALIDADE","",Tabela2[[#This Row],[DATA VENC REC]]),"")</f>
        <v/>
      </c>
      <c r="H853" s="76"/>
      <c r="I8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3" s="87" t="str">
        <f>IF(Tabela2[[#This Row],[DATA DO ÚLTIMO TESTE HIDROSTÁTICO]]="","",Tabela2[[#This Row],[DATA DO ÚLTIMO TESTE HIDROSTÁTICO]]+editar!$C$15)</f>
        <v/>
      </c>
      <c r="K853" s="105"/>
      <c r="L853" s="140"/>
      <c r="M853" s="48">
        <v>846</v>
      </c>
      <c r="N8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3" s="49" t="str">
        <f>IF(Tabela2[[#This Row],[DATA DA RECARGA]]="","",Tabela2[[#This Row],[DATA DA RECARGA]]+Tabela2[[#This Row],[val]])</f>
        <v/>
      </c>
      <c r="P853" s="48" t="str">
        <f>IF(Tabela2[[#This Row],[DATA VENC REC]]="","",VLOOKUP(MONTH(Tabela2[[#This Row],[DATA VENC REC]]),editar!$F$2:$G$13,2,0))</f>
        <v/>
      </c>
      <c r="Q853" s="48" t="str">
        <f>IF(Tabela2[[#This Row],[DATA VENC REC]]="","",YEAR(Tabela2[[#This Row],[DATA VENC REC]]))</f>
        <v/>
      </c>
      <c r="R8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3" s="54" t="str">
        <f>IF(Tabela2[[#This Row],[DATA DO PRÓXIMO TESTE HIDROSTÁTICO]]="","",VLOOKUP(MONTH(Tabela2[[#This Row],[DATA DO PRÓXIMO TESTE HIDROSTÁTICO]]),editar!$F$2:$G$13,2,0))</f>
        <v/>
      </c>
      <c r="T853" s="54" t="str">
        <f>IF(Tabela2[[#This Row],[DATA DO PRÓXIMO TESTE HIDROSTÁTICO]]="","",YEAR(Tabela2[[#This Row],[DATA DO PRÓXIMO TESTE HIDROSTÁTICO]]))</f>
        <v/>
      </c>
      <c r="U853" s="54" t="str">
        <f>IF(Tabela2[[#This Row],[DATA DA RECARGA]]="","",VLOOKUP(MONTH(Tabela2[[#This Row],[DATA DA RECARGA]]),editar!$F$2:$G$13,2,0))</f>
        <v/>
      </c>
      <c r="V853" s="54" t="str">
        <f>IF(Tabela2[[#This Row],[DATA DA RECARGA]]="","",YEAR(Tabela2[[#This Row],[DATA DA RECARGA]]))</f>
        <v/>
      </c>
      <c r="W853" s="54" t="str">
        <f>IF(Tabela2[[#This Row],[DATA DO ÚLTIMO TESTE HIDROSTÁTICO]]="","",VLOOKUP(MONTH(Tabela2[[#This Row],[DATA DO ÚLTIMO TESTE HIDROSTÁTICO]]),editar!$F$2:$G$13,2,0))</f>
        <v/>
      </c>
      <c r="X853" s="54" t="str">
        <f>IF(Tabela2[[#This Row],[DATA DO ÚLTIMO TESTE HIDROSTÁTICO]]="","",YEAR(Tabela2[[#This Row],[DATA DO ÚLTIMO TESTE HIDROSTÁTICO]]))</f>
        <v/>
      </c>
      <c r="Y853" s="101" t="str">
        <f>IFERROR(IF(Tabela2[[#This Row],[DATA DA RECARGA]]="","",Tabela2[[#This Row],[VALIDADE          (em meses)]]*30)+5,"")</f>
        <v/>
      </c>
      <c r="Z853" s="101" t="str">
        <f>IF(Tabela2[[#This Row],[DATA DA RECARGA]]="","","P")</f>
        <v/>
      </c>
      <c r="AA853" s="71"/>
      <c r="AB853" s="97" t="str">
        <f ca="1">IFERROR(G853-editar!$C$1,"")</f>
        <v/>
      </c>
      <c r="AC853" s="97" t="str">
        <f t="shared" ca="1" si="13"/>
        <v/>
      </c>
      <c r="AD853" s="74"/>
      <c r="AE853" s="74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</row>
    <row r="854" spans="1:57" ht="20.100000000000001" customHeight="1" x14ac:dyDescent="0.25">
      <c r="A854" s="29" t="str">
        <f>IF(Tabela2[[#This Row],[LOCAL DO EXTINTOR]]="","",Tabela2[[#This Row],[CONTROL1]])</f>
        <v/>
      </c>
      <c r="B854" s="133"/>
      <c r="C854" s="33"/>
      <c r="D854" s="34"/>
      <c r="E854" s="35"/>
      <c r="F8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4" s="81" t="str">
        <f ca="1">IFERROR(IF(Tabela2[[#This Row],[VALIDADE DA RECARGA]]="SELECIONE VALIDADE","",Tabela2[[#This Row],[DATA VENC REC]]),"")</f>
        <v/>
      </c>
      <c r="H854" s="76"/>
      <c r="I8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4" s="87" t="str">
        <f>IF(Tabela2[[#This Row],[DATA DO ÚLTIMO TESTE HIDROSTÁTICO]]="","",Tabela2[[#This Row],[DATA DO ÚLTIMO TESTE HIDROSTÁTICO]]+editar!$C$15)</f>
        <v/>
      </c>
      <c r="K854" s="105"/>
      <c r="L854" s="140"/>
      <c r="M854" s="48">
        <v>847</v>
      </c>
      <c r="N8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4" s="49" t="str">
        <f>IF(Tabela2[[#This Row],[DATA DA RECARGA]]="","",Tabela2[[#This Row],[DATA DA RECARGA]]+Tabela2[[#This Row],[val]])</f>
        <v/>
      </c>
      <c r="P854" s="48" t="str">
        <f>IF(Tabela2[[#This Row],[DATA VENC REC]]="","",VLOOKUP(MONTH(Tabela2[[#This Row],[DATA VENC REC]]),editar!$F$2:$G$13,2,0))</f>
        <v/>
      </c>
      <c r="Q854" s="48" t="str">
        <f>IF(Tabela2[[#This Row],[DATA VENC REC]]="","",YEAR(Tabela2[[#This Row],[DATA VENC REC]]))</f>
        <v/>
      </c>
      <c r="R8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4" s="54" t="str">
        <f>IF(Tabela2[[#This Row],[DATA DO PRÓXIMO TESTE HIDROSTÁTICO]]="","",VLOOKUP(MONTH(Tabela2[[#This Row],[DATA DO PRÓXIMO TESTE HIDROSTÁTICO]]),editar!$F$2:$G$13,2,0))</f>
        <v/>
      </c>
      <c r="T854" s="54" t="str">
        <f>IF(Tabela2[[#This Row],[DATA DO PRÓXIMO TESTE HIDROSTÁTICO]]="","",YEAR(Tabela2[[#This Row],[DATA DO PRÓXIMO TESTE HIDROSTÁTICO]]))</f>
        <v/>
      </c>
      <c r="U854" s="54" t="str">
        <f>IF(Tabela2[[#This Row],[DATA DA RECARGA]]="","",VLOOKUP(MONTH(Tabela2[[#This Row],[DATA DA RECARGA]]),editar!$F$2:$G$13,2,0))</f>
        <v/>
      </c>
      <c r="V854" s="54" t="str">
        <f>IF(Tabela2[[#This Row],[DATA DA RECARGA]]="","",YEAR(Tabela2[[#This Row],[DATA DA RECARGA]]))</f>
        <v/>
      </c>
      <c r="W854" s="54" t="str">
        <f>IF(Tabela2[[#This Row],[DATA DO ÚLTIMO TESTE HIDROSTÁTICO]]="","",VLOOKUP(MONTH(Tabela2[[#This Row],[DATA DO ÚLTIMO TESTE HIDROSTÁTICO]]),editar!$F$2:$G$13,2,0))</f>
        <v/>
      </c>
      <c r="X854" s="54" t="str">
        <f>IF(Tabela2[[#This Row],[DATA DO ÚLTIMO TESTE HIDROSTÁTICO]]="","",YEAR(Tabela2[[#This Row],[DATA DO ÚLTIMO TESTE HIDROSTÁTICO]]))</f>
        <v/>
      </c>
      <c r="Y854" s="101" t="str">
        <f>IFERROR(IF(Tabela2[[#This Row],[DATA DA RECARGA]]="","",Tabela2[[#This Row],[VALIDADE          (em meses)]]*30)+5,"")</f>
        <v/>
      </c>
      <c r="Z854" s="101" t="str">
        <f>IF(Tabela2[[#This Row],[DATA DA RECARGA]]="","","P")</f>
        <v/>
      </c>
      <c r="AA854" s="71"/>
      <c r="AB854" s="97" t="str">
        <f ca="1">IFERROR(G854-editar!$C$1,"")</f>
        <v/>
      </c>
      <c r="AC854" s="97" t="str">
        <f t="shared" ca="1" si="13"/>
        <v/>
      </c>
      <c r="AD854" s="74"/>
      <c r="AE854" s="74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</row>
    <row r="855" spans="1:57" ht="20.100000000000001" customHeight="1" x14ac:dyDescent="0.25">
      <c r="A855" s="29" t="str">
        <f>IF(Tabela2[[#This Row],[LOCAL DO EXTINTOR]]="","",Tabela2[[#This Row],[CONTROL1]])</f>
        <v/>
      </c>
      <c r="B855" s="133"/>
      <c r="C855" s="33"/>
      <c r="D855" s="34"/>
      <c r="E855" s="35"/>
      <c r="F8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5" s="81" t="str">
        <f ca="1">IFERROR(IF(Tabela2[[#This Row],[VALIDADE DA RECARGA]]="SELECIONE VALIDADE","",Tabela2[[#This Row],[DATA VENC REC]]),"")</f>
        <v/>
      </c>
      <c r="H855" s="76"/>
      <c r="I8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5" s="87" t="str">
        <f>IF(Tabela2[[#This Row],[DATA DO ÚLTIMO TESTE HIDROSTÁTICO]]="","",Tabela2[[#This Row],[DATA DO ÚLTIMO TESTE HIDROSTÁTICO]]+editar!$C$15)</f>
        <v/>
      </c>
      <c r="K855" s="105"/>
      <c r="L855" s="140"/>
      <c r="M855" s="48">
        <v>848</v>
      </c>
      <c r="N8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5" s="49" t="str">
        <f>IF(Tabela2[[#This Row],[DATA DA RECARGA]]="","",Tabela2[[#This Row],[DATA DA RECARGA]]+Tabela2[[#This Row],[val]])</f>
        <v/>
      </c>
      <c r="P855" s="48" t="str">
        <f>IF(Tabela2[[#This Row],[DATA VENC REC]]="","",VLOOKUP(MONTH(Tabela2[[#This Row],[DATA VENC REC]]),editar!$F$2:$G$13,2,0))</f>
        <v/>
      </c>
      <c r="Q855" s="48" t="str">
        <f>IF(Tabela2[[#This Row],[DATA VENC REC]]="","",YEAR(Tabela2[[#This Row],[DATA VENC REC]]))</f>
        <v/>
      </c>
      <c r="R8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5" s="54" t="str">
        <f>IF(Tabela2[[#This Row],[DATA DO PRÓXIMO TESTE HIDROSTÁTICO]]="","",VLOOKUP(MONTH(Tabela2[[#This Row],[DATA DO PRÓXIMO TESTE HIDROSTÁTICO]]),editar!$F$2:$G$13,2,0))</f>
        <v/>
      </c>
      <c r="T855" s="54" t="str">
        <f>IF(Tabela2[[#This Row],[DATA DO PRÓXIMO TESTE HIDROSTÁTICO]]="","",YEAR(Tabela2[[#This Row],[DATA DO PRÓXIMO TESTE HIDROSTÁTICO]]))</f>
        <v/>
      </c>
      <c r="U855" s="54" t="str">
        <f>IF(Tabela2[[#This Row],[DATA DA RECARGA]]="","",VLOOKUP(MONTH(Tabela2[[#This Row],[DATA DA RECARGA]]),editar!$F$2:$G$13,2,0))</f>
        <v/>
      </c>
      <c r="V855" s="54" t="str">
        <f>IF(Tabela2[[#This Row],[DATA DA RECARGA]]="","",YEAR(Tabela2[[#This Row],[DATA DA RECARGA]]))</f>
        <v/>
      </c>
      <c r="W855" s="54" t="str">
        <f>IF(Tabela2[[#This Row],[DATA DO ÚLTIMO TESTE HIDROSTÁTICO]]="","",VLOOKUP(MONTH(Tabela2[[#This Row],[DATA DO ÚLTIMO TESTE HIDROSTÁTICO]]),editar!$F$2:$G$13,2,0))</f>
        <v/>
      </c>
      <c r="X855" s="54" t="str">
        <f>IF(Tabela2[[#This Row],[DATA DO ÚLTIMO TESTE HIDROSTÁTICO]]="","",YEAR(Tabela2[[#This Row],[DATA DO ÚLTIMO TESTE HIDROSTÁTICO]]))</f>
        <v/>
      </c>
      <c r="Y855" s="101" t="str">
        <f>IFERROR(IF(Tabela2[[#This Row],[DATA DA RECARGA]]="","",Tabela2[[#This Row],[VALIDADE          (em meses)]]*30)+5,"")</f>
        <v/>
      </c>
      <c r="Z855" s="101" t="str">
        <f>IF(Tabela2[[#This Row],[DATA DA RECARGA]]="","","P")</f>
        <v/>
      </c>
      <c r="AA855" s="71"/>
      <c r="AB855" s="97" t="str">
        <f ca="1">IFERROR(G855-editar!$C$1,"")</f>
        <v/>
      </c>
      <c r="AC855" s="97" t="str">
        <f t="shared" ca="1" si="13"/>
        <v/>
      </c>
      <c r="AD855" s="74"/>
      <c r="AE855" s="74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</row>
    <row r="856" spans="1:57" ht="20.100000000000001" customHeight="1" x14ac:dyDescent="0.25">
      <c r="A856" s="29" t="str">
        <f>IF(Tabela2[[#This Row],[LOCAL DO EXTINTOR]]="","",Tabela2[[#This Row],[CONTROL1]])</f>
        <v/>
      </c>
      <c r="B856" s="133"/>
      <c r="C856" s="33"/>
      <c r="D856" s="34"/>
      <c r="E856" s="35"/>
      <c r="F8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6" s="81" t="str">
        <f ca="1">IFERROR(IF(Tabela2[[#This Row],[VALIDADE DA RECARGA]]="SELECIONE VALIDADE","",Tabela2[[#This Row],[DATA VENC REC]]),"")</f>
        <v/>
      </c>
      <c r="H856" s="76"/>
      <c r="I8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6" s="87" t="str">
        <f>IF(Tabela2[[#This Row],[DATA DO ÚLTIMO TESTE HIDROSTÁTICO]]="","",Tabela2[[#This Row],[DATA DO ÚLTIMO TESTE HIDROSTÁTICO]]+editar!$C$15)</f>
        <v/>
      </c>
      <c r="K856" s="105"/>
      <c r="L856" s="140"/>
      <c r="M856" s="48">
        <v>849</v>
      </c>
      <c r="N8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6" s="49" t="str">
        <f>IF(Tabela2[[#This Row],[DATA DA RECARGA]]="","",Tabela2[[#This Row],[DATA DA RECARGA]]+Tabela2[[#This Row],[val]])</f>
        <v/>
      </c>
      <c r="P856" s="48" t="str">
        <f>IF(Tabela2[[#This Row],[DATA VENC REC]]="","",VLOOKUP(MONTH(Tabela2[[#This Row],[DATA VENC REC]]),editar!$F$2:$G$13,2,0))</f>
        <v/>
      </c>
      <c r="Q856" s="48" t="str">
        <f>IF(Tabela2[[#This Row],[DATA VENC REC]]="","",YEAR(Tabela2[[#This Row],[DATA VENC REC]]))</f>
        <v/>
      </c>
      <c r="R8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6" s="54" t="str">
        <f>IF(Tabela2[[#This Row],[DATA DO PRÓXIMO TESTE HIDROSTÁTICO]]="","",VLOOKUP(MONTH(Tabela2[[#This Row],[DATA DO PRÓXIMO TESTE HIDROSTÁTICO]]),editar!$F$2:$G$13,2,0))</f>
        <v/>
      </c>
      <c r="T856" s="54" t="str">
        <f>IF(Tabela2[[#This Row],[DATA DO PRÓXIMO TESTE HIDROSTÁTICO]]="","",YEAR(Tabela2[[#This Row],[DATA DO PRÓXIMO TESTE HIDROSTÁTICO]]))</f>
        <v/>
      </c>
      <c r="U856" s="54" t="str">
        <f>IF(Tabela2[[#This Row],[DATA DA RECARGA]]="","",VLOOKUP(MONTH(Tabela2[[#This Row],[DATA DA RECARGA]]),editar!$F$2:$G$13,2,0))</f>
        <v/>
      </c>
      <c r="V856" s="54" t="str">
        <f>IF(Tabela2[[#This Row],[DATA DA RECARGA]]="","",YEAR(Tabela2[[#This Row],[DATA DA RECARGA]]))</f>
        <v/>
      </c>
      <c r="W856" s="54" t="str">
        <f>IF(Tabela2[[#This Row],[DATA DO ÚLTIMO TESTE HIDROSTÁTICO]]="","",VLOOKUP(MONTH(Tabela2[[#This Row],[DATA DO ÚLTIMO TESTE HIDROSTÁTICO]]),editar!$F$2:$G$13,2,0))</f>
        <v/>
      </c>
      <c r="X856" s="54" t="str">
        <f>IF(Tabela2[[#This Row],[DATA DO ÚLTIMO TESTE HIDROSTÁTICO]]="","",YEAR(Tabela2[[#This Row],[DATA DO ÚLTIMO TESTE HIDROSTÁTICO]]))</f>
        <v/>
      </c>
      <c r="Y856" s="101" t="str">
        <f>IFERROR(IF(Tabela2[[#This Row],[DATA DA RECARGA]]="","",Tabela2[[#This Row],[VALIDADE          (em meses)]]*30)+5,"")</f>
        <v/>
      </c>
      <c r="Z856" s="101" t="str">
        <f>IF(Tabela2[[#This Row],[DATA DA RECARGA]]="","","P")</f>
        <v/>
      </c>
      <c r="AA856" s="71"/>
      <c r="AB856" s="97" t="str">
        <f ca="1">IFERROR(G856-editar!$C$1,"")</f>
        <v/>
      </c>
      <c r="AC856" s="97" t="str">
        <f t="shared" ca="1" si="13"/>
        <v/>
      </c>
      <c r="AD856" s="74"/>
      <c r="AE856" s="74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</row>
    <row r="857" spans="1:57" ht="20.100000000000001" customHeight="1" x14ac:dyDescent="0.25">
      <c r="A857" s="29" t="str">
        <f>IF(Tabela2[[#This Row],[LOCAL DO EXTINTOR]]="","",Tabela2[[#This Row],[CONTROL1]])</f>
        <v/>
      </c>
      <c r="B857" s="133"/>
      <c r="C857" s="33"/>
      <c r="D857" s="34"/>
      <c r="E857" s="35"/>
      <c r="F8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7" s="81" t="str">
        <f ca="1">IFERROR(IF(Tabela2[[#This Row],[VALIDADE DA RECARGA]]="SELECIONE VALIDADE","",Tabela2[[#This Row],[DATA VENC REC]]),"")</f>
        <v/>
      </c>
      <c r="H857" s="76"/>
      <c r="I8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7" s="87" t="str">
        <f>IF(Tabela2[[#This Row],[DATA DO ÚLTIMO TESTE HIDROSTÁTICO]]="","",Tabela2[[#This Row],[DATA DO ÚLTIMO TESTE HIDROSTÁTICO]]+editar!$C$15)</f>
        <v/>
      </c>
      <c r="K857" s="105"/>
      <c r="L857" s="140"/>
      <c r="M857" s="48">
        <v>850</v>
      </c>
      <c r="N8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7" s="49" t="str">
        <f>IF(Tabela2[[#This Row],[DATA DA RECARGA]]="","",Tabela2[[#This Row],[DATA DA RECARGA]]+Tabela2[[#This Row],[val]])</f>
        <v/>
      </c>
      <c r="P857" s="48" t="str">
        <f>IF(Tabela2[[#This Row],[DATA VENC REC]]="","",VLOOKUP(MONTH(Tabela2[[#This Row],[DATA VENC REC]]),editar!$F$2:$G$13,2,0))</f>
        <v/>
      </c>
      <c r="Q857" s="48" t="str">
        <f>IF(Tabela2[[#This Row],[DATA VENC REC]]="","",YEAR(Tabela2[[#This Row],[DATA VENC REC]]))</f>
        <v/>
      </c>
      <c r="R8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7" s="54" t="str">
        <f>IF(Tabela2[[#This Row],[DATA DO PRÓXIMO TESTE HIDROSTÁTICO]]="","",VLOOKUP(MONTH(Tabela2[[#This Row],[DATA DO PRÓXIMO TESTE HIDROSTÁTICO]]),editar!$F$2:$G$13,2,0))</f>
        <v/>
      </c>
      <c r="T857" s="54" t="str">
        <f>IF(Tabela2[[#This Row],[DATA DO PRÓXIMO TESTE HIDROSTÁTICO]]="","",YEAR(Tabela2[[#This Row],[DATA DO PRÓXIMO TESTE HIDROSTÁTICO]]))</f>
        <v/>
      </c>
      <c r="U857" s="54" t="str">
        <f>IF(Tabela2[[#This Row],[DATA DA RECARGA]]="","",VLOOKUP(MONTH(Tabela2[[#This Row],[DATA DA RECARGA]]),editar!$F$2:$G$13,2,0))</f>
        <v/>
      </c>
      <c r="V857" s="54" t="str">
        <f>IF(Tabela2[[#This Row],[DATA DA RECARGA]]="","",YEAR(Tabela2[[#This Row],[DATA DA RECARGA]]))</f>
        <v/>
      </c>
      <c r="W857" s="54" t="str">
        <f>IF(Tabela2[[#This Row],[DATA DO ÚLTIMO TESTE HIDROSTÁTICO]]="","",VLOOKUP(MONTH(Tabela2[[#This Row],[DATA DO ÚLTIMO TESTE HIDROSTÁTICO]]),editar!$F$2:$G$13,2,0))</f>
        <v/>
      </c>
      <c r="X857" s="54" t="str">
        <f>IF(Tabela2[[#This Row],[DATA DO ÚLTIMO TESTE HIDROSTÁTICO]]="","",YEAR(Tabela2[[#This Row],[DATA DO ÚLTIMO TESTE HIDROSTÁTICO]]))</f>
        <v/>
      </c>
      <c r="Y857" s="101" t="str">
        <f>IFERROR(IF(Tabela2[[#This Row],[DATA DA RECARGA]]="","",Tabela2[[#This Row],[VALIDADE          (em meses)]]*30)+5,"")</f>
        <v/>
      </c>
      <c r="Z857" s="101" t="str">
        <f>IF(Tabela2[[#This Row],[DATA DA RECARGA]]="","","P")</f>
        <v/>
      </c>
      <c r="AA857" s="71"/>
      <c r="AB857" s="97" t="str">
        <f ca="1">IFERROR(G857-editar!$C$1,"")</f>
        <v/>
      </c>
      <c r="AC857" s="97" t="str">
        <f t="shared" ca="1" si="13"/>
        <v/>
      </c>
      <c r="AD857" s="74"/>
      <c r="AE857" s="74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</row>
    <row r="858" spans="1:57" ht="20.100000000000001" customHeight="1" x14ac:dyDescent="0.25">
      <c r="A858" s="29" t="str">
        <f>IF(Tabela2[[#This Row],[LOCAL DO EXTINTOR]]="","",Tabela2[[#This Row],[CONTROL1]])</f>
        <v/>
      </c>
      <c r="B858" s="133"/>
      <c r="C858" s="33"/>
      <c r="D858" s="34"/>
      <c r="E858" s="35"/>
      <c r="F8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8" s="81" t="str">
        <f ca="1">IFERROR(IF(Tabela2[[#This Row],[VALIDADE DA RECARGA]]="SELECIONE VALIDADE","",Tabela2[[#This Row],[DATA VENC REC]]),"")</f>
        <v/>
      </c>
      <c r="H858" s="76"/>
      <c r="I8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8" s="87" t="str">
        <f>IF(Tabela2[[#This Row],[DATA DO ÚLTIMO TESTE HIDROSTÁTICO]]="","",Tabela2[[#This Row],[DATA DO ÚLTIMO TESTE HIDROSTÁTICO]]+editar!$C$15)</f>
        <v/>
      </c>
      <c r="K858" s="105"/>
      <c r="L858" s="140"/>
      <c r="M858" s="48">
        <v>851</v>
      </c>
      <c r="N8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8" s="49" t="str">
        <f>IF(Tabela2[[#This Row],[DATA DA RECARGA]]="","",Tabela2[[#This Row],[DATA DA RECARGA]]+Tabela2[[#This Row],[val]])</f>
        <v/>
      </c>
      <c r="P858" s="48" t="str">
        <f>IF(Tabela2[[#This Row],[DATA VENC REC]]="","",VLOOKUP(MONTH(Tabela2[[#This Row],[DATA VENC REC]]),editar!$F$2:$G$13,2,0))</f>
        <v/>
      </c>
      <c r="Q858" s="48" t="str">
        <f>IF(Tabela2[[#This Row],[DATA VENC REC]]="","",YEAR(Tabela2[[#This Row],[DATA VENC REC]]))</f>
        <v/>
      </c>
      <c r="R8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8" s="54" t="str">
        <f>IF(Tabela2[[#This Row],[DATA DO PRÓXIMO TESTE HIDROSTÁTICO]]="","",VLOOKUP(MONTH(Tabela2[[#This Row],[DATA DO PRÓXIMO TESTE HIDROSTÁTICO]]),editar!$F$2:$G$13,2,0))</f>
        <v/>
      </c>
      <c r="T858" s="54" t="str">
        <f>IF(Tabela2[[#This Row],[DATA DO PRÓXIMO TESTE HIDROSTÁTICO]]="","",YEAR(Tabela2[[#This Row],[DATA DO PRÓXIMO TESTE HIDROSTÁTICO]]))</f>
        <v/>
      </c>
      <c r="U858" s="54" t="str">
        <f>IF(Tabela2[[#This Row],[DATA DA RECARGA]]="","",VLOOKUP(MONTH(Tabela2[[#This Row],[DATA DA RECARGA]]),editar!$F$2:$G$13,2,0))</f>
        <v/>
      </c>
      <c r="V858" s="54" t="str">
        <f>IF(Tabela2[[#This Row],[DATA DA RECARGA]]="","",YEAR(Tabela2[[#This Row],[DATA DA RECARGA]]))</f>
        <v/>
      </c>
      <c r="W858" s="54" t="str">
        <f>IF(Tabela2[[#This Row],[DATA DO ÚLTIMO TESTE HIDROSTÁTICO]]="","",VLOOKUP(MONTH(Tabela2[[#This Row],[DATA DO ÚLTIMO TESTE HIDROSTÁTICO]]),editar!$F$2:$G$13,2,0))</f>
        <v/>
      </c>
      <c r="X858" s="54" t="str">
        <f>IF(Tabela2[[#This Row],[DATA DO ÚLTIMO TESTE HIDROSTÁTICO]]="","",YEAR(Tabela2[[#This Row],[DATA DO ÚLTIMO TESTE HIDROSTÁTICO]]))</f>
        <v/>
      </c>
      <c r="Y858" s="101" t="str">
        <f>IFERROR(IF(Tabela2[[#This Row],[DATA DA RECARGA]]="","",Tabela2[[#This Row],[VALIDADE          (em meses)]]*30)+5,"")</f>
        <v/>
      </c>
      <c r="Z858" s="101" t="str">
        <f>IF(Tabela2[[#This Row],[DATA DA RECARGA]]="","","P")</f>
        <v/>
      </c>
      <c r="AA858" s="71"/>
      <c r="AB858" s="97" t="str">
        <f ca="1">IFERROR(G858-editar!$C$1,"")</f>
        <v/>
      </c>
      <c r="AC858" s="97" t="str">
        <f t="shared" ca="1" si="13"/>
        <v/>
      </c>
      <c r="AD858" s="74"/>
      <c r="AE858" s="74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</row>
    <row r="859" spans="1:57" ht="20.100000000000001" customHeight="1" x14ac:dyDescent="0.25">
      <c r="A859" s="29" t="str">
        <f>IF(Tabela2[[#This Row],[LOCAL DO EXTINTOR]]="","",Tabela2[[#This Row],[CONTROL1]])</f>
        <v/>
      </c>
      <c r="B859" s="133"/>
      <c r="C859" s="33"/>
      <c r="D859" s="34"/>
      <c r="E859" s="35"/>
      <c r="F8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59" s="81" t="str">
        <f ca="1">IFERROR(IF(Tabela2[[#This Row],[VALIDADE DA RECARGA]]="SELECIONE VALIDADE","",Tabela2[[#This Row],[DATA VENC REC]]),"")</f>
        <v/>
      </c>
      <c r="H859" s="76"/>
      <c r="I8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59" s="87" t="str">
        <f>IF(Tabela2[[#This Row],[DATA DO ÚLTIMO TESTE HIDROSTÁTICO]]="","",Tabela2[[#This Row],[DATA DO ÚLTIMO TESTE HIDROSTÁTICO]]+editar!$C$15)</f>
        <v/>
      </c>
      <c r="K859" s="105"/>
      <c r="L859" s="140"/>
      <c r="M859" s="48">
        <v>852</v>
      </c>
      <c r="N8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59" s="49" t="str">
        <f>IF(Tabela2[[#This Row],[DATA DA RECARGA]]="","",Tabela2[[#This Row],[DATA DA RECARGA]]+Tabela2[[#This Row],[val]])</f>
        <v/>
      </c>
      <c r="P859" s="48" t="str">
        <f>IF(Tabela2[[#This Row],[DATA VENC REC]]="","",VLOOKUP(MONTH(Tabela2[[#This Row],[DATA VENC REC]]),editar!$F$2:$G$13,2,0))</f>
        <v/>
      </c>
      <c r="Q859" s="48" t="str">
        <f>IF(Tabela2[[#This Row],[DATA VENC REC]]="","",YEAR(Tabela2[[#This Row],[DATA VENC REC]]))</f>
        <v/>
      </c>
      <c r="R8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59" s="54" t="str">
        <f>IF(Tabela2[[#This Row],[DATA DO PRÓXIMO TESTE HIDROSTÁTICO]]="","",VLOOKUP(MONTH(Tabela2[[#This Row],[DATA DO PRÓXIMO TESTE HIDROSTÁTICO]]),editar!$F$2:$G$13,2,0))</f>
        <v/>
      </c>
      <c r="T859" s="54" t="str">
        <f>IF(Tabela2[[#This Row],[DATA DO PRÓXIMO TESTE HIDROSTÁTICO]]="","",YEAR(Tabela2[[#This Row],[DATA DO PRÓXIMO TESTE HIDROSTÁTICO]]))</f>
        <v/>
      </c>
      <c r="U859" s="54" t="str">
        <f>IF(Tabela2[[#This Row],[DATA DA RECARGA]]="","",VLOOKUP(MONTH(Tabela2[[#This Row],[DATA DA RECARGA]]),editar!$F$2:$G$13,2,0))</f>
        <v/>
      </c>
      <c r="V859" s="54" t="str">
        <f>IF(Tabela2[[#This Row],[DATA DA RECARGA]]="","",YEAR(Tabela2[[#This Row],[DATA DA RECARGA]]))</f>
        <v/>
      </c>
      <c r="W859" s="54" t="str">
        <f>IF(Tabela2[[#This Row],[DATA DO ÚLTIMO TESTE HIDROSTÁTICO]]="","",VLOOKUP(MONTH(Tabela2[[#This Row],[DATA DO ÚLTIMO TESTE HIDROSTÁTICO]]),editar!$F$2:$G$13,2,0))</f>
        <v/>
      </c>
      <c r="X859" s="54" t="str">
        <f>IF(Tabela2[[#This Row],[DATA DO ÚLTIMO TESTE HIDROSTÁTICO]]="","",YEAR(Tabela2[[#This Row],[DATA DO ÚLTIMO TESTE HIDROSTÁTICO]]))</f>
        <v/>
      </c>
      <c r="Y859" s="101" t="str">
        <f>IFERROR(IF(Tabela2[[#This Row],[DATA DA RECARGA]]="","",Tabela2[[#This Row],[VALIDADE          (em meses)]]*30)+5,"")</f>
        <v/>
      </c>
      <c r="Z859" s="101" t="str">
        <f>IF(Tabela2[[#This Row],[DATA DA RECARGA]]="","","P")</f>
        <v/>
      </c>
      <c r="AA859" s="71"/>
      <c r="AB859" s="97" t="str">
        <f ca="1">IFERROR(G859-editar!$C$1,"")</f>
        <v/>
      </c>
      <c r="AC859" s="97" t="str">
        <f t="shared" ca="1" si="13"/>
        <v/>
      </c>
      <c r="AD859" s="74"/>
      <c r="AE859" s="74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</row>
    <row r="860" spans="1:57" ht="20.100000000000001" customHeight="1" x14ac:dyDescent="0.25">
      <c r="A860" s="29" t="str">
        <f>IF(Tabela2[[#This Row],[LOCAL DO EXTINTOR]]="","",Tabela2[[#This Row],[CONTROL1]])</f>
        <v/>
      </c>
      <c r="B860" s="133"/>
      <c r="C860" s="33"/>
      <c r="D860" s="34"/>
      <c r="E860" s="35"/>
      <c r="F8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0" s="81" t="str">
        <f ca="1">IFERROR(IF(Tabela2[[#This Row],[VALIDADE DA RECARGA]]="SELECIONE VALIDADE","",Tabela2[[#This Row],[DATA VENC REC]]),"")</f>
        <v/>
      </c>
      <c r="H860" s="76"/>
      <c r="I8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0" s="87" t="str">
        <f>IF(Tabela2[[#This Row],[DATA DO ÚLTIMO TESTE HIDROSTÁTICO]]="","",Tabela2[[#This Row],[DATA DO ÚLTIMO TESTE HIDROSTÁTICO]]+editar!$C$15)</f>
        <v/>
      </c>
      <c r="K860" s="105"/>
      <c r="L860" s="140"/>
      <c r="M860" s="48">
        <v>853</v>
      </c>
      <c r="N8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0" s="49" t="str">
        <f>IF(Tabela2[[#This Row],[DATA DA RECARGA]]="","",Tabela2[[#This Row],[DATA DA RECARGA]]+Tabela2[[#This Row],[val]])</f>
        <v/>
      </c>
      <c r="P860" s="48" t="str">
        <f>IF(Tabela2[[#This Row],[DATA VENC REC]]="","",VLOOKUP(MONTH(Tabela2[[#This Row],[DATA VENC REC]]),editar!$F$2:$G$13,2,0))</f>
        <v/>
      </c>
      <c r="Q860" s="48" t="str">
        <f>IF(Tabela2[[#This Row],[DATA VENC REC]]="","",YEAR(Tabela2[[#This Row],[DATA VENC REC]]))</f>
        <v/>
      </c>
      <c r="R8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0" s="54" t="str">
        <f>IF(Tabela2[[#This Row],[DATA DO PRÓXIMO TESTE HIDROSTÁTICO]]="","",VLOOKUP(MONTH(Tabela2[[#This Row],[DATA DO PRÓXIMO TESTE HIDROSTÁTICO]]),editar!$F$2:$G$13,2,0))</f>
        <v/>
      </c>
      <c r="T860" s="54" t="str">
        <f>IF(Tabela2[[#This Row],[DATA DO PRÓXIMO TESTE HIDROSTÁTICO]]="","",YEAR(Tabela2[[#This Row],[DATA DO PRÓXIMO TESTE HIDROSTÁTICO]]))</f>
        <v/>
      </c>
      <c r="U860" s="54" t="str">
        <f>IF(Tabela2[[#This Row],[DATA DA RECARGA]]="","",VLOOKUP(MONTH(Tabela2[[#This Row],[DATA DA RECARGA]]),editar!$F$2:$G$13,2,0))</f>
        <v/>
      </c>
      <c r="V860" s="54" t="str">
        <f>IF(Tabela2[[#This Row],[DATA DA RECARGA]]="","",YEAR(Tabela2[[#This Row],[DATA DA RECARGA]]))</f>
        <v/>
      </c>
      <c r="W860" s="54" t="str">
        <f>IF(Tabela2[[#This Row],[DATA DO ÚLTIMO TESTE HIDROSTÁTICO]]="","",VLOOKUP(MONTH(Tabela2[[#This Row],[DATA DO ÚLTIMO TESTE HIDROSTÁTICO]]),editar!$F$2:$G$13,2,0))</f>
        <v/>
      </c>
      <c r="X860" s="54" t="str">
        <f>IF(Tabela2[[#This Row],[DATA DO ÚLTIMO TESTE HIDROSTÁTICO]]="","",YEAR(Tabela2[[#This Row],[DATA DO ÚLTIMO TESTE HIDROSTÁTICO]]))</f>
        <v/>
      </c>
      <c r="Y860" s="101" t="str">
        <f>IFERROR(IF(Tabela2[[#This Row],[DATA DA RECARGA]]="","",Tabela2[[#This Row],[VALIDADE          (em meses)]]*30)+5,"")</f>
        <v/>
      </c>
      <c r="Z860" s="101" t="str">
        <f>IF(Tabela2[[#This Row],[DATA DA RECARGA]]="","","P")</f>
        <v/>
      </c>
      <c r="AA860" s="71"/>
      <c r="AB860" s="97" t="str">
        <f ca="1">IFERROR(G860-editar!$C$1,"")</f>
        <v/>
      </c>
      <c r="AC860" s="97" t="str">
        <f t="shared" ca="1" si="13"/>
        <v/>
      </c>
      <c r="AD860" s="74"/>
      <c r="AE860" s="74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</row>
    <row r="861" spans="1:57" ht="20.100000000000001" customHeight="1" x14ac:dyDescent="0.25">
      <c r="A861" s="29" t="str">
        <f>IF(Tabela2[[#This Row],[LOCAL DO EXTINTOR]]="","",Tabela2[[#This Row],[CONTROL1]])</f>
        <v/>
      </c>
      <c r="B861" s="133"/>
      <c r="C861" s="33"/>
      <c r="D861" s="34"/>
      <c r="E861" s="35"/>
      <c r="F8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1" s="81" t="str">
        <f ca="1">IFERROR(IF(Tabela2[[#This Row],[VALIDADE DA RECARGA]]="SELECIONE VALIDADE","",Tabela2[[#This Row],[DATA VENC REC]]),"")</f>
        <v/>
      </c>
      <c r="H861" s="76"/>
      <c r="I8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1" s="87" t="str">
        <f>IF(Tabela2[[#This Row],[DATA DO ÚLTIMO TESTE HIDROSTÁTICO]]="","",Tabela2[[#This Row],[DATA DO ÚLTIMO TESTE HIDROSTÁTICO]]+editar!$C$15)</f>
        <v/>
      </c>
      <c r="K861" s="105"/>
      <c r="L861" s="140"/>
      <c r="M861" s="48">
        <v>854</v>
      </c>
      <c r="N8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1" s="49" t="str">
        <f>IF(Tabela2[[#This Row],[DATA DA RECARGA]]="","",Tabela2[[#This Row],[DATA DA RECARGA]]+Tabela2[[#This Row],[val]])</f>
        <v/>
      </c>
      <c r="P861" s="48" t="str">
        <f>IF(Tabela2[[#This Row],[DATA VENC REC]]="","",VLOOKUP(MONTH(Tabela2[[#This Row],[DATA VENC REC]]),editar!$F$2:$G$13,2,0))</f>
        <v/>
      </c>
      <c r="Q861" s="48" t="str">
        <f>IF(Tabela2[[#This Row],[DATA VENC REC]]="","",YEAR(Tabela2[[#This Row],[DATA VENC REC]]))</f>
        <v/>
      </c>
      <c r="R8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1" s="54" t="str">
        <f>IF(Tabela2[[#This Row],[DATA DO PRÓXIMO TESTE HIDROSTÁTICO]]="","",VLOOKUP(MONTH(Tabela2[[#This Row],[DATA DO PRÓXIMO TESTE HIDROSTÁTICO]]),editar!$F$2:$G$13,2,0))</f>
        <v/>
      </c>
      <c r="T861" s="54" t="str">
        <f>IF(Tabela2[[#This Row],[DATA DO PRÓXIMO TESTE HIDROSTÁTICO]]="","",YEAR(Tabela2[[#This Row],[DATA DO PRÓXIMO TESTE HIDROSTÁTICO]]))</f>
        <v/>
      </c>
      <c r="U861" s="54" t="str">
        <f>IF(Tabela2[[#This Row],[DATA DA RECARGA]]="","",VLOOKUP(MONTH(Tabela2[[#This Row],[DATA DA RECARGA]]),editar!$F$2:$G$13,2,0))</f>
        <v/>
      </c>
      <c r="V861" s="54" t="str">
        <f>IF(Tabela2[[#This Row],[DATA DA RECARGA]]="","",YEAR(Tabela2[[#This Row],[DATA DA RECARGA]]))</f>
        <v/>
      </c>
      <c r="W861" s="54" t="str">
        <f>IF(Tabela2[[#This Row],[DATA DO ÚLTIMO TESTE HIDROSTÁTICO]]="","",VLOOKUP(MONTH(Tabela2[[#This Row],[DATA DO ÚLTIMO TESTE HIDROSTÁTICO]]),editar!$F$2:$G$13,2,0))</f>
        <v/>
      </c>
      <c r="X861" s="54" t="str">
        <f>IF(Tabela2[[#This Row],[DATA DO ÚLTIMO TESTE HIDROSTÁTICO]]="","",YEAR(Tabela2[[#This Row],[DATA DO ÚLTIMO TESTE HIDROSTÁTICO]]))</f>
        <v/>
      </c>
      <c r="Y861" s="101" t="str">
        <f>IFERROR(IF(Tabela2[[#This Row],[DATA DA RECARGA]]="","",Tabela2[[#This Row],[VALIDADE          (em meses)]]*30)+5,"")</f>
        <v/>
      </c>
      <c r="Z861" s="101" t="str">
        <f>IF(Tabela2[[#This Row],[DATA DA RECARGA]]="","","P")</f>
        <v/>
      </c>
      <c r="AA861" s="71"/>
      <c r="AB861" s="97" t="str">
        <f ca="1">IFERROR(G861-editar!$C$1,"")</f>
        <v/>
      </c>
      <c r="AC861" s="97" t="str">
        <f t="shared" ca="1" si="13"/>
        <v/>
      </c>
      <c r="AD861" s="74"/>
      <c r="AE861" s="74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</row>
    <row r="862" spans="1:57" ht="20.100000000000001" customHeight="1" x14ac:dyDescent="0.25">
      <c r="A862" s="29" t="str">
        <f>IF(Tabela2[[#This Row],[LOCAL DO EXTINTOR]]="","",Tabela2[[#This Row],[CONTROL1]])</f>
        <v/>
      </c>
      <c r="B862" s="133"/>
      <c r="C862" s="33"/>
      <c r="D862" s="34"/>
      <c r="E862" s="35"/>
      <c r="F8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2" s="81" t="str">
        <f ca="1">IFERROR(IF(Tabela2[[#This Row],[VALIDADE DA RECARGA]]="SELECIONE VALIDADE","",Tabela2[[#This Row],[DATA VENC REC]]),"")</f>
        <v/>
      </c>
      <c r="H862" s="76"/>
      <c r="I8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2" s="87" t="str">
        <f>IF(Tabela2[[#This Row],[DATA DO ÚLTIMO TESTE HIDROSTÁTICO]]="","",Tabela2[[#This Row],[DATA DO ÚLTIMO TESTE HIDROSTÁTICO]]+editar!$C$15)</f>
        <v/>
      </c>
      <c r="K862" s="105"/>
      <c r="L862" s="140"/>
      <c r="M862" s="48">
        <v>855</v>
      </c>
      <c r="N8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2" s="49" t="str">
        <f>IF(Tabela2[[#This Row],[DATA DA RECARGA]]="","",Tabela2[[#This Row],[DATA DA RECARGA]]+Tabela2[[#This Row],[val]])</f>
        <v/>
      </c>
      <c r="P862" s="48" t="str">
        <f>IF(Tabela2[[#This Row],[DATA VENC REC]]="","",VLOOKUP(MONTH(Tabela2[[#This Row],[DATA VENC REC]]),editar!$F$2:$G$13,2,0))</f>
        <v/>
      </c>
      <c r="Q862" s="48" t="str">
        <f>IF(Tabela2[[#This Row],[DATA VENC REC]]="","",YEAR(Tabela2[[#This Row],[DATA VENC REC]]))</f>
        <v/>
      </c>
      <c r="R8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2" s="54" t="str">
        <f>IF(Tabela2[[#This Row],[DATA DO PRÓXIMO TESTE HIDROSTÁTICO]]="","",VLOOKUP(MONTH(Tabela2[[#This Row],[DATA DO PRÓXIMO TESTE HIDROSTÁTICO]]),editar!$F$2:$G$13,2,0))</f>
        <v/>
      </c>
      <c r="T862" s="54" t="str">
        <f>IF(Tabela2[[#This Row],[DATA DO PRÓXIMO TESTE HIDROSTÁTICO]]="","",YEAR(Tabela2[[#This Row],[DATA DO PRÓXIMO TESTE HIDROSTÁTICO]]))</f>
        <v/>
      </c>
      <c r="U862" s="54" t="str">
        <f>IF(Tabela2[[#This Row],[DATA DA RECARGA]]="","",VLOOKUP(MONTH(Tabela2[[#This Row],[DATA DA RECARGA]]),editar!$F$2:$G$13,2,0))</f>
        <v/>
      </c>
      <c r="V862" s="54" t="str">
        <f>IF(Tabela2[[#This Row],[DATA DA RECARGA]]="","",YEAR(Tabela2[[#This Row],[DATA DA RECARGA]]))</f>
        <v/>
      </c>
      <c r="W862" s="54" t="str">
        <f>IF(Tabela2[[#This Row],[DATA DO ÚLTIMO TESTE HIDROSTÁTICO]]="","",VLOOKUP(MONTH(Tabela2[[#This Row],[DATA DO ÚLTIMO TESTE HIDROSTÁTICO]]),editar!$F$2:$G$13,2,0))</f>
        <v/>
      </c>
      <c r="X862" s="54" t="str">
        <f>IF(Tabela2[[#This Row],[DATA DO ÚLTIMO TESTE HIDROSTÁTICO]]="","",YEAR(Tabela2[[#This Row],[DATA DO ÚLTIMO TESTE HIDROSTÁTICO]]))</f>
        <v/>
      </c>
      <c r="Y862" s="101" t="str">
        <f>IFERROR(IF(Tabela2[[#This Row],[DATA DA RECARGA]]="","",Tabela2[[#This Row],[VALIDADE          (em meses)]]*30)+5,"")</f>
        <v/>
      </c>
      <c r="Z862" s="101" t="str">
        <f>IF(Tabela2[[#This Row],[DATA DA RECARGA]]="","","P")</f>
        <v/>
      </c>
      <c r="AA862" s="71"/>
      <c r="AB862" s="97" t="str">
        <f ca="1">IFERROR(G862-editar!$C$1,"")</f>
        <v/>
      </c>
      <c r="AC862" s="97" t="str">
        <f t="shared" ca="1" si="13"/>
        <v/>
      </c>
      <c r="AD862" s="74"/>
      <c r="AE862" s="74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</row>
    <row r="863" spans="1:57" ht="20.100000000000001" customHeight="1" x14ac:dyDescent="0.25">
      <c r="A863" s="29" t="str">
        <f>IF(Tabela2[[#This Row],[LOCAL DO EXTINTOR]]="","",Tabela2[[#This Row],[CONTROL1]])</f>
        <v/>
      </c>
      <c r="B863" s="133"/>
      <c r="C863" s="33"/>
      <c r="D863" s="34"/>
      <c r="E863" s="35"/>
      <c r="F8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3" s="81" t="str">
        <f ca="1">IFERROR(IF(Tabela2[[#This Row],[VALIDADE DA RECARGA]]="SELECIONE VALIDADE","",Tabela2[[#This Row],[DATA VENC REC]]),"")</f>
        <v/>
      </c>
      <c r="H863" s="76"/>
      <c r="I8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3" s="87" t="str">
        <f>IF(Tabela2[[#This Row],[DATA DO ÚLTIMO TESTE HIDROSTÁTICO]]="","",Tabela2[[#This Row],[DATA DO ÚLTIMO TESTE HIDROSTÁTICO]]+editar!$C$15)</f>
        <v/>
      </c>
      <c r="K863" s="105"/>
      <c r="L863" s="140"/>
      <c r="M863" s="48">
        <v>856</v>
      </c>
      <c r="N8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3" s="49" t="str">
        <f>IF(Tabela2[[#This Row],[DATA DA RECARGA]]="","",Tabela2[[#This Row],[DATA DA RECARGA]]+Tabela2[[#This Row],[val]])</f>
        <v/>
      </c>
      <c r="P863" s="48" t="str">
        <f>IF(Tabela2[[#This Row],[DATA VENC REC]]="","",VLOOKUP(MONTH(Tabela2[[#This Row],[DATA VENC REC]]),editar!$F$2:$G$13,2,0))</f>
        <v/>
      </c>
      <c r="Q863" s="48" t="str">
        <f>IF(Tabela2[[#This Row],[DATA VENC REC]]="","",YEAR(Tabela2[[#This Row],[DATA VENC REC]]))</f>
        <v/>
      </c>
      <c r="R8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3" s="54" t="str">
        <f>IF(Tabela2[[#This Row],[DATA DO PRÓXIMO TESTE HIDROSTÁTICO]]="","",VLOOKUP(MONTH(Tabela2[[#This Row],[DATA DO PRÓXIMO TESTE HIDROSTÁTICO]]),editar!$F$2:$G$13,2,0))</f>
        <v/>
      </c>
      <c r="T863" s="54" t="str">
        <f>IF(Tabela2[[#This Row],[DATA DO PRÓXIMO TESTE HIDROSTÁTICO]]="","",YEAR(Tabela2[[#This Row],[DATA DO PRÓXIMO TESTE HIDROSTÁTICO]]))</f>
        <v/>
      </c>
      <c r="U863" s="54" t="str">
        <f>IF(Tabela2[[#This Row],[DATA DA RECARGA]]="","",VLOOKUP(MONTH(Tabela2[[#This Row],[DATA DA RECARGA]]),editar!$F$2:$G$13,2,0))</f>
        <v/>
      </c>
      <c r="V863" s="54" t="str">
        <f>IF(Tabela2[[#This Row],[DATA DA RECARGA]]="","",YEAR(Tabela2[[#This Row],[DATA DA RECARGA]]))</f>
        <v/>
      </c>
      <c r="W863" s="54" t="str">
        <f>IF(Tabela2[[#This Row],[DATA DO ÚLTIMO TESTE HIDROSTÁTICO]]="","",VLOOKUP(MONTH(Tabela2[[#This Row],[DATA DO ÚLTIMO TESTE HIDROSTÁTICO]]),editar!$F$2:$G$13,2,0))</f>
        <v/>
      </c>
      <c r="X863" s="54" t="str">
        <f>IF(Tabela2[[#This Row],[DATA DO ÚLTIMO TESTE HIDROSTÁTICO]]="","",YEAR(Tabela2[[#This Row],[DATA DO ÚLTIMO TESTE HIDROSTÁTICO]]))</f>
        <v/>
      </c>
      <c r="Y863" s="101" t="str">
        <f>IFERROR(IF(Tabela2[[#This Row],[DATA DA RECARGA]]="","",Tabela2[[#This Row],[VALIDADE          (em meses)]]*30)+5,"")</f>
        <v/>
      </c>
      <c r="Z863" s="101" t="str">
        <f>IF(Tabela2[[#This Row],[DATA DA RECARGA]]="","","P")</f>
        <v/>
      </c>
      <c r="AA863" s="71"/>
      <c r="AB863" s="97" t="str">
        <f ca="1">IFERROR(G863-editar!$C$1,"")</f>
        <v/>
      </c>
      <c r="AC863" s="97" t="str">
        <f t="shared" ca="1" si="13"/>
        <v/>
      </c>
      <c r="AD863" s="74"/>
      <c r="AE863" s="74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</row>
    <row r="864" spans="1:57" ht="20.100000000000001" customHeight="1" x14ac:dyDescent="0.25">
      <c r="A864" s="29" t="str">
        <f>IF(Tabela2[[#This Row],[LOCAL DO EXTINTOR]]="","",Tabela2[[#This Row],[CONTROL1]])</f>
        <v/>
      </c>
      <c r="B864" s="133"/>
      <c r="C864" s="33"/>
      <c r="D864" s="34"/>
      <c r="E864" s="35"/>
      <c r="F8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4" s="81" t="str">
        <f ca="1">IFERROR(IF(Tabela2[[#This Row],[VALIDADE DA RECARGA]]="SELECIONE VALIDADE","",Tabela2[[#This Row],[DATA VENC REC]]),"")</f>
        <v/>
      </c>
      <c r="H864" s="76"/>
      <c r="I8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4" s="87" t="str">
        <f>IF(Tabela2[[#This Row],[DATA DO ÚLTIMO TESTE HIDROSTÁTICO]]="","",Tabela2[[#This Row],[DATA DO ÚLTIMO TESTE HIDROSTÁTICO]]+editar!$C$15)</f>
        <v/>
      </c>
      <c r="K864" s="105"/>
      <c r="L864" s="140"/>
      <c r="M864" s="48">
        <v>857</v>
      </c>
      <c r="N8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4" s="49" t="str">
        <f>IF(Tabela2[[#This Row],[DATA DA RECARGA]]="","",Tabela2[[#This Row],[DATA DA RECARGA]]+Tabela2[[#This Row],[val]])</f>
        <v/>
      </c>
      <c r="P864" s="48" t="str">
        <f>IF(Tabela2[[#This Row],[DATA VENC REC]]="","",VLOOKUP(MONTH(Tabela2[[#This Row],[DATA VENC REC]]),editar!$F$2:$G$13,2,0))</f>
        <v/>
      </c>
      <c r="Q864" s="48" t="str">
        <f>IF(Tabela2[[#This Row],[DATA VENC REC]]="","",YEAR(Tabela2[[#This Row],[DATA VENC REC]]))</f>
        <v/>
      </c>
      <c r="R8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4" s="54" t="str">
        <f>IF(Tabela2[[#This Row],[DATA DO PRÓXIMO TESTE HIDROSTÁTICO]]="","",VLOOKUP(MONTH(Tabela2[[#This Row],[DATA DO PRÓXIMO TESTE HIDROSTÁTICO]]),editar!$F$2:$G$13,2,0))</f>
        <v/>
      </c>
      <c r="T864" s="54" t="str">
        <f>IF(Tabela2[[#This Row],[DATA DO PRÓXIMO TESTE HIDROSTÁTICO]]="","",YEAR(Tabela2[[#This Row],[DATA DO PRÓXIMO TESTE HIDROSTÁTICO]]))</f>
        <v/>
      </c>
      <c r="U864" s="54" t="str">
        <f>IF(Tabela2[[#This Row],[DATA DA RECARGA]]="","",VLOOKUP(MONTH(Tabela2[[#This Row],[DATA DA RECARGA]]),editar!$F$2:$G$13,2,0))</f>
        <v/>
      </c>
      <c r="V864" s="54" t="str">
        <f>IF(Tabela2[[#This Row],[DATA DA RECARGA]]="","",YEAR(Tabela2[[#This Row],[DATA DA RECARGA]]))</f>
        <v/>
      </c>
      <c r="W864" s="54" t="str">
        <f>IF(Tabela2[[#This Row],[DATA DO ÚLTIMO TESTE HIDROSTÁTICO]]="","",VLOOKUP(MONTH(Tabela2[[#This Row],[DATA DO ÚLTIMO TESTE HIDROSTÁTICO]]),editar!$F$2:$G$13,2,0))</f>
        <v/>
      </c>
      <c r="X864" s="54" t="str">
        <f>IF(Tabela2[[#This Row],[DATA DO ÚLTIMO TESTE HIDROSTÁTICO]]="","",YEAR(Tabela2[[#This Row],[DATA DO ÚLTIMO TESTE HIDROSTÁTICO]]))</f>
        <v/>
      </c>
      <c r="Y864" s="101" t="str">
        <f>IFERROR(IF(Tabela2[[#This Row],[DATA DA RECARGA]]="","",Tabela2[[#This Row],[VALIDADE          (em meses)]]*30)+5,"")</f>
        <v/>
      </c>
      <c r="Z864" s="101" t="str">
        <f>IF(Tabela2[[#This Row],[DATA DA RECARGA]]="","","P")</f>
        <v/>
      </c>
      <c r="AA864" s="71"/>
      <c r="AB864" s="97" t="str">
        <f ca="1">IFERROR(G864-editar!$C$1,"")</f>
        <v/>
      </c>
      <c r="AC864" s="97" t="str">
        <f t="shared" ca="1" si="13"/>
        <v/>
      </c>
      <c r="AD864" s="74"/>
      <c r="AE864" s="74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</row>
    <row r="865" spans="1:57" ht="20.100000000000001" customHeight="1" x14ac:dyDescent="0.25">
      <c r="A865" s="29" t="str">
        <f>IF(Tabela2[[#This Row],[LOCAL DO EXTINTOR]]="","",Tabela2[[#This Row],[CONTROL1]])</f>
        <v/>
      </c>
      <c r="B865" s="133"/>
      <c r="C865" s="33"/>
      <c r="D865" s="34"/>
      <c r="E865" s="35"/>
      <c r="F8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5" s="81" t="str">
        <f ca="1">IFERROR(IF(Tabela2[[#This Row],[VALIDADE DA RECARGA]]="SELECIONE VALIDADE","",Tabela2[[#This Row],[DATA VENC REC]]),"")</f>
        <v/>
      </c>
      <c r="H865" s="76"/>
      <c r="I8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5" s="87" t="str">
        <f>IF(Tabela2[[#This Row],[DATA DO ÚLTIMO TESTE HIDROSTÁTICO]]="","",Tabela2[[#This Row],[DATA DO ÚLTIMO TESTE HIDROSTÁTICO]]+editar!$C$15)</f>
        <v/>
      </c>
      <c r="K865" s="105"/>
      <c r="L865" s="140"/>
      <c r="M865" s="48">
        <v>858</v>
      </c>
      <c r="N8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5" s="49" t="str">
        <f>IF(Tabela2[[#This Row],[DATA DA RECARGA]]="","",Tabela2[[#This Row],[DATA DA RECARGA]]+Tabela2[[#This Row],[val]])</f>
        <v/>
      </c>
      <c r="P865" s="48" t="str">
        <f>IF(Tabela2[[#This Row],[DATA VENC REC]]="","",VLOOKUP(MONTH(Tabela2[[#This Row],[DATA VENC REC]]),editar!$F$2:$G$13,2,0))</f>
        <v/>
      </c>
      <c r="Q865" s="48" t="str">
        <f>IF(Tabela2[[#This Row],[DATA VENC REC]]="","",YEAR(Tabela2[[#This Row],[DATA VENC REC]]))</f>
        <v/>
      </c>
      <c r="R8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5" s="54" t="str">
        <f>IF(Tabela2[[#This Row],[DATA DO PRÓXIMO TESTE HIDROSTÁTICO]]="","",VLOOKUP(MONTH(Tabela2[[#This Row],[DATA DO PRÓXIMO TESTE HIDROSTÁTICO]]),editar!$F$2:$G$13,2,0))</f>
        <v/>
      </c>
      <c r="T865" s="54" t="str">
        <f>IF(Tabela2[[#This Row],[DATA DO PRÓXIMO TESTE HIDROSTÁTICO]]="","",YEAR(Tabela2[[#This Row],[DATA DO PRÓXIMO TESTE HIDROSTÁTICO]]))</f>
        <v/>
      </c>
      <c r="U865" s="54" t="str">
        <f>IF(Tabela2[[#This Row],[DATA DA RECARGA]]="","",VLOOKUP(MONTH(Tabela2[[#This Row],[DATA DA RECARGA]]),editar!$F$2:$G$13,2,0))</f>
        <v/>
      </c>
      <c r="V865" s="54" t="str">
        <f>IF(Tabela2[[#This Row],[DATA DA RECARGA]]="","",YEAR(Tabela2[[#This Row],[DATA DA RECARGA]]))</f>
        <v/>
      </c>
      <c r="W865" s="54" t="str">
        <f>IF(Tabela2[[#This Row],[DATA DO ÚLTIMO TESTE HIDROSTÁTICO]]="","",VLOOKUP(MONTH(Tabela2[[#This Row],[DATA DO ÚLTIMO TESTE HIDROSTÁTICO]]),editar!$F$2:$G$13,2,0))</f>
        <v/>
      </c>
      <c r="X865" s="54" t="str">
        <f>IF(Tabela2[[#This Row],[DATA DO ÚLTIMO TESTE HIDROSTÁTICO]]="","",YEAR(Tabela2[[#This Row],[DATA DO ÚLTIMO TESTE HIDROSTÁTICO]]))</f>
        <v/>
      </c>
      <c r="Y865" s="101" t="str">
        <f>IFERROR(IF(Tabela2[[#This Row],[DATA DA RECARGA]]="","",Tabela2[[#This Row],[VALIDADE          (em meses)]]*30)+5,"")</f>
        <v/>
      </c>
      <c r="Z865" s="101" t="str">
        <f>IF(Tabela2[[#This Row],[DATA DA RECARGA]]="","","P")</f>
        <v/>
      </c>
      <c r="AA865" s="71"/>
      <c r="AB865" s="97" t="str">
        <f ca="1">IFERROR(G865-editar!$C$1,"")</f>
        <v/>
      </c>
      <c r="AC865" s="97" t="str">
        <f t="shared" ca="1" si="13"/>
        <v/>
      </c>
      <c r="AD865" s="74"/>
      <c r="AE865" s="74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</row>
    <row r="866" spans="1:57" ht="20.100000000000001" customHeight="1" x14ac:dyDescent="0.25">
      <c r="A866" s="29" t="str">
        <f>IF(Tabela2[[#This Row],[LOCAL DO EXTINTOR]]="","",Tabela2[[#This Row],[CONTROL1]])</f>
        <v/>
      </c>
      <c r="B866" s="133"/>
      <c r="C866" s="33"/>
      <c r="D866" s="34"/>
      <c r="E866" s="35"/>
      <c r="F8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6" s="81" t="str">
        <f ca="1">IFERROR(IF(Tabela2[[#This Row],[VALIDADE DA RECARGA]]="SELECIONE VALIDADE","",Tabela2[[#This Row],[DATA VENC REC]]),"")</f>
        <v/>
      </c>
      <c r="H866" s="76"/>
      <c r="I8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6" s="87" t="str">
        <f>IF(Tabela2[[#This Row],[DATA DO ÚLTIMO TESTE HIDROSTÁTICO]]="","",Tabela2[[#This Row],[DATA DO ÚLTIMO TESTE HIDROSTÁTICO]]+editar!$C$15)</f>
        <v/>
      </c>
      <c r="K866" s="105"/>
      <c r="L866" s="140"/>
      <c r="M866" s="48">
        <v>859</v>
      </c>
      <c r="N8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6" s="49" t="str">
        <f>IF(Tabela2[[#This Row],[DATA DA RECARGA]]="","",Tabela2[[#This Row],[DATA DA RECARGA]]+Tabela2[[#This Row],[val]])</f>
        <v/>
      </c>
      <c r="P866" s="48" t="str">
        <f>IF(Tabela2[[#This Row],[DATA VENC REC]]="","",VLOOKUP(MONTH(Tabela2[[#This Row],[DATA VENC REC]]),editar!$F$2:$G$13,2,0))</f>
        <v/>
      </c>
      <c r="Q866" s="48" t="str">
        <f>IF(Tabela2[[#This Row],[DATA VENC REC]]="","",YEAR(Tabela2[[#This Row],[DATA VENC REC]]))</f>
        <v/>
      </c>
      <c r="R8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6" s="54" t="str">
        <f>IF(Tabela2[[#This Row],[DATA DO PRÓXIMO TESTE HIDROSTÁTICO]]="","",VLOOKUP(MONTH(Tabela2[[#This Row],[DATA DO PRÓXIMO TESTE HIDROSTÁTICO]]),editar!$F$2:$G$13,2,0))</f>
        <v/>
      </c>
      <c r="T866" s="54" t="str">
        <f>IF(Tabela2[[#This Row],[DATA DO PRÓXIMO TESTE HIDROSTÁTICO]]="","",YEAR(Tabela2[[#This Row],[DATA DO PRÓXIMO TESTE HIDROSTÁTICO]]))</f>
        <v/>
      </c>
      <c r="U866" s="54" t="str">
        <f>IF(Tabela2[[#This Row],[DATA DA RECARGA]]="","",VLOOKUP(MONTH(Tabela2[[#This Row],[DATA DA RECARGA]]),editar!$F$2:$G$13,2,0))</f>
        <v/>
      </c>
      <c r="V866" s="54" t="str">
        <f>IF(Tabela2[[#This Row],[DATA DA RECARGA]]="","",YEAR(Tabela2[[#This Row],[DATA DA RECARGA]]))</f>
        <v/>
      </c>
      <c r="W866" s="54" t="str">
        <f>IF(Tabela2[[#This Row],[DATA DO ÚLTIMO TESTE HIDROSTÁTICO]]="","",VLOOKUP(MONTH(Tabela2[[#This Row],[DATA DO ÚLTIMO TESTE HIDROSTÁTICO]]),editar!$F$2:$G$13,2,0))</f>
        <v/>
      </c>
      <c r="X866" s="54" t="str">
        <f>IF(Tabela2[[#This Row],[DATA DO ÚLTIMO TESTE HIDROSTÁTICO]]="","",YEAR(Tabela2[[#This Row],[DATA DO ÚLTIMO TESTE HIDROSTÁTICO]]))</f>
        <v/>
      </c>
      <c r="Y866" s="101" t="str">
        <f>IFERROR(IF(Tabela2[[#This Row],[DATA DA RECARGA]]="","",Tabela2[[#This Row],[VALIDADE          (em meses)]]*30)+5,"")</f>
        <v/>
      </c>
      <c r="Z866" s="101" t="str">
        <f>IF(Tabela2[[#This Row],[DATA DA RECARGA]]="","","P")</f>
        <v/>
      </c>
      <c r="AA866" s="71"/>
      <c r="AB866" s="97" t="str">
        <f ca="1">IFERROR(G866-editar!$C$1,"")</f>
        <v/>
      </c>
      <c r="AC866" s="97" t="str">
        <f t="shared" ca="1" si="13"/>
        <v/>
      </c>
      <c r="AD866" s="74"/>
      <c r="AE866" s="74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</row>
    <row r="867" spans="1:57" ht="20.100000000000001" customHeight="1" x14ac:dyDescent="0.25">
      <c r="A867" s="29" t="str">
        <f>IF(Tabela2[[#This Row],[LOCAL DO EXTINTOR]]="","",Tabela2[[#This Row],[CONTROL1]])</f>
        <v/>
      </c>
      <c r="B867" s="133"/>
      <c r="C867" s="33"/>
      <c r="D867" s="34"/>
      <c r="E867" s="35"/>
      <c r="F8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7" s="81" t="str">
        <f ca="1">IFERROR(IF(Tabela2[[#This Row],[VALIDADE DA RECARGA]]="SELECIONE VALIDADE","",Tabela2[[#This Row],[DATA VENC REC]]),"")</f>
        <v/>
      </c>
      <c r="H867" s="76"/>
      <c r="I8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7" s="87" t="str">
        <f>IF(Tabela2[[#This Row],[DATA DO ÚLTIMO TESTE HIDROSTÁTICO]]="","",Tabela2[[#This Row],[DATA DO ÚLTIMO TESTE HIDROSTÁTICO]]+editar!$C$15)</f>
        <v/>
      </c>
      <c r="K867" s="105"/>
      <c r="L867" s="140"/>
      <c r="M867" s="48">
        <v>860</v>
      </c>
      <c r="N8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7" s="49" t="str">
        <f>IF(Tabela2[[#This Row],[DATA DA RECARGA]]="","",Tabela2[[#This Row],[DATA DA RECARGA]]+Tabela2[[#This Row],[val]])</f>
        <v/>
      </c>
      <c r="P867" s="48" t="str">
        <f>IF(Tabela2[[#This Row],[DATA VENC REC]]="","",VLOOKUP(MONTH(Tabela2[[#This Row],[DATA VENC REC]]),editar!$F$2:$G$13,2,0))</f>
        <v/>
      </c>
      <c r="Q867" s="48" t="str">
        <f>IF(Tabela2[[#This Row],[DATA VENC REC]]="","",YEAR(Tabela2[[#This Row],[DATA VENC REC]]))</f>
        <v/>
      </c>
      <c r="R8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7" s="54" t="str">
        <f>IF(Tabela2[[#This Row],[DATA DO PRÓXIMO TESTE HIDROSTÁTICO]]="","",VLOOKUP(MONTH(Tabela2[[#This Row],[DATA DO PRÓXIMO TESTE HIDROSTÁTICO]]),editar!$F$2:$G$13,2,0))</f>
        <v/>
      </c>
      <c r="T867" s="54" t="str">
        <f>IF(Tabela2[[#This Row],[DATA DO PRÓXIMO TESTE HIDROSTÁTICO]]="","",YEAR(Tabela2[[#This Row],[DATA DO PRÓXIMO TESTE HIDROSTÁTICO]]))</f>
        <v/>
      </c>
      <c r="U867" s="54" t="str">
        <f>IF(Tabela2[[#This Row],[DATA DA RECARGA]]="","",VLOOKUP(MONTH(Tabela2[[#This Row],[DATA DA RECARGA]]),editar!$F$2:$G$13,2,0))</f>
        <v/>
      </c>
      <c r="V867" s="54" t="str">
        <f>IF(Tabela2[[#This Row],[DATA DA RECARGA]]="","",YEAR(Tabela2[[#This Row],[DATA DA RECARGA]]))</f>
        <v/>
      </c>
      <c r="W867" s="54" t="str">
        <f>IF(Tabela2[[#This Row],[DATA DO ÚLTIMO TESTE HIDROSTÁTICO]]="","",VLOOKUP(MONTH(Tabela2[[#This Row],[DATA DO ÚLTIMO TESTE HIDROSTÁTICO]]),editar!$F$2:$G$13,2,0))</f>
        <v/>
      </c>
      <c r="X867" s="54" t="str">
        <f>IF(Tabela2[[#This Row],[DATA DO ÚLTIMO TESTE HIDROSTÁTICO]]="","",YEAR(Tabela2[[#This Row],[DATA DO ÚLTIMO TESTE HIDROSTÁTICO]]))</f>
        <v/>
      </c>
      <c r="Y867" s="101" t="str">
        <f>IFERROR(IF(Tabela2[[#This Row],[DATA DA RECARGA]]="","",Tabela2[[#This Row],[VALIDADE          (em meses)]]*30)+5,"")</f>
        <v/>
      </c>
      <c r="Z867" s="101" t="str">
        <f>IF(Tabela2[[#This Row],[DATA DA RECARGA]]="","","P")</f>
        <v/>
      </c>
      <c r="AA867" s="71"/>
      <c r="AB867" s="97" t="str">
        <f ca="1">IFERROR(G867-editar!$C$1,"")</f>
        <v/>
      </c>
      <c r="AC867" s="97" t="str">
        <f t="shared" ca="1" si="13"/>
        <v/>
      </c>
      <c r="AD867" s="74"/>
      <c r="AE867" s="74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</row>
    <row r="868" spans="1:57" ht="20.100000000000001" customHeight="1" x14ac:dyDescent="0.25">
      <c r="A868" s="29" t="str">
        <f>IF(Tabela2[[#This Row],[LOCAL DO EXTINTOR]]="","",Tabela2[[#This Row],[CONTROL1]])</f>
        <v/>
      </c>
      <c r="B868" s="133"/>
      <c r="C868" s="33"/>
      <c r="D868" s="34"/>
      <c r="E868" s="35"/>
      <c r="F8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8" s="81" t="str">
        <f ca="1">IFERROR(IF(Tabela2[[#This Row],[VALIDADE DA RECARGA]]="SELECIONE VALIDADE","",Tabela2[[#This Row],[DATA VENC REC]]),"")</f>
        <v/>
      </c>
      <c r="H868" s="76"/>
      <c r="I8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8" s="87" t="str">
        <f>IF(Tabela2[[#This Row],[DATA DO ÚLTIMO TESTE HIDROSTÁTICO]]="","",Tabela2[[#This Row],[DATA DO ÚLTIMO TESTE HIDROSTÁTICO]]+editar!$C$15)</f>
        <v/>
      </c>
      <c r="K868" s="105"/>
      <c r="L868" s="140"/>
      <c r="M868" s="48">
        <v>861</v>
      </c>
      <c r="N8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8" s="49" t="str">
        <f>IF(Tabela2[[#This Row],[DATA DA RECARGA]]="","",Tabela2[[#This Row],[DATA DA RECARGA]]+Tabela2[[#This Row],[val]])</f>
        <v/>
      </c>
      <c r="P868" s="48" t="str">
        <f>IF(Tabela2[[#This Row],[DATA VENC REC]]="","",VLOOKUP(MONTH(Tabela2[[#This Row],[DATA VENC REC]]),editar!$F$2:$G$13,2,0))</f>
        <v/>
      </c>
      <c r="Q868" s="48" t="str">
        <f>IF(Tabela2[[#This Row],[DATA VENC REC]]="","",YEAR(Tabela2[[#This Row],[DATA VENC REC]]))</f>
        <v/>
      </c>
      <c r="R8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8" s="54" t="str">
        <f>IF(Tabela2[[#This Row],[DATA DO PRÓXIMO TESTE HIDROSTÁTICO]]="","",VLOOKUP(MONTH(Tabela2[[#This Row],[DATA DO PRÓXIMO TESTE HIDROSTÁTICO]]),editar!$F$2:$G$13,2,0))</f>
        <v/>
      </c>
      <c r="T868" s="54" t="str">
        <f>IF(Tabela2[[#This Row],[DATA DO PRÓXIMO TESTE HIDROSTÁTICO]]="","",YEAR(Tabela2[[#This Row],[DATA DO PRÓXIMO TESTE HIDROSTÁTICO]]))</f>
        <v/>
      </c>
      <c r="U868" s="54" t="str">
        <f>IF(Tabela2[[#This Row],[DATA DA RECARGA]]="","",VLOOKUP(MONTH(Tabela2[[#This Row],[DATA DA RECARGA]]),editar!$F$2:$G$13,2,0))</f>
        <v/>
      </c>
      <c r="V868" s="54" t="str">
        <f>IF(Tabela2[[#This Row],[DATA DA RECARGA]]="","",YEAR(Tabela2[[#This Row],[DATA DA RECARGA]]))</f>
        <v/>
      </c>
      <c r="W868" s="54" t="str">
        <f>IF(Tabela2[[#This Row],[DATA DO ÚLTIMO TESTE HIDROSTÁTICO]]="","",VLOOKUP(MONTH(Tabela2[[#This Row],[DATA DO ÚLTIMO TESTE HIDROSTÁTICO]]),editar!$F$2:$G$13,2,0))</f>
        <v/>
      </c>
      <c r="X868" s="54" t="str">
        <f>IF(Tabela2[[#This Row],[DATA DO ÚLTIMO TESTE HIDROSTÁTICO]]="","",YEAR(Tabela2[[#This Row],[DATA DO ÚLTIMO TESTE HIDROSTÁTICO]]))</f>
        <v/>
      </c>
      <c r="Y868" s="101" t="str">
        <f>IFERROR(IF(Tabela2[[#This Row],[DATA DA RECARGA]]="","",Tabela2[[#This Row],[VALIDADE          (em meses)]]*30)+5,"")</f>
        <v/>
      </c>
      <c r="Z868" s="101" t="str">
        <f>IF(Tabela2[[#This Row],[DATA DA RECARGA]]="","","P")</f>
        <v/>
      </c>
      <c r="AA868" s="71"/>
      <c r="AB868" s="97" t="str">
        <f ca="1">IFERROR(G868-editar!$C$1,"")</f>
        <v/>
      </c>
      <c r="AC868" s="97" t="str">
        <f t="shared" ca="1" si="13"/>
        <v/>
      </c>
      <c r="AD868" s="74"/>
      <c r="AE868" s="74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</row>
    <row r="869" spans="1:57" ht="20.100000000000001" customHeight="1" x14ac:dyDescent="0.25">
      <c r="A869" s="29" t="str">
        <f>IF(Tabela2[[#This Row],[LOCAL DO EXTINTOR]]="","",Tabela2[[#This Row],[CONTROL1]])</f>
        <v/>
      </c>
      <c r="B869" s="133"/>
      <c r="C869" s="33"/>
      <c r="D869" s="34"/>
      <c r="E869" s="35"/>
      <c r="F8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69" s="81" t="str">
        <f ca="1">IFERROR(IF(Tabela2[[#This Row],[VALIDADE DA RECARGA]]="SELECIONE VALIDADE","",Tabela2[[#This Row],[DATA VENC REC]]),"")</f>
        <v/>
      </c>
      <c r="H869" s="76"/>
      <c r="I8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69" s="87" t="str">
        <f>IF(Tabela2[[#This Row],[DATA DO ÚLTIMO TESTE HIDROSTÁTICO]]="","",Tabela2[[#This Row],[DATA DO ÚLTIMO TESTE HIDROSTÁTICO]]+editar!$C$15)</f>
        <v/>
      </c>
      <c r="K869" s="105"/>
      <c r="L869" s="140"/>
      <c r="M869" s="48">
        <v>862</v>
      </c>
      <c r="N8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69" s="49" t="str">
        <f>IF(Tabela2[[#This Row],[DATA DA RECARGA]]="","",Tabela2[[#This Row],[DATA DA RECARGA]]+Tabela2[[#This Row],[val]])</f>
        <v/>
      </c>
      <c r="P869" s="48" t="str">
        <f>IF(Tabela2[[#This Row],[DATA VENC REC]]="","",VLOOKUP(MONTH(Tabela2[[#This Row],[DATA VENC REC]]),editar!$F$2:$G$13,2,0))</f>
        <v/>
      </c>
      <c r="Q869" s="48" t="str">
        <f>IF(Tabela2[[#This Row],[DATA VENC REC]]="","",YEAR(Tabela2[[#This Row],[DATA VENC REC]]))</f>
        <v/>
      </c>
      <c r="R8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69" s="54" t="str">
        <f>IF(Tabela2[[#This Row],[DATA DO PRÓXIMO TESTE HIDROSTÁTICO]]="","",VLOOKUP(MONTH(Tabela2[[#This Row],[DATA DO PRÓXIMO TESTE HIDROSTÁTICO]]),editar!$F$2:$G$13,2,0))</f>
        <v/>
      </c>
      <c r="T869" s="54" t="str">
        <f>IF(Tabela2[[#This Row],[DATA DO PRÓXIMO TESTE HIDROSTÁTICO]]="","",YEAR(Tabela2[[#This Row],[DATA DO PRÓXIMO TESTE HIDROSTÁTICO]]))</f>
        <v/>
      </c>
      <c r="U869" s="54" t="str">
        <f>IF(Tabela2[[#This Row],[DATA DA RECARGA]]="","",VLOOKUP(MONTH(Tabela2[[#This Row],[DATA DA RECARGA]]),editar!$F$2:$G$13,2,0))</f>
        <v/>
      </c>
      <c r="V869" s="54" t="str">
        <f>IF(Tabela2[[#This Row],[DATA DA RECARGA]]="","",YEAR(Tabela2[[#This Row],[DATA DA RECARGA]]))</f>
        <v/>
      </c>
      <c r="W869" s="54" t="str">
        <f>IF(Tabela2[[#This Row],[DATA DO ÚLTIMO TESTE HIDROSTÁTICO]]="","",VLOOKUP(MONTH(Tabela2[[#This Row],[DATA DO ÚLTIMO TESTE HIDROSTÁTICO]]),editar!$F$2:$G$13,2,0))</f>
        <v/>
      </c>
      <c r="X869" s="54" t="str">
        <f>IF(Tabela2[[#This Row],[DATA DO ÚLTIMO TESTE HIDROSTÁTICO]]="","",YEAR(Tabela2[[#This Row],[DATA DO ÚLTIMO TESTE HIDROSTÁTICO]]))</f>
        <v/>
      </c>
      <c r="Y869" s="101" t="str">
        <f>IFERROR(IF(Tabela2[[#This Row],[DATA DA RECARGA]]="","",Tabela2[[#This Row],[VALIDADE          (em meses)]]*30)+5,"")</f>
        <v/>
      </c>
      <c r="Z869" s="101" t="str">
        <f>IF(Tabela2[[#This Row],[DATA DA RECARGA]]="","","P")</f>
        <v/>
      </c>
      <c r="AA869" s="71"/>
      <c r="AB869" s="97" t="str">
        <f ca="1">IFERROR(G869-editar!$C$1,"")</f>
        <v/>
      </c>
      <c r="AC869" s="97" t="str">
        <f t="shared" ca="1" si="13"/>
        <v/>
      </c>
      <c r="AD869" s="74"/>
      <c r="AE869" s="74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</row>
    <row r="870" spans="1:57" ht="20.100000000000001" customHeight="1" x14ac:dyDescent="0.25">
      <c r="A870" s="29" t="str">
        <f>IF(Tabela2[[#This Row],[LOCAL DO EXTINTOR]]="","",Tabela2[[#This Row],[CONTROL1]])</f>
        <v/>
      </c>
      <c r="B870" s="133"/>
      <c r="C870" s="33"/>
      <c r="D870" s="34"/>
      <c r="E870" s="35"/>
      <c r="F8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0" s="81" t="str">
        <f ca="1">IFERROR(IF(Tabela2[[#This Row],[VALIDADE DA RECARGA]]="SELECIONE VALIDADE","",Tabela2[[#This Row],[DATA VENC REC]]),"")</f>
        <v/>
      </c>
      <c r="H870" s="76"/>
      <c r="I8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0" s="87" t="str">
        <f>IF(Tabela2[[#This Row],[DATA DO ÚLTIMO TESTE HIDROSTÁTICO]]="","",Tabela2[[#This Row],[DATA DO ÚLTIMO TESTE HIDROSTÁTICO]]+editar!$C$15)</f>
        <v/>
      </c>
      <c r="K870" s="105"/>
      <c r="L870" s="140"/>
      <c r="M870" s="48">
        <v>863</v>
      </c>
      <c r="N8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0" s="49" t="str">
        <f>IF(Tabela2[[#This Row],[DATA DA RECARGA]]="","",Tabela2[[#This Row],[DATA DA RECARGA]]+Tabela2[[#This Row],[val]])</f>
        <v/>
      </c>
      <c r="P870" s="48" t="str">
        <f>IF(Tabela2[[#This Row],[DATA VENC REC]]="","",VLOOKUP(MONTH(Tabela2[[#This Row],[DATA VENC REC]]),editar!$F$2:$G$13,2,0))</f>
        <v/>
      </c>
      <c r="Q870" s="48" t="str">
        <f>IF(Tabela2[[#This Row],[DATA VENC REC]]="","",YEAR(Tabela2[[#This Row],[DATA VENC REC]]))</f>
        <v/>
      </c>
      <c r="R8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0" s="54" t="str">
        <f>IF(Tabela2[[#This Row],[DATA DO PRÓXIMO TESTE HIDROSTÁTICO]]="","",VLOOKUP(MONTH(Tabela2[[#This Row],[DATA DO PRÓXIMO TESTE HIDROSTÁTICO]]),editar!$F$2:$G$13,2,0))</f>
        <v/>
      </c>
      <c r="T870" s="54" t="str">
        <f>IF(Tabela2[[#This Row],[DATA DO PRÓXIMO TESTE HIDROSTÁTICO]]="","",YEAR(Tabela2[[#This Row],[DATA DO PRÓXIMO TESTE HIDROSTÁTICO]]))</f>
        <v/>
      </c>
      <c r="U870" s="54" t="str">
        <f>IF(Tabela2[[#This Row],[DATA DA RECARGA]]="","",VLOOKUP(MONTH(Tabela2[[#This Row],[DATA DA RECARGA]]),editar!$F$2:$G$13,2,0))</f>
        <v/>
      </c>
      <c r="V870" s="54" t="str">
        <f>IF(Tabela2[[#This Row],[DATA DA RECARGA]]="","",YEAR(Tabela2[[#This Row],[DATA DA RECARGA]]))</f>
        <v/>
      </c>
      <c r="W870" s="54" t="str">
        <f>IF(Tabela2[[#This Row],[DATA DO ÚLTIMO TESTE HIDROSTÁTICO]]="","",VLOOKUP(MONTH(Tabela2[[#This Row],[DATA DO ÚLTIMO TESTE HIDROSTÁTICO]]),editar!$F$2:$G$13,2,0))</f>
        <v/>
      </c>
      <c r="X870" s="54" t="str">
        <f>IF(Tabela2[[#This Row],[DATA DO ÚLTIMO TESTE HIDROSTÁTICO]]="","",YEAR(Tabela2[[#This Row],[DATA DO ÚLTIMO TESTE HIDROSTÁTICO]]))</f>
        <v/>
      </c>
      <c r="Y870" s="101" t="str">
        <f>IFERROR(IF(Tabela2[[#This Row],[DATA DA RECARGA]]="","",Tabela2[[#This Row],[VALIDADE          (em meses)]]*30)+5,"")</f>
        <v/>
      </c>
      <c r="Z870" s="101" t="str">
        <f>IF(Tabela2[[#This Row],[DATA DA RECARGA]]="","","P")</f>
        <v/>
      </c>
      <c r="AA870" s="71"/>
      <c r="AB870" s="97" t="str">
        <f ca="1">IFERROR(G870-editar!$C$1,"")</f>
        <v/>
      </c>
      <c r="AC870" s="97" t="str">
        <f t="shared" ca="1" si="13"/>
        <v/>
      </c>
      <c r="AD870" s="74"/>
      <c r="AE870" s="74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</row>
    <row r="871" spans="1:57" ht="20.100000000000001" customHeight="1" x14ac:dyDescent="0.25">
      <c r="A871" s="29" t="str">
        <f>IF(Tabela2[[#This Row],[LOCAL DO EXTINTOR]]="","",Tabela2[[#This Row],[CONTROL1]])</f>
        <v/>
      </c>
      <c r="B871" s="133"/>
      <c r="C871" s="33"/>
      <c r="D871" s="34"/>
      <c r="E871" s="35"/>
      <c r="F8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1" s="81" t="str">
        <f ca="1">IFERROR(IF(Tabela2[[#This Row],[VALIDADE DA RECARGA]]="SELECIONE VALIDADE","",Tabela2[[#This Row],[DATA VENC REC]]),"")</f>
        <v/>
      </c>
      <c r="H871" s="76"/>
      <c r="I8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1" s="87" t="str">
        <f>IF(Tabela2[[#This Row],[DATA DO ÚLTIMO TESTE HIDROSTÁTICO]]="","",Tabela2[[#This Row],[DATA DO ÚLTIMO TESTE HIDROSTÁTICO]]+editar!$C$15)</f>
        <v/>
      </c>
      <c r="K871" s="105"/>
      <c r="L871" s="140"/>
      <c r="M871" s="48">
        <v>864</v>
      </c>
      <c r="N8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1" s="49" t="str">
        <f>IF(Tabela2[[#This Row],[DATA DA RECARGA]]="","",Tabela2[[#This Row],[DATA DA RECARGA]]+Tabela2[[#This Row],[val]])</f>
        <v/>
      </c>
      <c r="P871" s="48" t="str">
        <f>IF(Tabela2[[#This Row],[DATA VENC REC]]="","",VLOOKUP(MONTH(Tabela2[[#This Row],[DATA VENC REC]]),editar!$F$2:$G$13,2,0))</f>
        <v/>
      </c>
      <c r="Q871" s="48" t="str">
        <f>IF(Tabela2[[#This Row],[DATA VENC REC]]="","",YEAR(Tabela2[[#This Row],[DATA VENC REC]]))</f>
        <v/>
      </c>
      <c r="R8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1" s="54" t="str">
        <f>IF(Tabela2[[#This Row],[DATA DO PRÓXIMO TESTE HIDROSTÁTICO]]="","",VLOOKUP(MONTH(Tabela2[[#This Row],[DATA DO PRÓXIMO TESTE HIDROSTÁTICO]]),editar!$F$2:$G$13,2,0))</f>
        <v/>
      </c>
      <c r="T871" s="54" t="str">
        <f>IF(Tabela2[[#This Row],[DATA DO PRÓXIMO TESTE HIDROSTÁTICO]]="","",YEAR(Tabela2[[#This Row],[DATA DO PRÓXIMO TESTE HIDROSTÁTICO]]))</f>
        <v/>
      </c>
      <c r="U871" s="54" t="str">
        <f>IF(Tabela2[[#This Row],[DATA DA RECARGA]]="","",VLOOKUP(MONTH(Tabela2[[#This Row],[DATA DA RECARGA]]),editar!$F$2:$G$13,2,0))</f>
        <v/>
      </c>
      <c r="V871" s="54" t="str">
        <f>IF(Tabela2[[#This Row],[DATA DA RECARGA]]="","",YEAR(Tabela2[[#This Row],[DATA DA RECARGA]]))</f>
        <v/>
      </c>
      <c r="W871" s="54" t="str">
        <f>IF(Tabela2[[#This Row],[DATA DO ÚLTIMO TESTE HIDROSTÁTICO]]="","",VLOOKUP(MONTH(Tabela2[[#This Row],[DATA DO ÚLTIMO TESTE HIDROSTÁTICO]]),editar!$F$2:$G$13,2,0))</f>
        <v/>
      </c>
      <c r="X871" s="54" t="str">
        <f>IF(Tabela2[[#This Row],[DATA DO ÚLTIMO TESTE HIDROSTÁTICO]]="","",YEAR(Tabela2[[#This Row],[DATA DO ÚLTIMO TESTE HIDROSTÁTICO]]))</f>
        <v/>
      </c>
      <c r="Y871" s="101" t="str">
        <f>IFERROR(IF(Tabela2[[#This Row],[DATA DA RECARGA]]="","",Tabela2[[#This Row],[VALIDADE          (em meses)]]*30)+5,"")</f>
        <v/>
      </c>
      <c r="Z871" s="101" t="str">
        <f>IF(Tabela2[[#This Row],[DATA DA RECARGA]]="","","P")</f>
        <v/>
      </c>
      <c r="AA871" s="71"/>
      <c r="AB871" s="97" t="str">
        <f ca="1">IFERROR(G871-editar!$C$1,"")</f>
        <v/>
      </c>
      <c r="AC871" s="97" t="str">
        <f t="shared" ca="1" si="13"/>
        <v/>
      </c>
      <c r="AD871" s="74"/>
      <c r="AE871" s="74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</row>
    <row r="872" spans="1:57" ht="20.100000000000001" customHeight="1" x14ac:dyDescent="0.25">
      <c r="A872" s="29" t="str">
        <f>IF(Tabela2[[#This Row],[LOCAL DO EXTINTOR]]="","",Tabela2[[#This Row],[CONTROL1]])</f>
        <v/>
      </c>
      <c r="B872" s="133"/>
      <c r="C872" s="33"/>
      <c r="D872" s="34"/>
      <c r="E872" s="35"/>
      <c r="F8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2" s="81" t="str">
        <f ca="1">IFERROR(IF(Tabela2[[#This Row],[VALIDADE DA RECARGA]]="SELECIONE VALIDADE","",Tabela2[[#This Row],[DATA VENC REC]]),"")</f>
        <v/>
      </c>
      <c r="H872" s="76"/>
      <c r="I8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2" s="87" t="str">
        <f>IF(Tabela2[[#This Row],[DATA DO ÚLTIMO TESTE HIDROSTÁTICO]]="","",Tabela2[[#This Row],[DATA DO ÚLTIMO TESTE HIDROSTÁTICO]]+editar!$C$15)</f>
        <v/>
      </c>
      <c r="K872" s="105"/>
      <c r="L872" s="140"/>
      <c r="M872" s="48">
        <v>865</v>
      </c>
      <c r="N8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2" s="49" t="str">
        <f>IF(Tabela2[[#This Row],[DATA DA RECARGA]]="","",Tabela2[[#This Row],[DATA DA RECARGA]]+Tabela2[[#This Row],[val]])</f>
        <v/>
      </c>
      <c r="P872" s="48" t="str">
        <f>IF(Tabela2[[#This Row],[DATA VENC REC]]="","",VLOOKUP(MONTH(Tabela2[[#This Row],[DATA VENC REC]]),editar!$F$2:$G$13,2,0))</f>
        <v/>
      </c>
      <c r="Q872" s="48" t="str">
        <f>IF(Tabela2[[#This Row],[DATA VENC REC]]="","",YEAR(Tabela2[[#This Row],[DATA VENC REC]]))</f>
        <v/>
      </c>
      <c r="R8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2" s="54" t="str">
        <f>IF(Tabela2[[#This Row],[DATA DO PRÓXIMO TESTE HIDROSTÁTICO]]="","",VLOOKUP(MONTH(Tabela2[[#This Row],[DATA DO PRÓXIMO TESTE HIDROSTÁTICO]]),editar!$F$2:$G$13,2,0))</f>
        <v/>
      </c>
      <c r="T872" s="54" t="str">
        <f>IF(Tabela2[[#This Row],[DATA DO PRÓXIMO TESTE HIDROSTÁTICO]]="","",YEAR(Tabela2[[#This Row],[DATA DO PRÓXIMO TESTE HIDROSTÁTICO]]))</f>
        <v/>
      </c>
      <c r="U872" s="54" t="str">
        <f>IF(Tabela2[[#This Row],[DATA DA RECARGA]]="","",VLOOKUP(MONTH(Tabela2[[#This Row],[DATA DA RECARGA]]),editar!$F$2:$G$13,2,0))</f>
        <v/>
      </c>
      <c r="V872" s="54" t="str">
        <f>IF(Tabela2[[#This Row],[DATA DA RECARGA]]="","",YEAR(Tabela2[[#This Row],[DATA DA RECARGA]]))</f>
        <v/>
      </c>
      <c r="W872" s="54" t="str">
        <f>IF(Tabela2[[#This Row],[DATA DO ÚLTIMO TESTE HIDROSTÁTICO]]="","",VLOOKUP(MONTH(Tabela2[[#This Row],[DATA DO ÚLTIMO TESTE HIDROSTÁTICO]]),editar!$F$2:$G$13,2,0))</f>
        <v/>
      </c>
      <c r="X872" s="54" t="str">
        <f>IF(Tabela2[[#This Row],[DATA DO ÚLTIMO TESTE HIDROSTÁTICO]]="","",YEAR(Tabela2[[#This Row],[DATA DO ÚLTIMO TESTE HIDROSTÁTICO]]))</f>
        <v/>
      </c>
      <c r="Y872" s="101" t="str">
        <f>IFERROR(IF(Tabela2[[#This Row],[DATA DA RECARGA]]="","",Tabela2[[#This Row],[VALIDADE          (em meses)]]*30)+5,"")</f>
        <v/>
      </c>
      <c r="Z872" s="101" t="str">
        <f>IF(Tabela2[[#This Row],[DATA DA RECARGA]]="","","P")</f>
        <v/>
      </c>
      <c r="AA872" s="71"/>
      <c r="AB872" s="97" t="str">
        <f ca="1">IFERROR(G872-editar!$C$1,"")</f>
        <v/>
      </c>
      <c r="AC872" s="97" t="str">
        <f t="shared" ca="1" si="13"/>
        <v/>
      </c>
      <c r="AD872" s="74"/>
      <c r="AE872" s="74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</row>
    <row r="873" spans="1:57" ht="20.100000000000001" customHeight="1" x14ac:dyDescent="0.25">
      <c r="A873" s="29" t="str">
        <f>IF(Tabela2[[#This Row],[LOCAL DO EXTINTOR]]="","",Tabela2[[#This Row],[CONTROL1]])</f>
        <v/>
      </c>
      <c r="B873" s="133"/>
      <c r="C873" s="33"/>
      <c r="D873" s="34"/>
      <c r="E873" s="35"/>
      <c r="F8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3" s="81" t="str">
        <f ca="1">IFERROR(IF(Tabela2[[#This Row],[VALIDADE DA RECARGA]]="SELECIONE VALIDADE","",Tabela2[[#This Row],[DATA VENC REC]]),"")</f>
        <v/>
      </c>
      <c r="H873" s="76"/>
      <c r="I8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3" s="87" t="str">
        <f>IF(Tabela2[[#This Row],[DATA DO ÚLTIMO TESTE HIDROSTÁTICO]]="","",Tabela2[[#This Row],[DATA DO ÚLTIMO TESTE HIDROSTÁTICO]]+editar!$C$15)</f>
        <v/>
      </c>
      <c r="K873" s="105"/>
      <c r="L873" s="140"/>
      <c r="M873" s="48">
        <v>866</v>
      </c>
      <c r="N8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3" s="49" t="str">
        <f>IF(Tabela2[[#This Row],[DATA DA RECARGA]]="","",Tabela2[[#This Row],[DATA DA RECARGA]]+Tabela2[[#This Row],[val]])</f>
        <v/>
      </c>
      <c r="P873" s="48" t="str">
        <f>IF(Tabela2[[#This Row],[DATA VENC REC]]="","",VLOOKUP(MONTH(Tabela2[[#This Row],[DATA VENC REC]]),editar!$F$2:$G$13,2,0))</f>
        <v/>
      </c>
      <c r="Q873" s="48" t="str">
        <f>IF(Tabela2[[#This Row],[DATA VENC REC]]="","",YEAR(Tabela2[[#This Row],[DATA VENC REC]]))</f>
        <v/>
      </c>
      <c r="R8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3" s="54" t="str">
        <f>IF(Tabela2[[#This Row],[DATA DO PRÓXIMO TESTE HIDROSTÁTICO]]="","",VLOOKUP(MONTH(Tabela2[[#This Row],[DATA DO PRÓXIMO TESTE HIDROSTÁTICO]]),editar!$F$2:$G$13,2,0))</f>
        <v/>
      </c>
      <c r="T873" s="54" t="str">
        <f>IF(Tabela2[[#This Row],[DATA DO PRÓXIMO TESTE HIDROSTÁTICO]]="","",YEAR(Tabela2[[#This Row],[DATA DO PRÓXIMO TESTE HIDROSTÁTICO]]))</f>
        <v/>
      </c>
      <c r="U873" s="54" t="str">
        <f>IF(Tabela2[[#This Row],[DATA DA RECARGA]]="","",VLOOKUP(MONTH(Tabela2[[#This Row],[DATA DA RECARGA]]),editar!$F$2:$G$13,2,0))</f>
        <v/>
      </c>
      <c r="V873" s="54" t="str">
        <f>IF(Tabela2[[#This Row],[DATA DA RECARGA]]="","",YEAR(Tabela2[[#This Row],[DATA DA RECARGA]]))</f>
        <v/>
      </c>
      <c r="W873" s="54" t="str">
        <f>IF(Tabela2[[#This Row],[DATA DO ÚLTIMO TESTE HIDROSTÁTICO]]="","",VLOOKUP(MONTH(Tabela2[[#This Row],[DATA DO ÚLTIMO TESTE HIDROSTÁTICO]]),editar!$F$2:$G$13,2,0))</f>
        <v/>
      </c>
      <c r="X873" s="54" t="str">
        <f>IF(Tabela2[[#This Row],[DATA DO ÚLTIMO TESTE HIDROSTÁTICO]]="","",YEAR(Tabela2[[#This Row],[DATA DO ÚLTIMO TESTE HIDROSTÁTICO]]))</f>
        <v/>
      </c>
      <c r="Y873" s="101" t="str">
        <f>IFERROR(IF(Tabela2[[#This Row],[DATA DA RECARGA]]="","",Tabela2[[#This Row],[VALIDADE          (em meses)]]*30)+5,"")</f>
        <v/>
      </c>
      <c r="Z873" s="101" t="str">
        <f>IF(Tabela2[[#This Row],[DATA DA RECARGA]]="","","P")</f>
        <v/>
      </c>
      <c r="AA873" s="71"/>
      <c r="AB873" s="97" t="str">
        <f ca="1">IFERROR(G873-editar!$C$1,"")</f>
        <v/>
      </c>
      <c r="AC873" s="97" t="str">
        <f t="shared" ca="1" si="13"/>
        <v/>
      </c>
      <c r="AD873" s="74"/>
      <c r="AE873" s="74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</row>
    <row r="874" spans="1:57" ht="20.100000000000001" customHeight="1" x14ac:dyDescent="0.25">
      <c r="A874" s="29" t="str">
        <f>IF(Tabela2[[#This Row],[LOCAL DO EXTINTOR]]="","",Tabela2[[#This Row],[CONTROL1]])</f>
        <v/>
      </c>
      <c r="B874" s="133"/>
      <c r="C874" s="33"/>
      <c r="D874" s="34"/>
      <c r="E874" s="35"/>
      <c r="F8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4" s="81" t="str">
        <f ca="1">IFERROR(IF(Tabela2[[#This Row],[VALIDADE DA RECARGA]]="SELECIONE VALIDADE","",Tabela2[[#This Row],[DATA VENC REC]]),"")</f>
        <v/>
      </c>
      <c r="H874" s="76"/>
      <c r="I8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4" s="87" t="str">
        <f>IF(Tabela2[[#This Row],[DATA DO ÚLTIMO TESTE HIDROSTÁTICO]]="","",Tabela2[[#This Row],[DATA DO ÚLTIMO TESTE HIDROSTÁTICO]]+editar!$C$15)</f>
        <v/>
      </c>
      <c r="K874" s="105"/>
      <c r="L874" s="140"/>
      <c r="M874" s="48">
        <v>867</v>
      </c>
      <c r="N8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4" s="49" t="str">
        <f>IF(Tabela2[[#This Row],[DATA DA RECARGA]]="","",Tabela2[[#This Row],[DATA DA RECARGA]]+Tabela2[[#This Row],[val]])</f>
        <v/>
      </c>
      <c r="P874" s="48" t="str">
        <f>IF(Tabela2[[#This Row],[DATA VENC REC]]="","",VLOOKUP(MONTH(Tabela2[[#This Row],[DATA VENC REC]]),editar!$F$2:$G$13,2,0))</f>
        <v/>
      </c>
      <c r="Q874" s="48" t="str">
        <f>IF(Tabela2[[#This Row],[DATA VENC REC]]="","",YEAR(Tabela2[[#This Row],[DATA VENC REC]]))</f>
        <v/>
      </c>
      <c r="R8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4" s="54" t="str">
        <f>IF(Tabela2[[#This Row],[DATA DO PRÓXIMO TESTE HIDROSTÁTICO]]="","",VLOOKUP(MONTH(Tabela2[[#This Row],[DATA DO PRÓXIMO TESTE HIDROSTÁTICO]]),editar!$F$2:$G$13,2,0))</f>
        <v/>
      </c>
      <c r="T874" s="54" t="str">
        <f>IF(Tabela2[[#This Row],[DATA DO PRÓXIMO TESTE HIDROSTÁTICO]]="","",YEAR(Tabela2[[#This Row],[DATA DO PRÓXIMO TESTE HIDROSTÁTICO]]))</f>
        <v/>
      </c>
      <c r="U874" s="54" t="str">
        <f>IF(Tabela2[[#This Row],[DATA DA RECARGA]]="","",VLOOKUP(MONTH(Tabela2[[#This Row],[DATA DA RECARGA]]),editar!$F$2:$G$13,2,0))</f>
        <v/>
      </c>
      <c r="V874" s="54" t="str">
        <f>IF(Tabela2[[#This Row],[DATA DA RECARGA]]="","",YEAR(Tabela2[[#This Row],[DATA DA RECARGA]]))</f>
        <v/>
      </c>
      <c r="W874" s="54" t="str">
        <f>IF(Tabela2[[#This Row],[DATA DO ÚLTIMO TESTE HIDROSTÁTICO]]="","",VLOOKUP(MONTH(Tabela2[[#This Row],[DATA DO ÚLTIMO TESTE HIDROSTÁTICO]]),editar!$F$2:$G$13,2,0))</f>
        <v/>
      </c>
      <c r="X874" s="54" t="str">
        <f>IF(Tabela2[[#This Row],[DATA DO ÚLTIMO TESTE HIDROSTÁTICO]]="","",YEAR(Tabela2[[#This Row],[DATA DO ÚLTIMO TESTE HIDROSTÁTICO]]))</f>
        <v/>
      </c>
      <c r="Y874" s="101" t="str">
        <f>IFERROR(IF(Tabela2[[#This Row],[DATA DA RECARGA]]="","",Tabela2[[#This Row],[VALIDADE          (em meses)]]*30)+5,"")</f>
        <v/>
      </c>
      <c r="Z874" s="101" t="str">
        <f>IF(Tabela2[[#This Row],[DATA DA RECARGA]]="","","P")</f>
        <v/>
      </c>
      <c r="AA874" s="71"/>
      <c r="AB874" s="97" t="str">
        <f ca="1">IFERROR(G874-editar!$C$1,"")</f>
        <v/>
      </c>
      <c r="AC874" s="97" t="str">
        <f t="shared" ca="1" si="13"/>
        <v/>
      </c>
      <c r="AD874" s="74"/>
      <c r="AE874" s="74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</row>
    <row r="875" spans="1:57" ht="20.100000000000001" customHeight="1" x14ac:dyDescent="0.25">
      <c r="A875" s="29" t="str">
        <f>IF(Tabela2[[#This Row],[LOCAL DO EXTINTOR]]="","",Tabela2[[#This Row],[CONTROL1]])</f>
        <v/>
      </c>
      <c r="B875" s="133"/>
      <c r="C875" s="33"/>
      <c r="D875" s="34"/>
      <c r="E875" s="35"/>
      <c r="F8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5" s="81" t="str">
        <f ca="1">IFERROR(IF(Tabela2[[#This Row],[VALIDADE DA RECARGA]]="SELECIONE VALIDADE","",Tabela2[[#This Row],[DATA VENC REC]]),"")</f>
        <v/>
      </c>
      <c r="H875" s="76"/>
      <c r="I8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5" s="87" t="str">
        <f>IF(Tabela2[[#This Row],[DATA DO ÚLTIMO TESTE HIDROSTÁTICO]]="","",Tabela2[[#This Row],[DATA DO ÚLTIMO TESTE HIDROSTÁTICO]]+editar!$C$15)</f>
        <v/>
      </c>
      <c r="K875" s="105"/>
      <c r="L875" s="140"/>
      <c r="M875" s="48">
        <v>868</v>
      </c>
      <c r="N8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5" s="49" t="str">
        <f>IF(Tabela2[[#This Row],[DATA DA RECARGA]]="","",Tabela2[[#This Row],[DATA DA RECARGA]]+Tabela2[[#This Row],[val]])</f>
        <v/>
      </c>
      <c r="P875" s="48" t="str">
        <f>IF(Tabela2[[#This Row],[DATA VENC REC]]="","",VLOOKUP(MONTH(Tabela2[[#This Row],[DATA VENC REC]]),editar!$F$2:$G$13,2,0))</f>
        <v/>
      </c>
      <c r="Q875" s="48" t="str">
        <f>IF(Tabela2[[#This Row],[DATA VENC REC]]="","",YEAR(Tabela2[[#This Row],[DATA VENC REC]]))</f>
        <v/>
      </c>
      <c r="R8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5" s="54" t="str">
        <f>IF(Tabela2[[#This Row],[DATA DO PRÓXIMO TESTE HIDROSTÁTICO]]="","",VLOOKUP(MONTH(Tabela2[[#This Row],[DATA DO PRÓXIMO TESTE HIDROSTÁTICO]]),editar!$F$2:$G$13,2,0))</f>
        <v/>
      </c>
      <c r="T875" s="54" t="str">
        <f>IF(Tabela2[[#This Row],[DATA DO PRÓXIMO TESTE HIDROSTÁTICO]]="","",YEAR(Tabela2[[#This Row],[DATA DO PRÓXIMO TESTE HIDROSTÁTICO]]))</f>
        <v/>
      </c>
      <c r="U875" s="54" t="str">
        <f>IF(Tabela2[[#This Row],[DATA DA RECARGA]]="","",VLOOKUP(MONTH(Tabela2[[#This Row],[DATA DA RECARGA]]),editar!$F$2:$G$13,2,0))</f>
        <v/>
      </c>
      <c r="V875" s="54" t="str">
        <f>IF(Tabela2[[#This Row],[DATA DA RECARGA]]="","",YEAR(Tabela2[[#This Row],[DATA DA RECARGA]]))</f>
        <v/>
      </c>
      <c r="W875" s="54" t="str">
        <f>IF(Tabela2[[#This Row],[DATA DO ÚLTIMO TESTE HIDROSTÁTICO]]="","",VLOOKUP(MONTH(Tabela2[[#This Row],[DATA DO ÚLTIMO TESTE HIDROSTÁTICO]]),editar!$F$2:$G$13,2,0))</f>
        <v/>
      </c>
      <c r="X875" s="54" t="str">
        <f>IF(Tabela2[[#This Row],[DATA DO ÚLTIMO TESTE HIDROSTÁTICO]]="","",YEAR(Tabela2[[#This Row],[DATA DO ÚLTIMO TESTE HIDROSTÁTICO]]))</f>
        <v/>
      </c>
      <c r="Y875" s="101" t="str">
        <f>IFERROR(IF(Tabela2[[#This Row],[DATA DA RECARGA]]="","",Tabela2[[#This Row],[VALIDADE          (em meses)]]*30)+5,"")</f>
        <v/>
      </c>
      <c r="Z875" s="101" t="str">
        <f>IF(Tabela2[[#This Row],[DATA DA RECARGA]]="","","P")</f>
        <v/>
      </c>
      <c r="AA875" s="71"/>
      <c r="AB875" s="97" t="str">
        <f ca="1">IFERROR(G875-editar!$C$1,"")</f>
        <v/>
      </c>
      <c r="AC875" s="97" t="str">
        <f t="shared" ca="1" si="13"/>
        <v/>
      </c>
      <c r="AD875" s="74"/>
      <c r="AE875" s="74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</row>
    <row r="876" spans="1:57" ht="20.100000000000001" customHeight="1" x14ac:dyDescent="0.25">
      <c r="A876" s="29" t="str">
        <f>IF(Tabela2[[#This Row],[LOCAL DO EXTINTOR]]="","",Tabela2[[#This Row],[CONTROL1]])</f>
        <v/>
      </c>
      <c r="B876" s="133"/>
      <c r="C876" s="33"/>
      <c r="D876" s="34"/>
      <c r="E876" s="35"/>
      <c r="F8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6" s="81" t="str">
        <f ca="1">IFERROR(IF(Tabela2[[#This Row],[VALIDADE DA RECARGA]]="SELECIONE VALIDADE","",Tabela2[[#This Row],[DATA VENC REC]]),"")</f>
        <v/>
      </c>
      <c r="H876" s="76"/>
      <c r="I8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6" s="87" t="str">
        <f>IF(Tabela2[[#This Row],[DATA DO ÚLTIMO TESTE HIDROSTÁTICO]]="","",Tabela2[[#This Row],[DATA DO ÚLTIMO TESTE HIDROSTÁTICO]]+editar!$C$15)</f>
        <v/>
      </c>
      <c r="K876" s="105"/>
      <c r="L876" s="140"/>
      <c r="M876" s="48">
        <v>869</v>
      </c>
      <c r="N8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6" s="49" t="str">
        <f>IF(Tabela2[[#This Row],[DATA DA RECARGA]]="","",Tabela2[[#This Row],[DATA DA RECARGA]]+Tabela2[[#This Row],[val]])</f>
        <v/>
      </c>
      <c r="P876" s="48" t="str">
        <f>IF(Tabela2[[#This Row],[DATA VENC REC]]="","",VLOOKUP(MONTH(Tabela2[[#This Row],[DATA VENC REC]]),editar!$F$2:$G$13,2,0))</f>
        <v/>
      </c>
      <c r="Q876" s="48" t="str">
        <f>IF(Tabela2[[#This Row],[DATA VENC REC]]="","",YEAR(Tabela2[[#This Row],[DATA VENC REC]]))</f>
        <v/>
      </c>
      <c r="R8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6" s="54" t="str">
        <f>IF(Tabela2[[#This Row],[DATA DO PRÓXIMO TESTE HIDROSTÁTICO]]="","",VLOOKUP(MONTH(Tabela2[[#This Row],[DATA DO PRÓXIMO TESTE HIDROSTÁTICO]]),editar!$F$2:$G$13,2,0))</f>
        <v/>
      </c>
      <c r="T876" s="54" t="str">
        <f>IF(Tabela2[[#This Row],[DATA DO PRÓXIMO TESTE HIDROSTÁTICO]]="","",YEAR(Tabela2[[#This Row],[DATA DO PRÓXIMO TESTE HIDROSTÁTICO]]))</f>
        <v/>
      </c>
      <c r="U876" s="54" t="str">
        <f>IF(Tabela2[[#This Row],[DATA DA RECARGA]]="","",VLOOKUP(MONTH(Tabela2[[#This Row],[DATA DA RECARGA]]),editar!$F$2:$G$13,2,0))</f>
        <v/>
      </c>
      <c r="V876" s="54" t="str">
        <f>IF(Tabela2[[#This Row],[DATA DA RECARGA]]="","",YEAR(Tabela2[[#This Row],[DATA DA RECARGA]]))</f>
        <v/>
      </c>
      <c r="W876" s="54" t="str">
        <f>IF(Tabela2[[#This Row],[DATA DO ÚLTIMO TESTE HIDROSTÁTICO]]="","",VLOOKUP(MONTH(Tabela2[[#This Row],[DATA DO ÚLTIMO TESTE HIDROSTÁTICO]]),editar!$F$2:$G$13,2,0))</f>
        <v/>
      </c>
      <c r="X876" s="54" t="str">
        <f>IF(Tabela2[[#This Row],[DATA DO ÚLTIMO TESTE HIDROSTÁTICO]]="","",YEAR(Tabela2[[#This Row],[DATA DO ÚLTIMO TESTE HIDROSTÁTICO]]))</f>
        <v/>
      </c>
      <c r="Y876" s="101" t="str">
        <f>IFERROR(IF(Tabela2[[#This Row],[DATA DA RECARGA]]="","",Tabela2[[#This Row],[VALIDADE          (em meses)]]*30)+5,"")</f>
        <v/>
      </c>
      <c r="Z876" s="101" t="str">
        <f>IF(Tabela2[[#This Row],[DATA DA RECARGA]]="","","P")</f>
        <v/>
      </c>
      <c r="AA876" s="71"/>
      <c r="AB876" s="97" t="str">
        <f ca="1">IFERROR(G876-editar!$C$1,"")</f>
        <v/>
      </c>
      <c r="AC876" s="97" t="str">
        <f t="shared" ca="1" si="13"/>
        <v/>
      </c>
      <c r="AD876" s="74"/>
      <c r="AE876" s="74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</row>
    <row r="877" spans="1:57" ht="20.100000000000001" customHeight="1" x14ac:dyDescent="0.25">
      <c r="A877" s="29" t="str">
        <f>IF(Tabela2[[#This Row],[LOCAL DO EXTINTOR]]="","",Tabela2[[#This Row],[CONTROL1]])</f>
        <v/>
      </c>
      <c r="B877" s="133"/>
      <c r="C877" s="33"/>
      <c r="D877" s="34"/>
      <c r="E877" s="35"/>
      <c r="F8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7" s="81" t="str">
        <f ca="1">IFERROR(IF(Tabela2[[#This Row],[VALIDADE DA RECARGA]]="SELECIONE VALIDADE","",Tabela2[[#This Row],[DATA VENC REC]]),"")</f>
        <v/>
      </c>
      <c r="H877" s="76"/>
      <c r="I8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7" s="87" t="str">
        <f>IF(Tabela2[[#This Row],[DATA DO ÚLTIMO TESTE HIDROSTÁTICO]]="","",Tabela2[[#This Row],[DATA DO ÚLTIMO TESTE HIDROSTÁTICO]]+editar!$C$15)</f>
        <v/>
      </c>
      <c r="K877" s="105"/>
      <c r="L877" s="140"/>
      <c r="M877" s="48">
        <v>870</v>
      </c>
      <c r="N8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7" s="49" t="str">
        <f>IF(Tabela2[[#This Row],[DATA DA RECARGA]]="","",Tabela2[[#This Row],[DATA DA RECARGA]]+Tabela2[[#This Row],[val]])</f>
        <v/>
      </c>
      <c r="P877" s="48" t="str">
        <f>IF(Tabela2[[#This Row],[DATA VENC REC]]="","",VLOOKUP(MONTH(Tabela2[[#This Row],[DATA VENC REC]]),editar!$F$2:$G$13,2,0))</f>
        <v/>
      </c>
      <c r="Q877" s="48" t="str">
        <f>IF(Tabela2[[#This Row],[DATA VENC REC]]="","",YEAR(Tabela2[[#This Row],[DATA VENC REC]]))</f>
        <v/>
      </c>
      <c r="R8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7" s="54" t="str">
        <f>IF(Tabela2[[#This Row],[DATA DO PRÓXIMO TESTE HIDROSTÁTICO]]="","",VLOOKUP(MONTH(Tabela2[[#This Row],[DATA DO PRÓXIMO TESTE HIDROSTÁTICO]]),editar!$F$2:$G$13,2,0))</f>
        <v/>
      </c>
      <c r="T877" s="54" t="str">
        <f>IF(Tabela2[[#This Row],[DATA DO PRÓXIMO TESTE HIDROSTÁTICO]]="","",YEAR(Tabela2[[#This Row],[DATA DO PRÓXIMO TESTE HIDROSTÁTICO]]))</f>
        <v/>
      </c>
      <c r="U877" s="54" t="str">
        <f>IF(Tabela2[[#This Row],[DATA DA RECARGA]]="","",VLOOKUP(MONTH(Tabela2[[#This Row],[DATA DA RECARGA]]),editar!$F$2:$G$13,2,0))</f>
        <v/>
      </c>
      <c r="V877" s="54" t="str">
        <f>IF(Tabela2[[#This Row],[DATA DA RECARGA]]="","",YEAR(Tabela2[[#This Row],[DATA DA RECARGA]]))</f>
        <v/>
      </c>
      <c r="W877" s="54" t="str">
        <f>IF(Tabela2[[#This Row],[DATA DO ÚLTIMO TESTE HIDROSTÁTICO]]="","",VLOOKUP(MONTH(Tabela2[[#This Row],[DATA DO ÚLTIMO TESTE HIDROSTÁTICO]]),editar!$F$2:$G$13,2,0))</f>
        <v/>
      </c>
      <c r="X877" s="54" t="str">
        <f>IF(Tabela2[[#This Row],[DATA DO ÚLTIMO TESTE HIDROSTÁTICO]]="","",YEAR(Tabela2[[#This Row],[DATA DO ÚLTIMO TESTE HIDROSTÁTICO]]))</f>
        <v/>
      </c>
      <c r="Y877" s="101" t="str">
        <f>IFERROR(IF(Tabela2[[#This Row],[DATA DA RECARGA]]="","",Tabela2[[#This Row],[VALIDADE          (em meses)]]*30)+5,"")</f>
        <v/>
      </c>
      <c r="Z877" s="101" t="str">
        <f>IF(Tabela2[[#This Row],[DATA DA RECARGA]]="","","P")</f>
        <v/>
      </c>
      <c r="AA877" s="71"/>
      <c r="AB877" s="97" t="str">
        <f ca="1">IFERROR(G877-editar!$C$1,"")</f>
        <v/>
      </c>
      <c r="AC877" s="97" t="str">
        <f t="shared" ca="1" si="13"/>
        <v/>
      </c>
      <c r="AD877" s="74"/>
      <c r="AE877" s="74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</row>
    <row r="878" spans="1:57" ht="20.100000000000001" customHeight="1" x14ac:dyDescent="0.25">
      <c r="A878" s="29" t="str">
        <f>IF(Tabela2[[#This Row],[LOCAL DO EXTINTOR]]="","",Tabela2[[#This Row],[CONTROL1]])</f>
        <v/>
      </c>
      <c r="B878" s="133"/>
      <c r="C878" s="33"/>
      <c r="D878" s="34"/>
      <c r="E878" s="35"/>
      <c r="F8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8" s="81" t="str">
        <f ca="1">IFERROR(IF(Tabela2[[#This Row],[VALIDADE DA RECARGA]]="SELECIONE VALIDADE","",Tabela2[[#This Row],[DATA VENC REC]]),"")</f>
        <v/>
      </c>
      <c r="H878" s="76"/>
      <c r="I8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8" s="87" t="str">
        <f>IF(Tabela2[[#This Row],[DATA DO ÚLTIMO TESTE HIDROSTÁTICO]]="","",Tabela2[[#This Row],[DATA DO ÚLTIMO TESTE HIDROSTÁTICO]]+editar!$C$15)</f>
        <v/>
      </c>
      <c r="K878" s="105"/>
      <c r="L878" s="140"/>
      <c r="M878" s="48">
        <v>871</v>
      </c>
      <c r="N8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8" s="49" t="str">
        <f>IF(Tabela2[[#This Row],[DATA DA RECARGA]]="","",Tabela2[[#This Row],[DATA DA RECARGA]]+Tabela2[[#This Row],[val]])</f>
        <v/>
      </c>
      <c r="P878" s="48" t="str">
        <f>IF(Tabela2[[#This Row],[DATA VENC REC]]="","",VLOOKUP(MONTH(Tabela2[[#This Row],[DATA VENC REC]]),editar!$F$2:$G$13,2,0))</f>
        <v/>
      </c>
      <c r="Q878" s="48" t="str">
        <f>IF(Tabela2[[#This Row],[DATA VENC REC]]="","",YEAR(Tabela2[[#This Row],[DATA VENC REC]]))</f>
        <v/>
      </c>
      <c r="R8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8" s="54" t="str">
        <f>IF(Tabela2[[#This Row],[DATA DO PRÓXIMO TESTE HIDROSTÁTICO]]="","",VLOOKUP(MONTH(Tabela2[[#This Row],[DATA DO PRÓXIMO TESTE HIDROSTÁTICO]]),editar!$F$2:$G$13,2,0))</f>
        <v/>
      </c>
      <c r="T878" s="54" t="str">
        <f>IF(Tabela2[[#This Row],[DATA DO PRÓXIMO TESTE HIDROSTÁTICO]]="","",YEAR(Tabela2[[#This Row],[DATA DO PRÓXIMO TESTE HIDROSTÁTICO]]))</f>
        <v/>
      </c>
      <c r="U878" s="54" t="str">
        <f>IF(Tabela2[[#This Row],[DATA DA RECARGA]]="","",VLOOKUP(MONTH(Tabela2[[#This Row],[DATA DA RECARGA]]),editar!$F$2:$G$13,2,0))</f>
        <v/>
      </c>
      <c r="V878" s="54" t="str">
        <f>IF(Tabela2[[#This Row],[DATA DA RECARGA]]="","",YEAR(Tabela2[[#This Row],[DATA DA RECARGA]]))</f>
        <v/>
      </c>
      <c r="W878" s="54" t="str">
        <f>IF(Tabela2[[#This Row],[DATA DO ÚLTIMO TESTE HIDROSTÁTICO]]="","",VLOOKUP(MONTH(Tabela2[[#This Row],[DATA DO ÚLTIMO TESTE HIDROSTÁTICO]]),editar!$F$2:$G$13,2,0))</f>
        <v/>
      </c>
      <c r="X878" s="54" t="str">
        <f>IF(Tabela2[[#This Row],[DATA DO ÚLTIMO TESTE HIDROSTÁTICO]]="","",YEAR(Tabela2[[#This Row],[DATA DO ÚLTIMO TESTE HIDROSTÁTICO]]))</f>
        <v/>
      </c>
      <c r="Y878" s="101" t="str">
        <f>IFERROR(IF(Tabela2[[#This Row],[DATA DA RECARGA]]="","",Tabela2[[#This Row],[VALIDADE          (em meses)]]*30)+5,"")</f>
        <v/>
      </c>
      <c r="Z878" s="101" t="str">
        <f>IF(Tabela2[[#This Row],[DATA DA RECARGA]]="","","P")</f>
        <v/>
      </c>
      <c r="AA878" s="71"/>
      <c r="AB878" s="97" t="str">
        <f ca="1">IFERROR(G878-editar!$C$1,"")</f>
        <v/>
      </c>
      <c r="AC878" s="97" t="str">
        <f t="shared" ca="1" si="13"/>
        <v/>
      </c>
      <c r="AD878" s="74"/>
      <c r="AE878" s="74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</row>
    <row r="879" spans="1:57" ht="20.100000000000001" customHeight="1" x14ac:dyDescent="0.25">
      <c r="A879" s="29" t="str">
        <f>IF(Tabela2[[#This Row],[LOCAL DO EXTINTOR]]="","",Tabela2[[#This Row],[CONTROL1]])</f>
        <v/>
      </c>
      <c r="B879" s="133"/>
      <c r="C879" s="33"/>
      <c r="D879" s="34"/>
      <c r="E879" s="35"/>
      <c r="F8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79" s="81" t="str">
        <f ca="1">IFERROR(IF(Tabela2[[#This Row],[VALIDADE DA RECARGA]]="SELECIONE VALIDADE","",Tabela2[[#This Row],[DATA VENC REC]]),"")</f>
        <v/>
      </c>
      <c r="H879" s="76"/>
      <c r="I8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79" s="87" t="str">
        <f>IF(Tabela2[[#This Row],[DATA DO ÚLTIMO TESTE HIDROSTÁTICO]]="","",Tabela2[[#This Row],[DATA DO ÚLTIMO TESTE HIDROSTÁTICO]]+editar!$C$15)</f>
        <v/>
      </c>
      <c r="K879" s="105"/>
      <c r="L879" s="140"/>
      <c r="M879" s="48">
        <v>872</v>
      </c>
      <c r="N8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79" s="49" t="str">
        <f>IF(Tabela2[[#This Row],[DATA DA RECARGA]]="","",Tabela2[[#This Row],[DATA DA RECARGA]]+Tabela2[[#This Row],[val]])</f>
        <v/>
      </c>
      <c r="P879" s="48" t="str">
        <f>IF(Tabela2[[#This Row],[DATA VENC REC]]="","",VLOOKUP(MONTH(Tabela2[[#This Row],[DATA VENC REC]]),editar!$F$2:$G$13,2,0))</f>
        <v/>
      </c>
      <c r="Q879" s="48" t="str">
        <f>IF(Tabela2[[#This Row],[DATA VENC REC]]="","",YEAR(Tabela2[[#This Row],[DATA VENC REC]]))</f>
        <v/>
      </c>
      <c r="R8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79" s="54" t="str">
        <f>IF(Tabela2[[#This Row],[DATA DO PRÓXIMO TESTE HIDROSTÁTICO]]="","",VLOOKUP(MONTH(Tabela2[[#This Row],[DATA DO PRÓXIMO TESTE HIDROSTÁTICO]]),editar!$F$2:$G$13,2,0))</f>
        <v/>
      </c>
      <c r="T879" s="54" t="str">
        <f>IF(Tabela2[[#This Row],[DATA DO PRÓXIMO TESTE HIDROSTÁTICO]]="","",YEAR(Tabela2[[#This Row],[DATA DO PRÓXIMO TESTE HIDROSTÁTICO]]))</f>
        <v/>
      </c>
      <c r="U879" s="54" t="str">
        <f>IF(Tabela2[[#This Row],[DATA DA RECARGA]]="","",VLOOKUP(MONTH(Tabela2[[#This Row],[DATA DA RECARGA]]),editar!$F$2:$G$13,2,0))</f>
        <v/>
      </c>
      <c r="V879" s="54" t="str">
        <f>IF(Tabela2[[#This Row],[DATA DA RECARGA]]="","",YEAR(Tabela2[[#This Row],[DATA DA RECARGA]]))</f>
        <v/>
      </c>
      <c r="W879" s="54" t="str">
        <f>IF(Tabela2[[#This Row],[DATA DO ÚLTIMO TESTE HIDROSTÁTICO]]="","",VLOOKUP(MONTH(Tabela2[[#This Row],[DATA DO ÚLTIMO TESTE HIDROSTÁTICO]]),editar!$F$2:$G$13,2,0))</f>
        <v/>
      </c>
      <c r="X879" s="54" t="str">
        <f>IF(Tabela2[[#This Row],[DATA DO ÚLTIMO TESTE HIDROSTÁTICO]]="","",YEAR(Tabela2[[#This Row],[DATA DO ÚLTIMO TESTE HIDROSTÁTICO]]))</f>
        <v/>
      </c>
      <c r="Y879" s="101" t="str">
        <f>IFERROR(IF(Tabela2[[#This Row],[DATA DA RECARGA]]="","",Tabela2[[#This Row],[VALIDADE          (em meses)]]*30)+5,"")</f>
        <v/>
      </c>
      <c r="Z879" s="101" t="str">
        <f>IF(Tabela2[[#This Row],[DATA DA RECARGA]]="","","P")</f>
        <v/>
      </c>
      <c r="AA879" s="71"/>
      <c r="AB879" s="97" t="str">
        <f ca="1">IFERROR(G879-editar!$C$1,"")</f>
        <v/>
      </c>
      <c r="AC879" s="97" t="str">
        <f t="shared" ca="1" si="13"/>
        <v/>
      </c>
      <c r="AD879" s="74"/>
      <c r="AE879" s="74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</row>
    <row r="880" spans="1:57" ht="20.100000000000001" customHeight="1" x14ac:dyDescent="0.25">
      <c r="A880" s="29" t="str">
        <f>IF(Tabela2[[#This Row],[LOCAL DO EXTINTOR]]="","",Tabela2[[#This Row],[CONTROL1]])</f>
        <v/>
      </c>
      <c r="B880" s="133"/>
      <c r="C880" s="33"/>
      <c r="D880" s="34"/>
      <c r="E880" s="35"/>
      <c r="F8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0" s="81" t="str">
        <f ca="1">IFERROR(IF(Tabela2[[#This Row],[VALIDADE DA RECARGA]]="SELECIONE VALIDADE","",Tabela2[[#This Row],[DATA VENC REC]]),"")</f>
        <v/>
      </c>
      <c r="H880" s="76"/>
      <c r="I8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0" s="87" t="str">
        <f>IF(Tabela2[[#This Row],[DATA DO ÚLTIMO TESTE HIDROSTÁTICO]]="","",Tabela2[[#This Row],[DATA DO ÚLTIMO TESTE HIDROSTÁTICO]]+editar!$C$15)</f>
        <v/>
      </c>
      <c r="K880" s="105"/>
      <c r="L880" s="140"/>
      <c r="M880" s="48">
        <v>873</v>
      </c>
      <c r="N8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0" s="49" t="str">
        <f>IF(Tabela2[[#This Row],[DATA DA RECARGA]]="","",Tabela2[[#This Row],[DATA DA RECARGA]]+Tabela2[[#This Row],[val]])</f>
        <v/>
      </c>
      <c r="P880" s="48" t="str">
        <f>IF(Tabela2[[#This Row],[DATA VENC REC]]="","",VLOOKUP(MONTH(Tabela2[[#This Row],[DATA VENC REC]]),editar!$F$2:$G$13,2,0))</f>
        <v/>
      </c>
      <c r="Q880" s="48" t="str">
        <f>IF(Tabela2[[#This Row],[DATA VENC REC]]="","",YEAR(Tabela2[[#This Row],[DATA VENC REC]]))</f>
        <v/>
      </c>
      <c r="R8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0" s="54" t="str">
        <f>IF(Tabela2[[#This Row],[DATA DO PRÓXIMO TESTE HIDROSTÁTICO]]="","",VLOOKUP(MONTH(Tabela2[[#This Row],[DATA DO PRÓXIMO TESTE HIDROSTÁTICO]]),editar!$F$2:$G$13,2,0))</f>
        <v/>
      </c>
      <c r="T880" s="54" t="str">
        <f>IF(Tabela2[[#This Row],[DATA DO PRÓXIMO TESTE HIDROSTÁTICO]]="","",YEAR(Tabela2[[#This Row],[DATA DO PRÓXIMO TESTE HIDROSTÁTICO]]))</f>
        <v/>
      </c>
      <c r="U880" s="54" t="str">
        <f>IF(Tabela2[[#This Row],[DATA DA RECARGA]]="","",VLOOKUP(MONTH(Tabela2[[#This Row],[DATA DA RECARGA]]),editar!$F$2:$G$13,2,0))</f>
        <v/>
      </c>
      <c r="V880" s="54" t="str">
        <f>IF(Tabela2[[#This Row],[DATA DA RECARGA]]="","",YEAR(Tabela2[[#This Row],[DATA DA RECARGA]]))</f>
        <v/>
      </c>
      <c r="W880" s="54" t="str">
        <f>IF(Tabela2[[#This Row],[DATA DO ÚLTIMO TESTE HIDROSTÁTICO]]="","",VLOOKUP(MONTH(Tabela2[[#This Row],[DATA DO ÚLTIMO TESTE HIDROSTÁTICO]]),editar!$F$2:$G$13,2,0))</f>
        <v/>
      </c>
      <c r="X880" s="54" t="str">
        <f>IF(Tabela2[[#This Row],[DATA DO ÚLTIMO TESTE HIDROSTÁTICO]]="","",YEAR(Tabela2[[#This Row],[DATA DO ÚLTIMO TESTE HIDROSTÁTICO]]))</f>
        <v/>
      </c>
      <c r="Y880" s="101" t="str">
        <f>IFERROR(IF(Tabela2[[#This Row],[DATA DA RECARGA]]="","",Tabela2[[#This Row],[VALIDADE          (em meses)]]*30)+5,"")</f>
        <v/>
      </c>
      <c r="Z880" s="101" t="str">
        <f>IF(Tabela2[[#This Row],[DATA DA RECARGA]]="","","P")</f>
        <v/>
      </c>
      <c r="AA880" s="71"/>
      <c r="AB880" s="97" t="str">
        <f ca="1">IFERROR(G880-editar!$C$1,"")</f>
        <v/>
      </c>
      <c r="AC880" s="97" t="str">
        <f t="shared" ca="1" si="13"/>
        <v/>
      </c>
      <c r="AD880" s="74"/>
      <c r="AE880" s="74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</row>
    <row r="881" spans="1:57" ht="20.100000000000001" customHeight="1" x14ac:dyDescent="0.25">
      <c r="A881" s="29" t="str">
        <f>IF(Tabela2[[#This Row],[LOCAL DO EXTINTOR]]="","",Tabela2[[#This Row],[CONTROL1]])</f>
        <v/>
      </c>
      <c r="B881" s="133"/>
      <c r="C881" s="33"/>
      <c r="D881" s="34"/>
      <c r="E881" s="35"/>
      <c r="F8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1" s="81" t="str">
        <f ca="1">IFERROR(IF(Tabela2[[#This Row],[VALIDADE DA RECARGA]]="SELECIONE VALIDADE","",Tabela2[[#This Row],[DATA VENC REC]]),"")</f>
        <v/>
      </c>
      <c r="H881" s="76"/>
      <c r="I8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1" s="87" t="str">
        <f>IF(Tabela2[[#This Row],[DATA DO ÚLTIMO TESTE HIDROSTÁTICO]]="","",Tabela2[[#This Row],[DATA DO ÚLTIMO TESTE HIDROSTÁTICO]]+editar!$C$15)</f>
        <v/>
      </c>
      <c r="K881" s="105"/>
      <c r="L881" s="140"/>
      <c r="M881" s="48">
        <v>874</v>
      </c>
      <c r="N8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1" s="49" t="str">
        <f>IF(Tabela2[[#This Row],[DATA DA RECARGA]]="","",Tabela2[[#This Row],[DATA DA RECARGA]]+Tabela2[[#This Row],[val]])</f>
        <v/>
      </c>
      <c r="P881" s="48" t="str">
        <f>IF(Tabela2[[#This Row],[DATA VENC REC]]="","",VLOOKUP(MONTH(Tabela2[[#This Row],[DATA VENC REC]]),editar!$F$2:$G$13,2,0))</f>
        <v/>
      </c>
      <c r="Q881" s="48" t="str">
        <f>IF(Tabela2[[#This Row],[DATA VENC REC]]="","",YEAR(Tabela2[[#This Row],[DATA VENC REC]]))</f>
        <v/>
      </c>
      <c r="R8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1" s="54" t="str">
        <f>IF(Tabela2[[#This Row],[DATA DO PRÓXIMO TESTE HIDROSTÁTICO]]="","",VLOOKUP(MONTH(Tabela2[[#This Row],[DATA DO PRÓXIMO TESTE HIDROSTÁTICO]]),editar!$F$2:$G$13,2,0))</f>
        <v/>
      </c>
      <c r="T881" s="54" t="str">
        <f>IF(Tabela2[[#This Row],[DATA DO PRÓXIMO TESTE HIDROSTÁTICO]]="","",YEAR(Tabela2[[#This Row],[DATA DO PRÓXIMO TESTE HIDROSTÁTICO]]))</f>
        <v/>
      </c>
      <c r="U881" s="54" t="str">
        <f>IF(Tabela2[[#This Row],[DATA DA RECARGA]]="","",VLOOKUP(MONTH(Tabela2[[#This Row],[DATA DA RECARGA]]),editar!$F$2:$G$13,2,0))</f>
        <v/>
      </c>
      <c r="V881" s="54" t="str">
        <f>IF(Tabela2[[#This Row],[DATA DA RECARGA]]="","",YEAR(Tabela2[[#This Row],[DATA DA RECARGA]]))</f>
        <v/>
      </c>
      <c r="W881" s="54" t="str">
        <f>IF(Tabela2[[#This Row],[DATA DO ÚLTIMO TESTE HIDROSTÁTICO]]="","",VLOOKUP(MONTH(Tabela2[[#This Row],[DATA DO ÚLTIMO TESTE HIDROSTÁTICO]]),editar!$F$2:$G$13,2,0))</f>
        <v/>
      </c>
      <c r="X881" s="54" t="str">
        <f>IF(Tabela2[[#This Row],[DATA DO ÚLTIMO TESTE HIDROSTÁTICO]]="","",YEAR(Tabela2[[#This Row],[DATA DO ÚLTIMO TESTE HIDROSTÁTICO]]))</f>
        <v/>
      </c>
      <c r="Y881" s="101" t="str">
        <f>IFERROR(IF(Tabela2[[#This Row],[DATA DA RECARGA]]="","",Tabela2[[#This Row],[VALIDADE          (em meses)]]*30)+5,"")</f>
        <v/>
      </c>
      <c r="Z881" s="101" t="str">
        <f>IF(Tabela2[[#This Row],[DATA DA RECARGA]]="","","P")</f>
        <v/>
      </c>
      <c r="AA881" s="71"/>
      <c r="AB881" s="97" t="str">
        <f ca="1">IFERROR(G881-editar!$C$1,"")</f>
        <v/>
      </c>
      <c r="AC881" s="97" t="str">
        <f t="shared" ca="1" si="13"/>
        <v/>
      </c>
      <c r="AD881" s="74"/>
      <c r="AE881" s="74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</row>
    <row r="882" spans="1:57" ht="20.100000000000001" customHeight="1" x14ac:dyDescent="0.25">
      <c r="A882" s="29" t="str">
        <f>IF(Tabela2[[#This Row],[LOCAL DO EXTINTOR]]="","",Tabela2[[#This Row],[CONTROL1]])</f>
        <v/>
      </c>
      <c r="B882" s="133"/>
      <c r="C882" s="33"/>
      <c r="D882" s="34"/>
      <c r="E882" s="35"/>
      <c r="F8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2" s="81" t="str">
        <f ca="1">IFERROR(IF(Tabela2[[#This Row],[VALIDADE DA RECARGA]]="SELECIONE VALIDADE","",Tabela2[[#This Row],[DATA VENC REC]]),"")</f>
        <v/>
      </c>
      <c r="H882" s="76"/>
      <c r="I8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2" s="87" t="str">
        <f>IF(Tabela2[[#This Row],[DATA DO ÚLTIMO TESTE HIDROSTÁTICO]]="","",Tabela2[[#This Row],[DATA DO ÚLTIMO TESTE HIDROSTÁTICO]]+editar!$C$15)</f>
        <v/>
      </c>
      <c r="K882" s="105"/>
      <c r="L882" s="140"/>
      <c r="M882" s="48">
        <v>875</v>
      </c>
      <c r="N8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2" s="49" t="str">
        <f>IF(Tabela2[[#This Row],[DATA DA RECARGA]]="","",Tabela2[[#This Row],[DATA DA RECARGA]]+Tabela2[[#This Row],[val]])</f>
        <v/>
      </c>
      <c r="P882" s="48" t="str">
        <f>IF(Tabela2[[#This Row],[DATA VENC REC]]="","",VLOOKUP(MONTH(Tabela2[[#This Row],[DATA VENC REC]]),editar!$F$2:$G$13,2,0))</f>
        <v/>
      </c>
      <c r="Q882" s="48" t="str">
        <f>IF(Tabela2[[#This Row],[DATA VENC REC]]="","",YEAR(Tabela2[[#This Row],[DATA VENC REC]]))</f>
        <v/>
      </c>
      <c r="R8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2" s="54" t="str">
        <f>IF(Tabela2[[#This Row],[DATA DO PRÓXIMO TESTE HIDROSTÁTICO]]="","",VLOOKUP(MONTH(Tabela2[[#This Row],[DATA DO PRÓXIMO TESTE HIDROSTÁTICO]]),editar!$F$2:$G$13,2,0))</f>
        <v/>
      </c>
      <c r="T882" s="54" t="str">
        <f>IF(Tabela2[[#This Row],[DATA DO PRÓXIMO TESTE HIDROSTÁTICO]]="","",YEAR(Tabela2[[#This Row],[DATA DO PRÓXIMO TESTE HIDROSTÁTICO]]))</f>
        <v/>
      </c>
      <c r="U882" s="54" t="str">
        <f>IF(Tabela2[[#This Row],[DATA DA RECARGA]]="","",VLOOKUP(MONTH(Tabela2[[#This Row],[DATA DA RECARGA]]),editar!$F$2:$G$13,2,0))</f>
        <v/>
      </c>
      <c r="V882" s="54" t="str">
        <f>IF(Tabela2[[#This Row],[DATA DA RECARGA]]="","",YEAR(Tabela2[[#This Row],[DATA DA RECARGA]]))</f>
        <v/>
      </c>
      <c r="W882" s="54" t="str">
        <f>IF(Tabela2[[#This Row],[DATA DO ÚLTIMO TESTE HIDROSTÁTICO]]="","",VLOOKUP(MONTH(Tabela2[[#This Row],[DATA DO ÚLTIMO TESTE HIDROSTÁTICO]]),editar!$F$2:$G$13,2,0))</f>
        <v/>
      </c>
      <c r="X882" s="54" t="str">
        <f>IF(Tabela2[[#This Row],[DATA DO ÚLTIMO TESTE HIDROSTÁTICO]]="","",YEAR(Tabela2[[#This Row],[DATA DO ÚLTIMO TESTE HIDROSTÁTICO]]))</f>
        <v/>
      </c>
      <c r="Y882" s="101" t="str">
        <f>IFERROR(IF(Tabela2[[#This Row],[DATA DA RECARGA]]="","",Tabela2[[#This Row],[VALIDADE          (em meses)]]*30)+5,"")</f>
        <v/>
      </c>
      <c r="Z882" s="101" t="str">
        <f>IF(Tabela2[[#This Row],[DATA DA RECARGA]]="","","P")</f>
        <v/>
      </c>
      <c r="AA882" s="71"/>
      <c r="AB882" s="97" t="str">
        <f ca="1">IFERROR(G882-editar!$C$1,"")</f>
        <v/>
      </c>
      <c r="AC882" s="97" t="str">
        <f t="shared" ca="1" si="13"/>
        <v/>
      </c>
      <c r="AD882" s="74"/>
      <c r="AE882" s="74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</row>
    <row r="883" spans="1:57" ht="20.100000000000001" customHeight="1" x14ac:dyDescent="0.25">
      <c r="A883" s="29" t="str">
        <f>IF(Tabela2[[#This Row],[LOCAL DO EXTINTOR]]="","",Tabela2[[#This Row],[CONTROL1]])</f>
        <v/>
      </c>
      <c r="B883" s="133"/>
      <c r="C883" s="33"/>
      <c r="D883" s="34"/>
      <c r="E883" s="35"/>
      <c r="F8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3" s="81" t="str">
        <f ca="1">IFERROR(IF(Tabela2[[#This Row],[VALIDADE DA RECARGA]]="SELECIONE VALIDADE","",Tabela2[[#This Row],[DATA VENC REC]]),"")</f>
        <v/>
      </c>
      <c r="H883" s="76"/>
      <c r="I8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3" s="87" t="str">
        <f>IF(Tabela2[[#This Row],[DATA DO ÚLTIMO TESTE HIDROSTÁTICO]]="","",Tabela2[[#This Row],[DATA DO ÚLTIMO TESTE HIDROSTÁTICO]]+editar!$C$15)</f>
        <v/>
      </c>
      <c r="K883" s="105"/>
      <c r="L883" s="140"/>
      <c r="M883" s="48">
        <v>876</v>
      </c>
      <c r="N8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3" s="49" t="str">
        <f>IF(Tabela2[[#This Row],[DATA DA RECARGA]]="","",Tabela2[[#This Row],[DATA DA RECARGA]]+Tabela2[[#This Row],[val]])</f>
        <v/>
      </c>
      <c r="P883" s="48" t="str">
        <f>IF(Tabela2[[#This Row],[DATA VENC REC]]="","",VLOOKUP(MONTH(Tabela2[[#This Row],[DATA VENC REC]]),editar!$F$2:$G$13,2,0))</f>
        <v/>
      </c>
      <c r="Q883" s="48" t="str">
        <f>IF(Tabela2[[#This Row],[DATA VENC REC]]="","",YEAR(Tabela2[[#This Row],[DATA VENC REC]]))</f>
        <v/>
      </c>
      <c r="R8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3" s="54" t="str">
        <f>IF(Tabela2[[#This Row],[DATA DO PRÓXIMO TESTE HIDROSTÁTICO]]="","",VLOOKUP(MONTH(Tabela2[[#This Row],[DATA DO PRÓXIMO TESTE HIDROSTÁTICO]]),editar!$F$2:$G$13,2,0))</f>
        <v/>
      </c>
      <c r="T883" s="54" t="str">
        <f>IF(Tabela2[[#This Row],[DATA DO PRÓXIMO TESTE HIDROSTÁTICO]]="","",YEAR(Tabela2[[#This Row],[DATA DO PRÓXIMO TESTE HIDROSTÁTICO]]))</f>
        <v/>
      </c>
      <c r="U883" s="54" t="str">
        <f>IF(Tabela2[[#This Row],[DATA DA RECARGA]]="","",VLOOKUP(MONTH(Tabela2[[#This Row],[DATA DA RECARGA]]),editar!$F$2:$G$13,2,0))</f>
        <v/>
      </c>
      <c r="V883" s="54" t="str">
        <f>IF(Tabela2[[#This Row],[DATA DA RECARGA]]="","",YEAR(Tabela2[[#This Row],[DATA DA RECARGA]]))</f>
        <v/>
      </c>
      <c r="W883" s="54" t="str">
        <f>IF(Tabela2[[#This Row],[DATA DO ÚLTIMO TESTE HIDROSTÁTICO]]="","",VLOOKUP(MONTH(Tabela2[[#This Row],[DATA DO ÚLTIMO TESTE HIDROSTÁTICO]]),editar!$F$2:$G$13,2,0))</f>
        <v/>
      </c>
      <c r="X883" s="54" t="str">
        <f>IF(Tabela2[[#This Row],[DATA DO ÚLTIMO TESTE HIDROSTÁTICO]]="","",YEAR(Tabela2[[#This Row],[DATA DO ÚLTIMO TESTE HIDROSTÁTICO]]))</f>
        <v/>
      </c>
      <c r="Y883" s="101" t="str">
        <f>IFERROR(IF(Tabela2[[#This Row],[DATA DA RECARGA]]="","",Tabela2[[#This Row],[VALIDADE          (em meses)]]*30)+5,"")</f>
        <v/>
      </c>
      <c r="Z883" s="101" t="str">
        <f>IF(Tabela2[[#This Row],[DATA DA RECARGA]]="","","P")</f>
        <v/>
      </c>
      <c r="AA883" s="71"/>
      <c r="AB883" s="97" t="str">
        <f ca="1">IFERROR(G883-editar!$C$1,"")</f>
        <v/>
      </c>
      <c r="AC883" s="97" t="str">
        <f t="shared" ca="1" si="13"/>
        <v/>
      </c>
      <c r="AD883" s="74"/>
      <c r="AE883" s="74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</row>
    <row r="884" spans="1:57" ht="20.100000000000001" customHeight="1" x14ac:dyDescent="0.25">
      <c r="A884" s="29" t="str">
        <f>IF(Tabela2[[#This Row],[LOCAL DO EXTINTOR]]="","",Tabela2[[#This Row],[CONTROL1]])</f>
        <v/>
      </c>
      <c r="B884" s="133"/>
      <c r="C884" s="33"/>
      <c r="D884" s="34"/>
      <c r="E884" s="35"/>
      <c r="F8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4" s="81" t="str">
        <f ca="1">IFERROR(IF(Tabela2[[#This Row],[VALIDADE DA RECARGA]]="SELECIONE VALIDADE","",Tabela2[[#This Row],[DATA VENC REC]]),"")</f>
        <v/>
      </c>
      <c r="H884" s="76"/>
      <c r="I8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4" s="87" t="str">
        <f>IF(Tabela2[[#This Row],[DATA DO ÚLTIMO TESTE HIDROSTÁTICO]]="","",Tabela2[[#This Row],[DATA DO ÚLTIMO TESTE HIDROSTÁTICO]]+editar!$C$15)</f>
        <v/>
      </c>
      <c r="K884" s="105"/>
      <c r="L884" s="140"/>
      <c r="M884" s="48">
        <v>877</v>
      </c>
      <c r="N8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4" s="49" t="str">
        <f>IF(Tabela2[[#This Row],[DATA DA RECARGA]]="","",Tabela2[[#This Row],[DATA DA RECARGA]]+Tabela2[[#This Row],[val]])</f>
        <v/>
      </c>
      <c r="P884" s="48" t="str">
        <f>IF(Tabela2[[#This Row],[DATA VENC REC]]="","",VLOOKUP(MONTH(Tabela2[[#This Row],[DATA VENC REC]]),editar!$F$2:$G$13,2,0))</f>
        <v/>
      </c>
      <c r="Q884" s="48" t="str">
        <f>IF(Tabela2[[#This Row],[DATA VENC REC]]="","",YEAR(Tabela2[[#This Row],[DATA VENC REC]]))</f>
        <v/>
      </c>
      <c r="R8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4" s="54" t="str">
        <f>IF(Tabela2[[#This Row],[DATA DO PRÓXIMO TESTE HIDROSTÁTICO]]="","",VLOOKUP(MONTH(Tabela2[[#This Row],[DATA DO PRÓXIMO TESTE HIDROSTÁTICO]]),editar!$F$2:$G$13,2,0))</f>
        <v/>
      </c>
      <c r="T884" s="54" t="str">
        <f>IF(Tabela2[[#This Row],[DATA DO PRÓXIMO TESTE HIDROSTÁTICO]]="","",YEAR(Tabela2[[#This Row],[DATA DO PRÓXIMO TESTE HIDROSTÁTICO]]))</f>
        <v/>
      </c>
      <c r="U884" s="54" t="str">
        <f>IF(Tabela2[[#This Row],[DATA DA RECARGA]]="","",VLOOKUP(MONTH(Tabela2[[#This Row],[DATA DA RECARGA]]),editar!$F$2:$G$13,2,0))</f>
        <v/>
      </c>
      <c r="V884" s="54" t="str">
        <f>IF(Tabela2[[#This Row],[DATA DA RECARGA]]="","",YEAR(Tabela2[[#This Row],[DATA DA RECARGA]]))</f>
        <v/>
      </c>
      <c r="W884" s="54" t="str">
        <f>IF(Tabela2[[#This Row],[DATA DO ÚLTIMO TESTE HIDROSTÁTICO]]="","",VLOOKUP(MONTH(Tabela2[[#This Row],[DATA DO ÚLTIMO TESTE HIDROSTÁTICO]]),editar!$F$2:$G$13,2,0))</f>
        <v/>
      </c>
      <c r="X884" s="54" t="str">
        <f>IF(Tabela2[[#This Row],[DATA DO ÚLTIMO TESTE HIDROSTÁTICO]]="","",YEAR(Tabela2[[#This Row],[DATA DO ÚLTIMO TESTE HIDROSTÁTICO]]))</f>
        <v/>
      </c>
      <c r="Y884" s="101" t="str">
        <f>IFERROR(IF(Tabela2[[#This Row],[DATA DA RECARGA]]="","",Tabela2[[#This Row],[VALIDADE          (em meses)]]*30)+5,"")</f>
        <v/>
      </c>
      <c r="Z884" s="101" t="str">
        <f>IF(Tabela2[[#This Row],[DATA DA RECARGA]]="","","P")</f>
        <v/>
      </c>
      <c r="AA884" s="71"/>
      <c r="AB884" s="97" t="str">
        <f ca="1">IFERROR(G884-editar!$C$1,"")</f>
        <v/>
      </c>
      <c r="AC884" s="97" t="str">
        <f t="shared" ca="1" si="13"/>
        <v/>
      </c>
      <c r="AD884" s="74"/>
      <c r="AE884" s="74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</row>
    <row r="885" spans="1:57" ht="20.100000000000001" customHeight="1" x14ac:dyDescent="0.25">
      <c r="A885" s="29" t="str">
        <f>IF(Tabela2[[#This Row],[LOCAL DO EXTINTOR]]="","",Tabela2[[#This Row],[CONTROL1]])</f>
        <v/>
      </c>
      <c r="B885" s="133"/>
      <c r="C885" s="33"/>
      <c r="D885" s="34"/>
      <c r="E885" s="35"/>
      <c r="F8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5" s="81" t="str">
        <f ca="1">IFERROR(IF(Tabela2[[#This Row],[VALIDADE DA RECARGA]]="SELECIONE VALIDADE","",Tabela2[[#This Row],[DATA VENC REC]]),"")</f>
        <v/>
      </c>
      <c r="H885" s="76"/>
      <c r="I8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5" s="87" t="str">
        <f>IF(Tabela2[[#This Row],[DATA DO ÚLTIMO TESTE HIDROSTÁTICO]]="","",Tabela2[[#This Row],[DATA DO ÚLTIMO TESTE HIDROSTÁTICO]]+editar!$C$15)</f>
        <v/>
      </c>
      <c r="K885" s="105"/>
      <c r="L885" s="140"/>
      <c r="M885" s="48">
        <v>878</v>
      </c>
      <c r="N8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5" s="49" t="str">
        <f>IF(Tabela2[[#This Row],[DATA DA RECARGA]]="","",Tabela2[[#This Row],[DATA DA RECARGA]]+Tabela2[[#This Row],[val]])</f>
        <v/>
      </c>
      <c r="P885" s="48" t="str">
        <f>IF(Tabela2[[#This Row],[DATA VENC REC]]="","",VLOOKUP(MONTH(Tabela2[[#This Row],[DATA VENC REC]]),editar!$F$2:$G$13,2,0))</f>
        <v/>
      </c>
      <c r="Q885" s="48" t="str">
        <f>IF(Tabela2[[#This Row],[DATA VENC REC]]="","",YEAR(Tabela2[[#This Row],[DATA VENC REC]]))</f>
        <v/>
      </c>
      <c r="R8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5" s="54" t="str">
        <f>IF(Tabela2[[#This Row],[DATA DO PRÓXIMO TESTE HIDROSTÁTICO]]="","",VLOOKUP(MONTH(Tabela2[[#This Row],[DATA DO PRÓXIMO TESTE HIDROSTÁTICO]]),editar!$F$2:$G$13,2,0))</f>
        <v/>
      </c>
      <c r="T885" s="54" t="str">
        <f>IF(Tabela2[[#This Row],[DATA DO PRÓXIMO TESTE HIDROSTÁTICO]]="","",YEAR(Tabela2[[#This Row],[DATA DO PRÓXIMO TESTE HIDROSTÁTICO]]))</f>
        <v/>
      </c>
      <c r="U885" s="54" t="str">
        <f>IF(Tabela2[[#This Row],[DATA DA RECARGA]]="","",VLOOKUP(MONTH(Tabela2[[#This Row],[DATA DA RECARGA]]),editar!$F$2:$G$13,2,0))</f>
        <v/>
      </c>
      <c r="V885" s="54" t="str">
        <f>IF(Tabela2[[#This Row],[DATA DA RECARGA]]="","",YEAR(Tabela2[[#This Row],[DATA DA RECARGA]]))</f>
        <v/>
      </c>
      <c r="W885" s="54" t="str">
        <f>IF(Tabela2[[#This Row],[DATA DO ÚLTIMO TESTE HIDROSTÁTICO]]="","",VLOOKUP(MONTH(Tabela2[[#This Row],[DATA DO ÚLTIMO TESTE HIDROSTÁTICO]]),editar!$F$2:$G$13,2,0))</f>
        <v/>
      </c>
      <c r="X885" s="54" t="str">
        <f>IF(Tabela2[[#This Row],[DATA DO ÚLTIMO TESTE HIDROSTÁTICO]]="","",YEAR(Tabela2[[#This Row],[DATA DO ÚLTIMO TESTE HIDROSTÁTICO]]))</f>
        <v/>
      </c>
      <c r="Y885" s="101" t="str">
        <f>IFERROR(IF(Tabela2[[#This Row],[DATA DA RECARGA]]="","",Tabela2[[#This Row],[VALIDADE          (em meses)]]*30)+5,"")</f>
        <v/>
      </c>
      <c r="Z885" s="101" t="str">
        <f>IF(Tabela2[[#This Row],[DATA DA RECARGA]]="","","P")</f>
        <v/>
      </c>
      <c r="AA885" s="71"/>
      <c r="AB885" s="97" t="str">
        <f ca="1">IFERROR(G885-editar!$C$1,"")</f>
        <v/>
      </c>
      <c r="AC885" s="97" t="str">
        <f t="shared" ca="1" si="13"/>
        <v/>
      </c>
      <c r="AD885" s="74"/>
      <c r="AE885" s="74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</row>
    <row r="886" spans="1:57" ht="20.100000000000001" customHeight="1" x14ac:dyDescent="0.25">
      <c r="A886" s="29" t="str">
        <f>IF(Tabela2[[#This Row],[LOCAL DO EXTINTOR]]="","",Tabela2[[#This Row],[CONTROL1]])</f>
        <v/>
      </c>
      <c r="B886" s="133"/>
      <c r="C886" s="33"/>
      <c r="D886" s="34"/>
      <c r="E886" s="35"/>
      <c r="F8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6" s="81" t="str">
        <f ca="1">IFERROR(IF(Tabela2[[#This Row],[VALIDADE DA RECARGA]]="SELECIONE VALIDADE","",Tabela2[[#This Row],[DATA VENC REC]]),"")</f>
        <v/>
      </c>
      <c r="H886" s="76"/>
      <c r="I8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6" s="87" t="str">
        <f>IF(Tabela2[[#This Row],[DATA DO ÚLTIMO TESTE HIDROSTÁTICO]]="","",Tabela2[[#This Row],[DATA DO ÚLTIMO TESTE HIDROSTÁTICO]]+editar!$C$15)</f>
        <v/>
      </c>
      <c r="K886" s="105"/>
      <c r="L886" s="140"/>
      <c r="M886" s="48">
        <v>879</v>
      </c>
      <c r="N8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6" s="49" t="str">
        <f>IF(Tabela2[[#This Row],[DATA DA RECARGA]]="","",Tabela2[[#This Row],[DATA DA RECARGA]]+Tabela2[[#This Row],[val]])</f>
        <v/>
      </c>
      <c r="P886" s="48" t="str">
        <f>IF(Tabela2[[#This Row],[DATA VENC REC]]="","",VLOOKUP(MONTH(Tabela2[[#This Row],[DATA VENC REC]]),editar!$F$2:$G$13,2,0))</f>
        <v/>
      </c>
      <c r="Q886" s="48" t="str">
        <f>IF(Tabela2[[#This Row],[DATA VENC REC]]="","",YEAR(Tabela2[[#This Row],[DATA VENC REC]]))</f>
        <v/>
      </c>
      <c r="R8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6" s="54" t="str">
        <f>IF(Tabela2[[#This Row],[DATA DO PRÓXIMO TESTE HIDROSTÁTICO]]="","",VLOOKUP(MONTH(Tabela2[[#This Row],[DATA DO PRÓXIMO TESTE HIDROSTÁTICO]]),editar!$F$2:$G$13,2,0))</f>
        <v/>
      </c>
      <c r="T886" s="54" t="str">
        <f>IF(Tabela2[[#This Row],[DATA DO PRÓXIMO TESTE HIDROSTÁTICO]]="","",YEAR(Tabela2[[#This Row],[DATA DO PRÓXIMO TESTE HIDROSTÁTICO]]))</f>
        <v/>
      </c>
      <c r="U886" s="54" t="str">
        <f>IF(Tabela2[[#This Row],[DATA DA RECARGA]]="","",VLOOKUP(MONTH(Tabela2[[#This Row],[DATA DA RECARGA]]),editar!$F$2:$G$13,2,0))</f>
        <v/>
      </c>
      <c r="V886" s="54" t="str">
        <f>IF(Tabela2[[#This Row],[DATA DA RECARGA]]="","",YEAR(Tabela2[[#This Row],[DATA DA RECARGA]]))</f>
        <v/>
      </c>
      <c r="W886" s="54" t="str">
        <f>IF(Tabela2[[#This Row],[DATA DO ÚLTIMO TESTE HIDROSTÁTICO]]="","",VLOOKUP(MONTH(Tabela2[[#This Row],[DATA DO ÚLTIMO TESTE HIDROSTÁTICO]]),editar!$F$2:$G$13,2,0))</f>
        <v/>
      </c>
      <c r="X886" s="54" t="str">
        <f>IF(Tabela2[[#This Row],[DATA DO ÚLTIMO TESTE HIDROSTÁTICO]]="","",YEAR(Tabela2[[#This Row],[DATA DO ÚLTIMO TESTE HIDROSTÁTICO]]))</f>
        <v/>
      </c>
      <c r="Y886" s="101" t="str">
        <f>IFERROR(IF(Tabela2[[#This Row],[DATA DA RECARGA]]="","",Tabela2[[#This Row],[VALIDADE          (em meses)]]*30)+5,"")</f>
        <v/>
      </c>
      <c r="Z886" s="101" t="str">
        <f>IF(Tabela2[[#This Row],[DATA DA RECARGA]]="","","P")</f>
        <v/>
      </c>
      <c r="AA886" s="71"/>
      <c r="AB886" s="97" t="str">
        <f ca="1">IFERROR(G886-editar!$C$1,"")</f>
        <v/>
      </c>
      <c r="AC886" s="97" t="str">
        <f t="shared" ca="1" si="13"/>
        <v/>
      </c>
      <c r="AD886" s="74"/>
      <c r="AE886" s="74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</row>
    <row r="887" spans="1:57" ht="20.100000000000001" customHeight="1" x14ac:dyDescent="0.25">
      <c r="A887" s="29" t="str">
        <f>IF(Tabela2[[#This Row],[LOCAL DO EXTINTOR]]="","",Tabela2[[#This Row],[CONTROL1]])</f>
        <v/>
      </c>
      <c r="B887" s="133"/>
      <c r="C887" s="33"/>
      <c r="D887" s="34"/>
      <c r="E887" s="35"/>
      <c r="F8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7" s="81" t="str">
        <f ca="1">IFERROR(IF(Tabela2[[#This Row],[VALIDADE DA RECARGA]]="SELECIONE VALIDADE","",Tabela2[[#This Row],[DATA VENC REC]]),"")</f>
        <v/>
      </c>
      <c r="H887" s="76"/>
      <c r="I8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7" s="87" t="str">
        <f>IF(Tabela2[[#This Row],[DATA DO ÚLTIMO TESTE HIDROSTÁTICO]]="","",Tabela2[[#This Row],[DATA DO ÚLTIMO TESTE HIDROSTÁTICO]]+editar!$C$15)</f>
        <v/>
      </c>
      <c r="K887" s="105"/>
      <c r="L887" s="140"/>
      <c r="M887" s="48">
        <v>880</v>
      </c>
      <c r="N8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7" s="49" t="str">
        <f>IF(Tabela2[[#This Row],[DATA DA RECARGA]]="","",Tabela2[[#This Row],[DATA DA RECARGA]]+Tabela2[[#This Row],[val]])</f>
        <v/>
      </c>
      <c r="P887" s="48" t="str">
        <f>IF(Tabela2[[#This Row],[DATA VENC REC]]="","",VLOOKUP(MONTH(Tabela2[[#This Row],[DATA VENC REC]]),editar!$F$2:$G$13,2,0))</f>
        <v/>
      </c>
      <c r="Q887" s="48" t="str">
        <f>IF(Tabela2[[#This Row],[DATA VENC REC]]="","",YEAR(Tabela2[[#This Row],[DATA VENC REC]]))</f>
        <v/>
      </c>
      <c r="R8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7" s="54" t="str">
        <f>IF(Tabela2[[#This Row],[DATA DO PRÓXIMO TESTE HIDROSTÁTICO]]="","",VLOOKUP(MONTH(Tabela2[[#This Row],[DATA DO PRÓXIMO TESTE HIDROSTÁTICO]]),editar!$F$2:$G$13,2,0))</f>
        <v/>
      </c>
      <c r="T887" s="54" t="str">
        <f>IF(Tabela2[[#This Row],[DATA DO PRÓXIMO TESTE HIDROSTÁTICO]]="","",YEAR(Tabela2[[#This Row],[DATA DO PRÓXIMO TESTE HIDROSTÁTICO]]))</f>
        <v/>
      </c>
      <c r="U887" s="54" t="str">
        <f>IF(Tabela2[[#This Row],[DATA DA RECARGA]]="","",VLOOKUP(MONTH(Tabela2[[#This Row],[DATA DA RECARGA]]),editar!$F$2:$G$13,2,0))</f>
        <v/>
      </c>
      <c r="V887" s="54" t="str">
        <f>IF(Tabela2[[#This Row],[DATA DA RECARGA]]="","",YEAR(Tabela2[[#This Row],[DATA DA RECARGA]]))</f>
        <v/>
      </c>
      <c r="W887" s="54" t="str">
        <f>IF(Tabela2[[#This Row],[DATA DO ÚLTIMO TESTE HIDROSTÁTICO]]="","",VLOOKUP(MONTH(Tabela2[[#This Row],[DATA DO ÚLTIMO TESTE HIDROSTÁTICO]]),editar!$F$2:$G$13,2,0))</f>
        <v/>
      </c>
      <c r="X887" s="54" t="str">
        <f>IF(Tabela2[[#This Row],[DATA DO ÚLTIMO TESTE HIDROSTÁTICO]]="","",YEAR(Tabela2[[#This Row],[DATA DO ÚLTIMO TESTE HIDROSTÁTICO]]))</f>
        <v/>
      </c>
      <c r="Y887" s="101" t="str">
        <f>IFERROR(IF(Tabela2[[#This Row],[DATA DA RECARGA]]="","",Tabela2[[#This Row],[VALIDADE          (em meses)]]*30)+5,"")</f>
        <v/>
      </c>
      <c r="Z887" s="101" t="str">
        <f>IF(Tabela2[[#This Row],[DATA DA RECARGA]]="","","P")</f>
        <v/>
      </c>
      <c r="AA887" s="71"/>
      <c r="AB887" s="97" t="str">
        <f ca="1">IFERROR(G887-editar!$C$1,"")</f>
        <v/>
      </c>
      <c r="AC887" s="97" t="str">
        <f t="shared" ca="1" si="13"/>
        <v/>
      </c>
      <c r="AD887" s="74"/>
      <c r="AE887" s="74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</row>
    <row r="888" spans="1:57" ht="20.100000000000001" customHeight="1" x14ac:dyDescent="0.25">
      <c r="A888" s="29" t="str">
        <f>IF(Tabela2[[#This Row],[LOCAL DO EXTINTOR]]="","",Tabela2[[#This Row],[CONTROL1]])</f>
        <v/>
      </c>
      <c r="B888" s="133"/>
      <c r="C888" s="33"/>
      <c r="D888" s="34"/>
      <c r="E888" s="35"/>
      <c r="F8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8" s="81" t="str">
        <f ca="1">IFERROR(IF(Tabela2[[#This Row],[VALIDADE DA RECARGA]]="SELECIONE VALIDADE","",Tabela2[[#This Row],[DATA VENC REC]]),"")</f>
        <v/>
      </c>
      <c r="H888" s="76"/>
      <c r="I8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8" s="87" t="str">
        <f>IF(Tabela2[[#This Row],[DATA DO ÚLTIMO TESTE HIDROSTÁTICO]]="","",Tabela2[[#This Row],[DATA DO ÚLTIMO TESTE HIDROSTÁTICO]]+editar!$C$15)</f>
        <v/>
      </c>
      <c r="K888" s="105"/>
      <c r="L888" s="140"/>
      <c r="M888" s="48">
        <v>881</v>
      </c>
      <c r="N8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8" s="49" t="str">
        <f>IF(Tabela2[[#This Row],[DATA DA RECARGA]]="","",Tabela2[[#This Row],[DATA DA RECARGA]]+Tabela2[[#This Row],[val]])</f>
        <v/>
      </c>
      <c r="P888" s="48" t="str">
        <f>IF(Tabela2[[#This Row],[DATA VENC REC]]="","",VLOOKUP(MONTH(Tabela2[[#This Row],[DATA VENC REC]]),editar!$F$2:$G$13,2,0))</f>
        <v/>
      </c>
      <c r="Q888" s="48" t="str">
        <f>IF(Tabela2[[#This Row],[DATA VENC REC]]="","",YEAR(Tabela2[[#This Row],[DATA VENC REC]]))</f>
        <v/>
      </c>
      <c r="R8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8" s="54" t="str">
        <f>IF(Tabela2[[#This Row],[DATA DO PRÓXIMO TESTE HIDROSTÁTICO]]="","",VLOOKUP(MONTH(Tabela2[[#This Row],[DATA DO PRÓXIMO TESTE HIDROSTÁTICO]]),editar!$F$2:$G$13,2,0))</f>
        <v/>
      </c>
      <c r="T888" s="54" t="str">
        <f>IF(Tabela2[[#This Row],[DATA DO PRÓXIMO TESTE HIDROSTÁTICO]]="","",YEAR(Tabela2[[#This Row],[DATA DO PRÓXIMO TESTE HIDROSTÁTICO]]))</f>
        <v/>
      </c>
      <c r="U888" s="54" t="str">
        <f>IF(Tabela2[[#This Row],[DATA DA RECARGA]]="","",VLOOKUP(MONTH(Tabela2[[#This Row],[DATA DA RECARGA]]),editar!$F$2:$G$13,2,0))</f>
        <v/>
      </c>
      <c r="V888" s="54" t="str">
        <f>IF(Tabela2[[#This Row],[DATA DA RECARGA]]="","",YEAR(Tabela2[[#This Row],[DATA DA RECARGA]]))</f>
        <v/>
      </c>
      <c r="W888" s="54" t="str">
        <f>IF(Tabela2[[#This Row],[DATA DO ÚLTIMO TESTE HIDROSTÁTICO]]="","",VLOOKUP(MONTH(Tabela2[[#This Row],[DATA DO ÚLTIMO TESTE HIDROSTÁTICO]]),editar!$F$2:$G$13,2,0))</f>
        <v/>
      </c>
      <c r="X888" s="54" t="str">
        <f>IF(Tabela2[[#This Row],[DATA DO ÚLTIMO TESTE HIDROSTÁTICO]]="","",YEAR(Tabela2[[#This Row],[DATA DO ÚLTIMO TESTE HIDROSTÁTICO]]))</f>
        <v/>
      </c>
      <c r="Y888" s="101" t="str">
        <f>IFERROR(IF(Tabela2[[#This Row],[DATA DA RECARGA]]="","",Tabela2[[#This Row],[VALIDADE          (em meses)]]*30)+5,"")</f>
        <v/>
      </c>
      <c r="Z888" s="101" t="str">
        <f>IF(Tabela2[[#This Row],[DATA DA RECARGA]]="","","P")</f>
        <v/>
      </c>
      <c r="AA888" s="71"/>
      <c r="AB888" s="97" t="str">
        <f ca="1">IFERROR(G888-editar!$C$1,"")</f>
        <v/>
      </c>
      <c r="AC888" s="97" t="str">
        <f t="shared" ca="1" si="13"/>
        <v/>
      </c>
      <c r="AD888" s="74"/>
      <c r="AE888" s="74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</row>
    <row r="889" spans="1:57" ht="20.100000000000001" customHeight="1" x14ac:dyDescent="0.25">
      <c r="A889" s="29" t="str">
        <f>IF(Tabela2[[#This Row],[LOCAL DO EXTINTOR]]="","",Tabela2[[#This Row],[CONTROL1]])</f>
        <v/>
      </c>
      <c r="B889" s="133"/>
      <c r="C889" s="33"/>
      <c r="D889" s="34"/>
      <c r="E889" s="35"/>
      <c r="F8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89" s="81" t="str">
        <f ca="1">IFERROR(IF(Tabela2[[#This Row],[VALIDADE DA RECARGA]]="SELECIONE VALIDADE","",Tabela2[[#This Row],[DATA VENC REC]]),"")</f>
        <v/>
      </c>
      <c r="H889" s="76"/>
      <c r="I8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89" s="87" t="str">
        <f>IF(Tabela2[[#This Row],[DATA DO ÚLTIMO TESTE HIDROSTÁTICO]]="","",Tabela2[[#This Row],[DATA DO ÚLTIMO TESTE HIDROSTÁTICO]]+editar!$C$15)</f>
        <v/>
      </c>
      <c r="K889" s="105"/>
      <c r="L889" s="140"/>
      <c r="M889" s="48">
        <v>882</v>
      </c>
      <c r="N8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89" s="49" t="str">
        <f>IF(Tabela2[[#This Row],[DATA DA RECARGA]]="","",Tabela2[[#This Row],[DATA DA RECARGA]]+Tabela2[[#This Row],[val]])</f>
        <v/>
      </c>
      <c r="P889" s="48" t="str">
        <f>IF(Tabela2[[#This Row],[DATA VENC REC]]="","",VLOOKUP(MONTH(Tabela2[[#This Row],[DATA VENC REC]]),editar!$F$2:$G$13,2,0))</f>
        <v/>
      </c>
      <c r="Q889" s="48" t="str">
        <f>IF(Tabela2[[#This Row],[DATA VENC REC]]="","",YEAR(Tabela2[[#This Row],[DATA VENC REC]]))</f>
        <v/>
      </c>
      <c r="R8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89" s="54" t="str">
        <f>IF(Tabela2[[#This Row],[DATA DO PRÓXIMO TESTE HIDROSTÁTICO]]="","",VLOOKUP(MONTH(Tabela2[[#This Row],[DATA DO PRÓXIMO TESTE HIDROSTÁTICO]]),editar!$F$2:$G$13,2,0))</f>
        <v/>
      </c>
      <c r="T889" s="54" t="str">
        <f>IF(Tabela2[[#This Row],[DATA DO PRÓXIMO TESTE HIDROSTÁTICO]]="","",YEAR(Tabela2[[#This Row],[DATA DO PRÓXIMO TESTE HIDROSTÁTICO]]))</f>
        <v/>
      </c>
      <c r="U889" s="54" t="str">
        <f>IF(Tabela2[[#This Row],[DATA DA RECARGA]]="","",VLOOKUP(MONTH(Tabela2[[#This Row],[DATA DA RECARGA]]),editar!$F$2:$G$13,2,0))</f>
        <v/>
      </c>
      <c r="V889" s="54" t="str">
        <f>IF(Tabela2[[#This Row],[DATA DA RECARGA]]="","",YEAR(Tabela2[[#This Row],[DATA DA RECARGA]]))</f>
        <v/>
      </c>
      <c r="W889" s="54" t="str">
        <f>IF(Tabela2[[#This Row],[DATA DO ÚLTIMO TESTE HIDROSTÁTICO]]="","",VLOOKUP(MONTH(Tabela2[[#This Row],[DATA DO ÚLTIMO TESTE HIDROSTÁTICO]]),editar!$F$2:$G$13,2,0))</f>
        <v/>
      </c>
      <c r="X889" s="54" t="str">
        <f>IF(Tabela2[[#This Row],[DATA DO ÚLTIMO TESTE HIDROSTÁTICO]]="","",YEAR(Tabela2[[#This Row],[DATA DO ÚLTIMO TESTE HIDROSTÁTICO]]))</f>
        <v/>
      </c>
      <c r="Y889" s="101" t="str">
        <f>IFERROR(IF(Tabela2[[#This Row],[DATA DA RECARGA]]="","",Tabela2[[#This Row],[VALIDADE          (em meses)]]*30)+5,"")</f>
        <v/>
      </c>
      <c r="Z889" s="101" t="str">
        <f>IF(Tabela2[[#This Row],[DATA DA RECARGA]]="","","P")</f>
        <v/>
      </c>
      <c r="AA889" s="71"/>
      <c r="AB889" s="97" t="str">
        <f ca="1">IFERROR(G889-editar!$C$1,"")</f>
        <v/>
      </c>
      <c r="AC889" s="97" t="str">
        <f t="shared" ca="1" si="13"/>
        <v/>
      </c>
      <c r="AD889" s="74"/>
      <c r="AE889" s="74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</row>
    <row r="890" spans="1:57" ht="20.100000000000001" customHeight="1" x14ac:dyDescent="0.25">
      <c r="A890" s="29" t="str">
        <f>IF(Tabela2[[#This Row],[LOCAL DO EXTINTOR]]="","",Tabela2[[#This Row],[CONTROL1]])</f>
        <v/>
      </c>
      <c r="B890" s="133"/>
      <c r="C890" s="33"/>
      <c r="D890" s="34"/>
      <c r="E890" s="35"/>
      <c r="F8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0" s="81" t="str">
        <f ca="1">IFERROR(IF(Tabela2[[#This Row],[VALIDADE DA RECARGA]]="SELECIONE VALIDADE","",Tabela2[[#This Row],[DATA VENC REC]]),"")</f>
        <v/>
      </c>
      <c r="H890" s="76"/>
      <c r="I8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0" s="87" t="str">
        <f>IF(Tabela2[[#This Row],[DATA DO ÚLTIMO TESTE HIDROSTÁTICO]]="","",Tabela2[[#This Row],[DATA DO ÚLTIMO TESTE HIDROSTÁTICO]]+editar!$C$15)</f>
        <v/>
      </c>
      <c r="K890" s="105"/>
      <c r="L890" s="140"/>
      <c r="M890" s="48">
        <v>883</v>
      </c>
      <c r="N8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0" s="49" t="str">
        <f>IF(Tabela2[[#This Row],[DATA DA RECARGA]]="","",Tabela2[[#This Row],[DATA DA RECARGA]]+Tabela2[[#This Row],[val]])</f>
        <v/>
      </c>
      <c r="P890" s="48" t="str">
        <f>IF(Tabela2[[#This Row],[DATA VENC REC]]="","",VLOOKUP(MONTH(Tabela2[[#This Row],[DATA VENC REC]]),editar!$F$2:$G$13,2,0))</f>
        <v/>
      </c>
      <c r="Q890" s="48" t="str">
        <f>IF(Tabela2[[#This Row],[DATA VENC REC]]="","",YEAR(Tabela2[[#This Row],[DATA VENC REC]]))</f>
        <v/>
      </c>
      <c r="R8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0" s="54" t="str">
        <f>IF(Tabela2[[#This Row],[DATA DO PRÓXIMO TESTE HIDROSTÁTICO]]="","",VLOOKUP(MONTH(Tabela2[[#This Row],[DATA DO PRÓXIMO TESTE HIDROSTÁTICO]]),editar!$F$2:$G$13,2,0))</f>
        <v/>
      </c>
      <c r="T890" s="54" t="str">
        <f>IF(Tabela2[[#This Row],[DATA DO PRÓXIMO TESTE HIDROSTÁTICO]]="","",YEAR(Tabela2[[#This Row],[DATA DO PRÓXIMO TESTE HIDROSTÁTICO]]))</f>
        <v/>
      </c>
      <c r="U890" s="54" t="str">
        <f>IF(Tabela2[[#This Row],[DATA DA RECARGA]]="","",VLOOKUP(MONTH(Tabela2[[#This Row],[DATA DA RECARGA]]),editar!$F$2:$G$13,2,0))</f>
        <v/>
      </c>
      <c r="V890" s="54" t="str">
        <f>IF(Tabela2[[#This Row],[DATA DA RECARGA]]="","",YEAR(Tabela2[[#This Row],[DATA DA RECARGA]]))</f>
        <v/>
      </c>
      <c r="W890" s="54" t="str">
        <f>IF(Tabela2[[#This Row],[DATA DO ÚLTIMO TESTE HIDROSTÁTICO]]="","",VLOOKUP(MONTH(Tabela2[[#This Row],[DATA DO ÚLTIMO TESTE HIDROSTÁTICO]]),editar!$F$2:$G$13,2,0))</f>
        <v/>
      </c>
      <c r="X890" s="54" t="str">
        <f>IF(Tabela2[[#This Row],[DATA DO ÚLTIMO TESTE HIDROSTÁTICO]]="","",YEAR(Tabela2[[#This Row],[DATA DO ÚLTIMO TESTE HIDROSTÁTICO]]))</f>
        <v/>
      </c>
      <c r="Y890" s="101" t="str">
        <f>IFERROR(IF(Tabela2[[#This Row],[DATA DA RECARGA]]="","",Tabela2[[#This Row],[VALIDADE          (em meses)]]*30)+5,"")</f>
        <v/>
      </c>
      <c r="Z890" s="101" t="str">
        <f>IF(Tabela2[[#This Row],[DATA DA RECARGA]]="","","P")</f>
        <v/>
      </c>
      <c r="AA890" s="71"/>
      <c r="AB890" s="97" t="str">
        <f ca="1">IFERROR(G890-editar!$C$1,"")</f>
        <v/>
      </c>
      <c r="AC890" s="97" t="str">
        <f t="shared" ca="1" si="13"/>
        <v/>
      </c>
      <c r="AD890" s="74"/>
      <c r="AE890" s="74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</row>
    <row r="891" spans="1:57" ht="20.100000000000001" customHeight="1" x14ac:dyDescent="0.25">
      <c r="A891" s="29" t="str">
        <f>IF(Tabela2[[#This Row],[LOCAL DO EXTINTOR]]="","",Tabela2[[#This Row],[CONTROL1]])</f>
        <v/>
      </c>
      <c r="B891" s="133"/>
      <c r="C891" s="33"/>
      <c r="D891" s="34"/>
      <c r="E891" s="35"/>
      <c r="F8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1" s="81" t="str">
        <f ca="1">IFERROR(IF(Tabela2[[#This Row],[VALIDADE DA RECARGA]]="SELECIONE VALIDADE","",Tabela2[[#This Row],[DATA VENC REC]]),"")</f>
        <v/>
      </c>
      <c r="H891" s="76"/>
      <c r="I8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1" s="87" t="str">
        <f>IF(Tabela2[[#This Row],[DATA DO ÚLTIMO TESTE HIDROSTÁTICO]]="","",Tabela2[[#This Row],[DATA DO ÚLTIMO TESTE HIDROSTÁTICO]]+editar!$C$15)</f>
        <v/>
      </c>
      <c r="K891" s="105"/>
      <c r="L891" s="140"/>
      <c r="M891" s="48">
        <v>884</v>
      </c>
      <c r="N8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1" s="49" t="str">
        <f>IF(Tabela2[[#This Row],[DATA DA RECARGA]]="","",Tabela2[[#This Row],[DATA DA RECARGA]]+Tabela2[[#This Row],[val]])</f>
        <v/>
      </c>
      <c r="P891" s="48" t="str">
        <f>IF(Tabela2[[#This Row],[DATA VENC REC]]="","",VLOOKUP(MONTH(Tabela2[[#This Row],[DATA VENC REC]]),editar!$F$2:$G$13,2,0))</f>
        <v/>
      </c>
      <c r="Q891" s="48" t="str">
        <f>IF(Tabela2[[#This Row],[DATA VENC REC]]="","",YEAR(Tabela2[[#This Row],[DATA VENC REC]]))</f>
        <v/>
      </c>
      <c r="R8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1" s="54" t="str">
        <f>IF(Tabela2[[#This Row],[DATA DO PRÓXIMO TESTE HIDROSTÁTICO]]="","",VLOOKUP(MONTH(Tabela2[[#This Row],[DATA DO PRÓXIMO TESTE HIDROSTÁTICO]]),editar!$F$2:$G$13,2,0))</f>
        <v/>
      </c>
      <c r="T891" s="54" t="str">
        <f>IF(Tabela2[[#This Row],[DATA DO PRÓXIMO TESTE HIDROSTÁTICO]]="","",YEAR(Tabela2[[#This Row],[DATA DO PRÓXIMO TESTE HIDROSTÁTICO]]))</f>
        <v/>
      </c>
      <c r="U891" s="54" t="str">
        <f>IF(Tabela2[[#This Row],[DATA DA RECARGA]]="","",VLOOKUP(MONTH(Tabela2[[#This Row],[DATA DA RECARGA]]),editar!$F$2:$G$13,2,0))</f>
        <v/>
      </c>
      <c r="V891" s="54" t="str">
        <f>IF(Tabela2[[#This Row],[DATA DA RECARGA]]="","",YEAR(Tabela2[[#This Row],[DATA DA RECARGA]]))</f>
        <v/>
      </c>
      <c r="W891" s="54" t="str">
        <f>IF(Tabela2[[#This Row],[DATA DO ÚLTIMO TESTE HIDROSTÁTICO]]="","",VLOOKUP(MONTH(Tabela2[[#This Row],[DATA DO ÚLTIMO TESTE HIDROSTÁTICO]]),editar!$F$2:$G$13,2,0))</f>
        <v/>
      </c>
      <c r="X891" s="54" t="str">
        <f>IF(Tabela2[[#This Row],[DATA DO ÚLTIMO TESTE HIDROSTÁTICO]]="","",YEAR(Tabela2[[#This Row],[DATA DO ÚLTIMO TESTE HIDROSTÁTICO]]))</f>
        <v/>
      </c>
      <c r="Y891" s="101" t="str">
        <f>IFERROR(IF(Tabela2[[#This Row],[DATA DA RECARGA]]="","",Tabela2[[#This Row],[VALIDADE          (em meses)]]*30)+5,"")</f>
        <v/>
      </c>
      <c r="Z891" s="101" t="str">
        <f>IF(Tabela2[[#This Row],[DATA DA RECARGA]]="","","P")</f>
        <v/>
      </c>
      <c r="AA891" s="71"/>
      <c r="AB891" s="97" t="str">
        <f ca="1">IFERROR(G891-editar!$C$1,"")</f>
        <v/>
      </c>
      <c r="AC891" s="97" t="str">
        <f t="shared" ca="1" si="13"/>
        <v/>
      </c>
      <c r="AD891" s="74"/>
      <c r="AE891" s="74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</row>
    <row r="892" spans="1:57" ht="20.100000000000001" customHeight="1" x14ac:dyDescent="0.25">
      <c r="A892" s="29" t="str">
        <f>IF(Tabela2[[#This Row],[LOCAL DO EXTINTOR]]="","",Tabela2[[#This Row],[CONTROL1]])</f>
        <v/>
      </c>
      <c r="B892" s="133"/>
      <c r="C892" s="33"/>
      <c r="D892" s="34"/>
      <c r="E892" s="35"/>
      <c r="F8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2" s="81" t="str">
        <f ca="1">IFERROR(IF(Tabela2[[#This Row],[VALIDADE DA RECARGA]]="SELECIONE VALIDADE","",Tabela2[[#This Row],[DATA VENC REC]]),"")</f>
        <v/>
      </c>
      <c r="H892" s="76"/>
      <c r="I8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2" s="87" t="str">
        <f>IF(Tabela2[[#This Row],[DATA DO ÚLTIMO TESTE HIDROSTÁTICO]]="","",Tabela2[[#This Row],[DATA DO ÚLTIMO TESTE HIDROSTÁTICO]]+editar!$C$15)</f>
        <v/>
      </c>
      <c r="K892" s="105"/>
      <c r="L892" s="140"/>
      <c r="M892" s="48">
        <v>885</v>
      </c>
      <c r="N8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2" s="49" t="str">
        <f>IF(Tabela2[[#This Row],[DATA DA RECARGA]]="","",Tabela2[[#This Row],[DATA DA RECARGA]]+Tabela2[[#This Row],[val]])</f>
        <v/>
      </c>
      <c r="P892" s="48" t="str">
        <f>IF(Tabela2[[#This Row],[DATA VENC REC]]="","",VLOOKUP(MONTH(Tabela2[[#This Row],[DATA VENC REC]]),editar!$F$2:$G$13,2,0))</f>
        <v/>
      </c>
      <c r="Q892" s="48" t="str">
        <f>IF(Tabela2[[#This Row],[DATA VENC REC]]="","",YEAR(Tabela2[[#This Row],[DATA VENC REC]]))</f>
        <v/>
      </c>
      <c r="R8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2" s="54" t="str">
        <f>IF(Tabela2[[#This Row],[DATA DO PRÓXIMO TESTE HIDROSTÁTICO]]="","",VLOOKUP(MONTH(Tabela2[[#This Row],[DATA DO PRÓXIMO TESTE HIDROSTÁTICO]]),editar!$F$2:$G$13,2,0))</f>
        <v/>
      </c>
      <c r="T892" s="54" t="str">
        <f>IF(Tabela2[[#This Row],[DATA DO PRÓXIMO TESTE HIDROSTÁTICO]]="","",YEAR(Tabela2[[#This Row],[DATA DO PRÓXIMO TESTE HIDROSTÁTICO]]))</f>
        <v/>
      </c>
      <c r="U892" s="54" t="str">
        <f>IF(Tabela2[[#This Row],[DATA DA RECARGA]]="","",VLOOKUP(MONTH(Tabela2[[#This Row],[DATA DA RECARGA]]),editar!$F$2:$G$13,2,0))</f>
        <v/>
      </c>
      <c r="V892" s="54" t="str">
        <f>IF(Tabela2[[#This Row],[DATA DA RECARGA]]="","",YEAR(Tabela2[[#This Row],[DATA DA RECARGA]]))</f>
        <v/>
      </c>
      <c r="W892" s="54" t="str">
        <f>IF(Tabela2[[#This Row],[DATA DO ÚLTIMO TESTE HIDROSTÁTICO]]="","",VLOOKUP(MONTH(Tabela2[[#This Row],[DATA DO ÚLTIMO TESTE HIDROSTÁTICO]]),editar!$F$2:$G$13,2,0))</f>
        <v/>
      </c>
      <c r="X892" s="54" t="str">
        <f>IF(Tabela2[[#This Row],[DATA DO ÚLTIMO TESTE HIDROSTÁTICO]]="","",YEAR(Tabela2[[#This Row],[DATA DO ÚLTIMO TESTE HIDROSTÁTICO]]))</f>
        <v/>
      </c>
      <c r="Y892" s="101" t="str">
        <f>IFERROR(IF(Tabela2[[#This Row],[DATA DA RECARGA]]="","",Tabela2[[#This Row],[VALIDADE          (em meses)]]*30)+5,"")</f>
        <v/>
      </c>
      <c r="Z892" s="101" t="str">
        <f>IF(Tabela2[[#This Row],[DATA DA RECARGA]]="","","P")</f>
        <v/>
      </c>
      <c r="AA892" s="71"/>
      <c r="AB892" s="97" t="str">
        <f ca="1">IFERROR(G892-editar!$C$1,"")</f>
        <v/>
      </c>
      <c r="AC892" s="97" t="str">
        <f t="shared" ca="1" si="13"/>
        <v/>
      </c>
      <c r="AD892" s="74"/>
      <c r="AE892" s="74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</row>
    <row r="893" spans="1:57" ht="20.100000000000001" customHeight="1" x14ac:dyDescent="0.25">
      <c r="A893" s="29" t="str">
        <f>IF(Tabela2[[#This Row],[LOCAL DO EXTINTOR]]="","",Tabela2[[#This Row],[CONTROL1]])</f>
        <v/>
      </c>
      <c r="B893" s="133"/>
      <c r="C893" s="33"/>
      <c r="D893" s="34"/>
      <c r="E893" s="35"/>
      <c r="F8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3" s="81" t="str">
        <f ca="1">IFERROR(IF(Tabela2[[#This Row],[VALIDADE DA RECARGA]]="SELECIONE VALIDADE","",Tabela2[[#This Row],[DATA VENC REC]]),"")</f>
        <v/>
      </c>
      <c r="H893" s="76"/>
      <c r="I8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3" s="87" t="str">
        <f>IF(Tabela2[[#This Row],[DATA DO ÚLTIMO TESTE HIDROSTÁTICO]]="","",Tabela2[[#This Row],[DATA DO ÚLTIMO TESTE HIDROSTÁTICO]]+editar!$C$15)</f>
        <v/>
      </c>
      <c r="K893" s="105"/>
      <c r="L893" s="140"/>
      <c r="M893" s="48">
        <v>886</v>
      </c>
      <c r="N8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3" s="49" t="str">
        <f>IF(Tabela2[[#This Row],[DATA DA RECARGA]]="","",Tabela2[[#This Row],[DATA DA RECARGA]]+Tabela2[[#This Row],[val]])</f>
        <v/>
      </c>
      <c r="P893" s="48" t="str">
        <f>IF(Tabela2[[#This Row],[DATA VENC REC]]="","",VLOOKUP(MONTH(Tabela2[[#This Row],[DATA VENC REC]]),editar!$F$2:$G$13,2,0))</f>
        <v/>
      </c>
      <c r="Q893" s="48" t="str">
        <f>IF(Tabela2[[#This Row],[DATA VENC REC]]="","",YEAR(Tabela2[[#This Row],[DATA VENC REC]]))</f>
        <v/>
      </c>
      <c r="R8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3" s="54" t="str">
        <f>IF(Tabela2[[#This Row],[DATA DO PRÓXIMO TESTE HIDROSTÁTICO]]="","",VLOOKUP(MONTH(Tabela2[[#This Row],[DATA DO PRÓXIMO TESTE HIDROSTÁTICO]]),editar!$F$2:$G$13,2,0))</f>
        <v/>
      </c>
      <c r="T893" s="54" t="str">
        <f>IF(Tabela2[[#This Row],[DATA DO PRÓXIMO TESTE HIDROSTÁTICO]]="","",YEAR(Tabela2[[#This Row],[DATA DO PRÓXIMO TESTE HIDROSTÁTICO]]))</f>
        <v/>
      </c>
      <c r="U893" s="54" t="str">
        <f>IF(Tabela2[[#This Row],[DATA DA RECARGA]]="","",VLOOKUP(MONTH(Tabela2[[#This Row],[DATA DA RECARGA]]),editar!$F$2:$G$13,2,0))</f>
        <v/>
      </c>
      <c r="V893" s="54" t="str">
        <f>IF(Tabela2[[#This Row],[DATA DA RECARGA]]="","",YEAR(Tabela2[[#This Row],[DATA DA RECARGA]]))</f>
        <v/>
      </c>
      <c r="W893" s="54" t="str">
        <f>IF(Tabela2[[#This Row],[DATA DO ÚLTIMO TESTE HIDROSTÁTICO]]="","",VLOOKUP(MONTH(Tabela2[[#This Row],[DATA DO ÚLTIMO TESTE HIDROSTÁTICO]]),editar!$F$2:$G$13,2,0))</f>
        <v/>
      </c>
      <c r="X893" s="54" t="str">
        <f>IF(Tabela2[[#This Row],[DATA DO ÚLTIMO TESTE HIDROSTÁTICO]]="","",YEAR(Tabela2[[#This Row],[DATA DO ÚLTIMO TESTE HIDROSTÁTICO]]))</f>
        <v/>
      </c>
      <c r="Y893" s="101" t="str">
        <f>IFERROR(IF(Tabela2[[#This Row],[DATA DA RECARGA]]="","",Tabela2[[#This Row],[VALIDADE          (em meses)]]*30)+5,"")</f>
        <v/>
      </c>
      <c r="Z893" s="101" t="str">
        <f>IF(Tabela2[[#This Row],[DATA DA RECARGA]]="","","P")</f>
        <v/>
      </c>
      <c r="AA893" s="71"/>
      <c r="AB893" s="97" t="str">
        <f ca="1">IFERROR(G893-editar!$C$1,"")</f>
        <v/>
      </c>
      <c r="AC893" s="97" t="str">
        <f t="shared" ca="1" si="13"/>
        <v/>
      </c>
      <c r="AD893" s="74"/>
      <c r="AE893" s="74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</row>
    <row r="894" spans="1:57" ht="20.100000000000001" customHeight="1" x14ac:dyDescent="0.25">
      <c r="A894" s="29" t="str">
        <f>IF(Tabela2[[#This Row],[LOCAL DO EXTINTOR]]="","",Tabela2[[#This Row],[CONTROL1]])</f>
        <v/>
      </c>
      <c r="B894" s="133"/>
      <c r="C894" s="33"/>
      <c r="D894" s="34"/>
      <c r="E894" s="35"/>
      <c r="F8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4" s="81" t="str">
        <f ca="1">IFERROR(IF(Tabela2[[#This Row],[VALIDADE DA RECARGA]]="SELECIONE VALIDADE","",Tabela2[[#This Row],[DATA VENC REC]]),"")</f>
        <v/>
      </c>
      <c r="H894" s="76"/>
      <c r="I8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4" s="87" t="str">
        <f>IF(Tabela2[[#This Row],[DATA DO ÚLTIMO TESTE HIDROSTÁTICO]]="","",Tabela2[[#This Row],[DATA DO ÚLTIMO TESTE HIDROSTÁTICO]]+editar!$C$15)</f>
        <v/>
      </c>
      <c r="K894" s="105"/>
      <c r="L894" s="140"/>
      <c r="M894" s="48">
        <v>887</v>
      </c>
      <c r="N8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4" s="49" t="str">
        <f>IF(Tabela2[[#This Row],[DATA DA RECARGA]]="","",Tabela2[[#This Row],[DATA DA RECARGA]]+Tabela2[[#This Row],[val]])</f>
        <v/>
      </c>
      <c r="P894" s="48" t="str">
        <f>IF(Tabela2[[#This Row],[DATA VENC REC]]="","",VLOOKUP(MONTH(Tabela2[[#This Row],[DATA VENC REC]]),editar!$F$2:$G$13,2,0))</f>
        <v/>
      </c>
      <c r="Q894" s="48" t="str">
        <f>IF(Tabela2[[#This Row],[DATA VENC REC]]="","",YEAR(Tabela2[[#This Row],[DATA VENC REC]]))</f>
        <v/>
      </c>
      <c r="R8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4" s="54" t="str">
        <f>IF(Tabela2[[#This Row],[DATA DO PRÓXIMO TESTE HIDROSTÁTICO]]="","",VLOOKUP(MONTH(Tabela2[[#This Row],[DATA DO PRÓXIMO TESTE HIDROSTÁTICO]]),editar!$F$2:$G$13,2,0))</f>
        <v/>
      </c>
      <c r="T894" s="54" t="str">
        <f>IF(Tabela2[[#This Row],[DATA DO PRÓXIMO TESTE HIDROSTÁTICO]]="","",YEAR(Tabela2[[#This Row],[DATA DO PRÓXIMO TESTE HIDROSTÁTICO]]))</f>
        <v/>
      </c>
      <c r="U894" s="54" t="str">
        <f>IF(Tabela2[[#This Row],[DATA DA RECARGA]]="","",VLOOKUP(MONTH(Tabela2[[#This Row],[DATA DA RECARGA]]),editar!$F$2:$G$13,2,0))</f>
        <v/>
      </c>
      <c r="V894" s="54" t="str">
        <f>IF(Tabela2[[#This Row],[DATA DA RECARGA]]="","",YEAR(Tabela2[[#This Row],[DATA DA RECARGA]]))</f>
        <v/>
      </c>
      <c r="W894" s="54" t="str">
        <f>IF(Tabela2[[#This Row],[DATA DO ÚLTIMO TESTE HIDROSTÁTICO]]="","",VLOOKUP(MONTH(Tabela2[[#This Row],[DATA DO ÚLTIMO TESTE HIDROSTÁTICO]]),editar!$F$2:$G$13,2,0))</f>
        <v/>
      </c>
      <c r="X894" s="54" t="str">
        <f>IF(Tabela2[[#This Row],[DATA DO ÚLTIMO TESTE HIDROSTÁTICO]]="","",YEAR(Tabela2[[#This Row],[DATA DO ÚLTIMO TESTE HIDROSTÁTICO]]))</f>
        <v/>
      </c>
      <c r="Y894" s="101" t="str">
        <f>IFERROR(IF(Tabela2[[#This Row],[DATA DA RECARGA]]="","",Tabela2[[#This Row],[VALIDADE          (em meses)]]*30)+5,"")</f>
        <v/>
      </c>
      <c r="Z894" s="101" t="str">
        <f>IF(Tabela2[[#This Row],[DATA DA RECARGA]]="","","P")</f>
        <v/>
      </c>
      <c r="AA894" s="71"/>
      <c r="AB894" s="97" t="str">
        <f ca="1">IFERROR(G894-editar!$C$1,"")</f>
        <v/>
      </c>
      <c r="AC894" s="97" t="str">
        <f t="shared" ca="1" si="13"/>
        <v/>
      </c>
      <c r="AD894" s="74"/>
      <c r="AE894" s="74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</row>
    <row r="895" spans="1:57" ht="20.100000000000001" customHeight="1" x14ac:dyDescent="0.25">
      <c r="A895" s="29" t="str">
        <f>IF(Tabela2[[#This Row],[LOCAL DO EXTINTOR]]="","",Tabela2[[#This Row],[CONTROL1]])</f>
        <v/>
      </c>
      <c r="B895" s="133"/>
      <c r="C895" s="33"/>
      <c r="D895" s="34"/>
      <c r="E895" s="35"/>
      <c r="F8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5" s="81" t="str">
        <f ca="1">IFERROR(IF(Tabela2[[#This Row],[VALIDADE DA RECARGA]]="SELECIONE VALIDADE","",Tabela2[[#This Row],[DATA VENC REC]]),"")</f>
        <v/>
      </c>
      <c r="H895" s="76"/>
      <c r="I8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5" s="87" t="str">
        <f>IF(Tabela2[[#This Row],[DATA DO ÚLTIMO TESTE HIDROSTÁTICO]]="","",Tabela2[[#This Row],[DATA DO ÚLTIMO TESTE HIDROSTÁTICO]]+editar!$C$15)</f>
        <v/>
      </c>
      <c r="K895" s="105"/>
      <c r="L895" s="140"/>
      <c r="M895" s="48">
        <v>888</v>
      </c>
      <c r="N8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5" s="49" t="str">
        <f>IF(Tabela2[[#This Row],[DATA DA RECARGA]]="","",Tabela2[[#This Row],[DATA DA RECARGA]]+Tabela2[[#This Row],[val]])</f>
        <v/>
      </c>
      <c r="P895" s="48" t="str">
        <f>IF(Tabela2[[#This Row],[DATA VENC REC]]="","",VLOOKUP(MONTH(Tabela2[[#This Row],[DATA VENC REC]]),editar!$F$2:$G$13,2,0))</f>
        <v/>
      </c>
      <c r="Q895" s="48" t="str">
        <f>IF(Tabela2[[#This Row],[DATA VENC REC]]="","",YEAR(Tabela2[[#This Row],[DATA VENC REC]]))</f>
        <v/>
      </c>
      <c r="R8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5" s="54" t="str">
        <f>IF(Tabela2[[#This Row],[DATA DO PRÓXIMO TESTE HIDROSTÁTICO]]="","",VLOOKUP(MONTH(Tabela2[[#This Row],[DATA DO PRÓXIMO TESTE HIDROSTÁTICO]]),editar!$F$2:$G$13,2,0))</f>
        <v/>
      </c>
      <c r="T895" s="54" t="str">
        <f>IF(Tabela2[[#This Row],[DATA DO PRÓXIMO TESTE HIDROSTÁTICO]]="","",YEAR(Tabela2[[#This Row],[DATA DO PRÓXIMO TESTE HIDROSTÁTICO]]))</f>
        <v/>
      </c>
      <c r="U895" s="54" t="str">
        <f>IF(Tabela2[[#This Row],[DATA DA RECARGA]]="","",VLOOKUP(MONTH(Tabela2[[#This Row],[DATA DA RECARGA]]),editar!$F$2:$G$13,2,0))</f>
        <v/>
      </c>
      <c r="V895" s="54" t="str">
        <f>IF(Tabela2[[#This Row],[DATA DA RECARGA]]="","",YEAR(Tabela2[[#This Row],[DATA DA RECARGA]]))</f>
        <v/>
      </c>
      <c r="W895" s="54" t="str">
        <f>IF(Tabela2[[#This Row],[DATA DO ÚLTIMO TESTE HIDROSTÁTICO]]="","",VLOOKUP(MONTH(Tabela2[[#This Row],[DATA DO ÚLTIMO TESTE HIDROSTÁTICO]]),editar!$F$2:$G$13,2,0))</f>
        <v/>
      </c>
      <c r="X895" s="54" t="str">
        <f>IF(Tabela2[[#This Row],[DATA DO ÚLTIMO TESTE HIDROSTÁTICO]]="","",YEAR(Tabela2[[#This Row],[DATA DO ÚLTIMO TESTE HIDROSTÁTICO]]))</f>
        <v/>
      </c>
      <c r="Y895" s="101" t="str">
        <f>IFERROR(IF(Tabela2[[#This Row],[DATA DA RECARGA]]="","",Tabela2[[#This Row],[VALIDADE          (em meses)]]*30)+5,"")</f>
        <v/>
      </c>
      <c r="Z895" s="101" t="str">
        <f>IF(Tabela2[[#This Row],[DATA DA RECARGA]]="","","P")</f>
        <v/>
      </c>
      <c r="AA895" s="71"/>
      <c r="AB895" s="97" t="str">
        <f ca="1">IFERROR(G895-editar!$C$1,"")</f>
        <v/>
      </c>
      <c r="AC895" s="97" t="str">
        <f t="shared" ca="1" si="13"/>
        <v/>
      </c>
      <c r="AD895" s="74"/>
      <c r="AE895" s="74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</row>
    <row r="896" spans="1:57" ht="20.100000000000001" customHeight="1" x14ac:dyDescent="0.25">
      <c r="A896" s="29" t="str">
        <f>IF(Tabela2[[#This Row],[LOCAL DO EXTINTOR]]="","",Tabela2[[#This Row],[CONTROL1]])</f>
        <v/>
      </c>
      <c r="B896" s="133"/>
      <c r="C896" s="33"/>
      <c r="D896" s="34"/>
      <c r="E896" s="35"/>
      <c r="F8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6" s="81" t="str">
        <f ca="1">IFERROR(IF(Tabela2[[#This Row],[VALIDADE DA RECARGA]]="SELECIONE VALIDADE","",Tabela2[[#This Row],[DATA VENC REC]]),"")</f>
        <v/>
      </c>
      <c r="H896" s="76"/>
      <c r="I8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6" s="87" t="str">
        <f>IF(Tabela2[[#This Row],[DATA DO ÚLTIMO TESTE HIDROSTÁTICO]]="","",Tabela2[[#This Row],[DATA DO ÚLTIMO TESTE HIDROSTÁTICO]]+editar!$C$15)</f>
        <v/>
      </c>
      <c r="K896" s="105"/>
      <c r="L896" s="140"/>
      <c r="M896" s="48">
        <v>889</v>
      </c>
      <c r="N8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6" s="49" t="str">
        <f>IF(Tabela2[[#This Row],[DATA DA RECARGA]]="","",Tabela2[[#This Row],[DATA DA RECARGA]]+Tabela2[[#This Row],[val]])</f>
        <v/>
      </c>
      <c r="P896" s="48" t="str">
        <f>IF(Tabela2[[#This Row],[DATA VENC REC]]="","",VLOOKUP(MONTH(Tabela2[[#This Row],[DATA VENC REC]]),editar!$F$2:$G$13,2,0))</f>
        <v/>
      </c>
      <c r="Q896" s="48" t="str">
        <f>IF(Tabela2[[#This Row],[DATA VENC REC]]="","",YEAR(Tabela2[[#This Row],[DATA VENC REC]]))</f>
        <v/>
      </c>
      <c r="R8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6" s="54" t="str">
        <f>IF(Tabela2[[#This Row],[DATA DO PRÓXIMO TESTE HIDROSTÁTICO]]="","",VLOOKUP(MONTH(Tabela2[[#This Row],[DATA DO PRÓXIMO TESTE HIDROSTÁTICO]]),editar!$F$2:$G$13,2,0))</f>
        <v/>
      </c>
      <c r="T896" s="54" t="str">
        <f>IF(Tabela2[[#This Row],[DATA DO PRÓXIMO TESTE HIDROSTÁTICO]]="","",YEAR(Tabela2[[#This Row],[DATA DO PRÓXIMO TESTE HIDROSTÁTICO]]))</f>
        <v/>
      </c>
      <c r="U896" s="54" t="str">
        <f>IF(Tabela2[[#This Row],[DATA DA RECARGA]]="","",VLOOKUP(MONTH(Tabela2[[#This Row],[DATA DA RECARGA]]),editar!$F$2:$G$13,2,0))</f>
        <v/>
      </c>
      <c r="V896" s="54" t="str">
        <f>IF(Tabela2[[#This Row],[DATA DA RECARGA]]="","",YEAR(Tabela2[[#This Row],[DATA DA RECARGA]]))</f>
        <v/>
      </c>
      <c r="W896" s="54" t="str">
        <f>IF(Tabela2[[#This Row],[DATA DO ÚLTIMO TESTE HIDROSTÁTICO]]="","",VLOOKUP(MONTH(Tabela2[[#This Row],[DATA DO ÚLTIMO TESTE HIDROSTÁTICO]]),editar!$F$2:$G$13,2,0))</f>
        <v/>
      </c>
      <c r="X896" s="54" t="str">
        <f>IF(Tabela2[[#This Row],[DATA DO ÚLTIMO TESTE HIDROSTÁTICO]]="","",YEAR(Tabela2[[#This Row],[DATA DO ÚLTIMO TESTE HIDROSTÁTICO]]))</f>
        <v/>
      </c>
      <c r="Y896" s="101" t="str">
        <f>IFERROR(IF(Tabela2[[#This Row],[DATA DA RECARGA]]="","",Tabela2[[#This Row],[VALIDADE          (em meses)]]*30)+5,"")</f>
        <v/>
      </c>
      <c r="Z896" s="101" t="str">
        <f>IF(Tabela2[[#This Row],[DATA DA RECARGA]]="","","P")</f>
        <v/>
      </c>
      <c r="AA896" s="71"/>
      <c r="AB896" s="97" t="str">
        <f ca="1">IFERROR(G896-editar!$C$1,"")</f>
        <v/>
      </c>
      <c r="AC896" s="97" t="str">
        <f t="shared" ca="1" si="13"/>
        <v/>
      </c>
      <c r="AD896" s="74"/>
      <c r="AE896" s="74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</row>
    <row r="897" spans="1:57" ht="20.100000000000001" customHeight="1" x14ac:dyDescent="0.25">
      <c r="A897" s="29" t="str">
        <f>IF(Tabela2[[#This Row],[LOCAL DO EXTINTOR]]="","",Tabela2[[#This Row],[CONTROL1]])</f>
        <v/>
      </c>
      <c r="B897" s="133"/>
      <c r="C897" s="33"/>
      <c r="D897" s="34"/>
      <c r="E897" s="35"/>
      <c r="F8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7" s="81" t="str">
        <f ca="1">IFERROR(IF(Tabela2[[#This Row],[VALIDADE DA RECARGA]]="SELECIONE VALIDADE","",Tabela2[[#This Row],[DATA VENC REC]]),"")</f>
        <v/>
      </c>
      <c r="H897" s="76"/>
      <c r="I8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7" s="87" t="str">
        <f>IF(Tabela2[[#This Row],[DATA DO ÚLTIMO TESTE HIDROSTÁTICO]]="","",Tabela2[[#This Row],[DATA DO ÚLTIMO TESTE HIDROSTÁTICO]]+editar!$C$15)</f>
        <v/>
      </c>
      <c r="K897" s="105"/>
      <c r="L897" s="140"/>
      <c r="M897" s="48">
        <v>890</v>
      </c>
      <c r="N8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7" s="49" t="str">
        <f>IF(Tabela2[[#This Row],[DATA DA RECARGA]]="","",Tabela2[[#This Row],[DATA DA RECARGA]]+Tabela2[[#This Row],[val]])</f>
        <v/>
      </c>
      <c r="P897" s="48" t="str">
        <f>IF(Tabela2[[#This Row],[DATA VENC REC]]="","",VLOOKUP(MONTH(Tabela2[[#This Row],[DATA VENC REC]]),editar!$F$2:$G$13,2,0))</f>
        <v/>
      </c>
      <c r="Q897" s="48" t="str">
        <f>IF(Tabela2[[#This Row],[DATA VENC REC]]="","",YEAR(Tabela2[[#This Row],[DATA VENC REC]]))</f>
        <v/>
      </c>
      <c r="R8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7" s="54" t="str">
        <f>IF(Tabela2[[#This Row],[DATA DO PRÓXIMO TESTE HIDROSTÁTICO]]="","",VLOOKUP(MONTH(Tabela2[[#This Row],[DATA DO PRÓXIMO TESTE HIDROSTÁTICO]]),editar!$F$2:$G$13,2,0))</f>
        <v/>
      </c>
      <c r="T897" s="54" t="str">
        <f>IF(Tabela2[[#This Row],[DATA DO PRÓXIMO TESTE HIDROSTÁTICO]]="","",YEAR(Tabela2[[#This Row],[DATA DO PRÓXIMO TESTE HIDROSTÁTICO]]))</f>
        <v/>
      </c>
      <c r="U897" s="54" t="str">
        <f>IF(Tabela2[[#This Row],[DATA DA RECARGA]]="","",VLOOKUP(MONTH(Tabela2[[#This Row],[DATA DA RECARGA]]),editar!$F$2:$G$13,2,0))</f>
        <v/>
      </c>
      <c r="V897" s="54" t="str">
        <f>IF(Tabela2[[#This Row],[DATA DA RECARGA]]="","",YEAR(Tabela2[[#This Row],[DATA DA RECARGA]]))</f>
        <v/>
      </c>
      <c r="W897" s="54" t="str">
        <f>IF(Tabela2[[#This Row],[DATA DO ÚLTIMO TESTE HIDROSTÁTICO]]="","",VLOOKUP(MONTH(Tabela2[[#This Row],[DATA DO ÚLTIMO TESTE HIDROSTÁTICO]]),editar!$F$2:$G$13,2,0))</f>
        <v/>
      </c>
      <c r="X897" s="54" t="str">
        <f>IF(Tabela2[[#This Row],[DATA DO ÚLTIMO TESTE HIDROSTÁTICO]]="","",YEAR(Tabela2[[#This Row],[DATA DO ÚLTIMO TESTE HIDROSTÁTICO]]))</f>
        <v/>
      </c>
      <c r="Y897" s="101" t="str">
        <f>IFERROR(IF(Tabela2[[#This Row],[DATA DA RECARGA]]="","",Tabela2[[#This Row],[VALIDADE          (em meses)]]*30)+5,"")</f>
        <v/>
      </c>
      <c r="Z897" s="101" t="str">
        <f>IF(Tabela2[[#This Row],[DATA DA RECARGA]]="","","P")</f>
        <v/>
      </c>
      <c r="AA897" s="71"/>
      <c r="AB897" s="97" t="str">
        <f ca="1">IFERROR(G897-editar!$C$1,"")</f>
        <v/>
      </c>
      <c r="AC897" s="97" t="str">
        <f t="shared" ca="1" si="13"/>
        <v/>
      </c>
      <c r="AD897" s="74"/>
      <c r="AE897" s="74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</row>
    <row r="898" spans="1:57" ht="20.100000000000001" customHeight="1" x14ac:dyDescent="0.25">
      <c r="A898" s="29" t="str">
        <f>IF(Tabela2[[#This Row],[LOCAL DO EXTINTOR]]="","",Tabela2[[#This Row],[CONTROL1]])</f>
        <v/>
      </c>
      <c r="B898" s="133"/>
      <c r="C898" s="33"/>
      <c r="D898" s="34"/>
      <c r="E898" s="35"/>
      <c r="F8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8" s="81" t="str">
        <f ca="1">IFERROR(IF(Tabela2[[#This Row],[VALIDADE DA RECARGA]]="SELECIONE VALIDADE","",Tabela2[[#This Row],[DATA VENC REC]]),"")</f>
        <v/>
      </c>
      <c r="H898" s="76"/>
      <c r="I8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8" s="87" t="str">
        <f>IF(Tabela2[[#This Row],[DATA DO ÚLTIMO TESTE HIDROSTÁTICO]]="","",Tabela2[[#This Row],[DATA DO ÚLTIMO TESTE HIDROSTÁTICO]]+editar!$C$15)</f>
        <v/>
      </c>
      <c r="K898" s="105"/>
      <c r="L898" s="140"/>
      <c r="M898" s="48">
        <v>891</v>
      </c>
      <c r="N8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8" s="49" t="str">
        <f>IF(Tabela2[[#This Row],[DATA DA RECARGA]]="","",Tabela2[[#This Row],[DATA DA RECARGA]]+Tabela2[[#This Row],[val]])</f>
        <v/>
      </c>
      <c r="P898" s="48" t="str">
        <f>IF(Tabela2[[#This Row],[DATA VENC REC]]="","",VLOOKUP(MONTH(Tabela2[[#This Row],[DATA VENC REC]]),editar!$F$2:$G$13,2,0))</f>
        <v/>
      </c>
      <c r="Q898" s="48" t="str">
        <f>IF(Tabela2[[#This Row],[DATA VENC REC]]="","",YEAR(Tabela2[[#This Row],[DATA VENC REC]]))</f>
        <v/>
      </c>
      <c r="R8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8" s="54" t="str">
        <f>IF(Tabela2[[#This Row],[DATA DO PRÓXIMO TESTE HIDROSTÁTICO]]="","",VLOOKUP(MONTH(Tabela2[[#This Row],[DATA DO PRÓXIMO TESTE HIDROSTÁTICO]]),editar!$F$2:$G$13,2,0))</f>
        <v/>
      </c>
      <c r="T898" s="54" t="str">
        <f>IF(Tabela2[[#This Row],[DATA DO PRÓXIMO TESTE HIDROSTÁTICO]]="","",YEAR(Tabela2[[#This Row],[DATA DO PRÓXIMO TESTE HIDROSTÁTICO]]))</f>
        <v/>
      </c>
      <c r="U898" s="54" t="str">
        <f>IF(Tabela2[[#This Row],[DATA DA RECARGA]]="","",VLOOKUP(MONTH(Tabela2[[#This Row],[DATA DA RECARGA]]),editar!$F$2:$G$13,2,0))</f>
        <v/>
      </c>
      <c r="V898" s="54" t="str">
        <f>IF(Tabela2[[#This Row],[DATA DA RECARGA]]="","",YEAR(Tabela2[[#This Row],[DATA DA RECARGA]]))</f>
        <v/>
      </c>
      <c r="W898" s="54" t="str">
        <f>IF(Tabela2[[#This Row],[DATA DO ÚLTIMO TESTE HIDROSTÁTICO]]="","",VLOOKUP(MONTH(Tabela2[[#This Row],[DATA DO ÚLTIMO TESTE HIDROSTÁTICO]]),editar!$F$2:$G$13,2,0))</f>
        <v/>
      </c>
      <c r="X898" s="54" t="str">
        <f>IF(Tabela2[[#This Row],[DATA DO ÚLTIMO TESTE HIDROSTÁTICO]]="","",YEAR(Tabela2[[#This Row],[DATA DO ÚLTIMO TESTE HIDROSTÁTICO]]))</f>
        <v/>
      </c>
      <c r="Y898" s="101" t="str">
        <f>IFERROR(IF(Tabela2[[#This Row],[DATA DA RECARGA]]="","",Tabela2[[#This Row],[VALIDADE          (em meses)]]*30)+5,"")</f>
        <v/>
      </c>
      <c r="Z898" s="101" t="str">
        <f>IF(Tabela2[[#This Row],[DATA DA RECARGA]]="","","P")</f>
        <v/>
      </c>
      <c r="AA898" s="71"/>
      <c r="AB898" s="97" t="str">
        <f ca="1">IFERROR(G898-editar!$C$1,"")</f>
        <v/>
      </c>
      <c r="AC898" s="97" t="str">
        <f t="shared" ca="1" si="13"/>
        <v/>
      </c>
      <c r="AD898" s="74"/>
      <c r="AE898" s="74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</row>
    <row r="899" spans="1:57" ht="20.100000000000001" customHeight="1" x14ac:dyDescent="0.25">
      <c r="A899" s="29" t="str">
        <f>IF(Tabela2[[#This Row],[LOCAL DO EXTINTOR]]="","",Tabela2[[#This Row],[CONTROL1]])</f>
        <v/>
      </c>
      <c r="B899" s="133"/>
      <c r="C899" s="33"/>
      <c r="D899" s="34"/>
      <c r="E899" s="35"/>
      <c r="F89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899" s="81" t="str">
        <f ca="1">IFERROR(IF(Tabela2[[#This Row],[VALIDADE DA RECARGA]]="SELECIONE VALIDADE","",Tabela2[[#This Row],[DATA VENC REC]]),"")</f>
        <v/>
      </c>
      <c r="H899" s="76"/>
      <c r="I89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899" s="87" t="str">
        <f>IF(Tabela2[[#This Row],[DATA DO ÚLTIMO TESTE HIDROSTÁTICO]]="","",Tabela2[[#This Row],[DATA DO ÚLTIMO TESTE HIDROSTÁTICO]]+editar!$C$15)</f>
        <v/>
      </c>
      <c r="K899" s="105"/>
      <c r="L899" s="140"/>
      <c r="M899" s="48">
        <v>892</v>
      </c>
      <c r="N8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899" s="49" t="str">
        <f>IF(Tabela2[[#This Row],[DATA DA RECARGA]]="","",Tabela2[[#This Row],[DATA DA RECARGA]]+Tabela2[[#This Row],[val]])</f>
        <v/>
      </c>
      <c r="P899" s="48" t="str">
        <f>IF(Tabela2[[#This Row],[DATA VENC REC]]="","",VLOOKUP(MONTH(Tabela2[[#This Row],[DATA VENC REC]]),editar!$F$2:$G$13,2,0))</f>
        <v/>
      </c>
      <c r="Q899" s="48" t="str">
        <f>IF(Tabela2[[#This Row],[DATA VENC REC]]="","",YEAR(Tabela2[[#This Row],[DATA VENC REC]]))</f>
        <v/>
      </c>
      <c r="R8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899" s="54" t="str">
        <f>IF(Tabela2[[#This Row],[DATA DO PRÓXIMO TESTE HIDROSTÁTICO]]="","",VLOOKUP(MONTH(Tabela2[[#This Row],[DATA DO PRÓXIMO TESTE HIDROSTÁTICO]]),editar!$F$2:$G$13,2,0))</f>
        <v/>
      </c>
      <c r="T899" s="54" t="str">
        <f>IF(Tabela2[[#This Row],[DATA DO PRÓXIMO TESTE HIDROSTÁTICO]]="","",YEAR(Tabela2[[#This Row],[DATA DO PRÓXIMO TESTE HIDROSTÁTICO]]))</f>
        <v/>
      </c>
      <c r="U899" s="54" t="str">
        <f>IF(Tabela2[[#This Row],[DATA DA RECARGA]]="","",VLOOKUP(MONTH(Tabela2[[#This Row],[DATA DA RECARGA]]),editar!$F$2:$G$13,2,0))</f>
        <v/>
      </c>
      <c r="V899" s="54" t="str">
        <f>IF(Tabela2[[#This Row],[DATA DA RECARGA]]="","",YEAR(Tabela2[[#This Row],[DATA DA RECARGA]]))</f>
        <v/>
      </c>
      <c r="W899" s="54" t="str">
        <f>IF(Tabela2[[#This Row],[DATA DO ÚLTIMO TESTE HIDROSTÁTICO]]="","",VLOOKUP(MONTH(Tabela2[[#This Row],[DATA DO ÚLTIMO TESTE HIDROSTÁTICO]]),editar!$F$2:$G$13,2,0))</f>
        <v/>
      </c>
      <c r="X899" s="54" t="str">
        <f>IF(Tabela2[[#This Row],[DATA DO ÚLTIMO TESTE HIDROSTÁTICO]]="","",YEAR(Tabela2[[#This Row],[DATA DO ÚLTIMO TESTE HIDROSTÁTICO]]))</f>
        <v/>
      </c>
      <c r="Y899" s="101" t="str">
        <f>IFERROR(IF(Tabela2[[#This Row],[DATA DA RECARGA]]="","",Tabela2[[#This Row],[VALIDADE          (em meses)]]*30)+5,"")</f>
        <v/>
      </c>
      <c r="Z899" s="101" t="str">
        <f>IF(Tabela2[[#This Row],[DATA DA RECARGA]]="","","P")</f>
        <v/>
      </c>
      <c r="AA899" s="71"/>
      <c r="AB899" s="97" t="str">
        <f ca="1">IFERROR(G899-editar!$C$1,"")</f>
        <v/>
      </c>
      <c r="AC899" s="97" t="str">
        <f t="shared" ca="1" si="13"/>
        <v/>
      </c>
      <c r="AD899" s="74"/>
      <c r="AE899" s="74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</row>
    <row r="900" spans="1:57" ht="20.100000000000001" customHeight="1" x14ac:dyDescent="0.25">
      <c r="A900" s="29" t="str">
        <f>IF(Tabela2[[#This Row],[LOCAL DO EXTINTOR]]="","",Tabela2[[#This Row],[CONTROL1]])</f>
        <v/>
      </c>
      <c r="B900" s="133"/>
      <c r="C900" s="33"/>
      <c r="D900" s="34"/>
      <c r="E900" s="35"/>
      <c r="F90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0" s="81" t="str">
        <f ca="1">IFERROR(IF(Tabela2[[#This Row],[VALIDADE DA RECARGA]]="SELECIONE VALIDADE","",Tabela2[[#This Row],[DATA VENC REC]]),"")</f>
        <v/>
      </c>
      <c r="H900" s="76"/>
      <c r="I90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0" s="87" t="str">
        <f>IF(Tabela2[[#This Row],[DATA DO ÚLTIMO TESTE HIDROSTÁTICO]]="","",Tabela2[[#This Row],[DATA DO ÚLTIMO TESTE HIDROSTÁTICO]]+editar!$C$15)</f>
        <v/>
      </c>
      <c r="K900" s="105"/>
      <c r="L900" s="140"/>
      <c r="M900" s="48">
        <v>893</v>
      </c>
      <c r="N9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0" s="49" t="str">
        <f>IF(Tabela2[[#This Row],[DATA DA RECARGA]]="","",Tabela2[[#This Row],[DATA DA RECARGA]]+Tabela2[[#This Row],[val]])</f>
        <v/>
      </c>
      <c r="P900" s="48" t="str">
        <f>IF(Tabela2[[#This Row],[DATA VENC REC]]="","",VLOOKUP(MONTH(Tabela2[[#This Row],[DATA VENC REC]]),editar!$F$2:$G$13,2,0))</f>
        <v/>
      </c>
      <c r="Q900" s="48" t="str">
        <f>IF(Tabela2[[#This Row],[DATA VENC REC]]="","",YEAR(Tabela2[[#This Row],[DATA VENC REC]]))</f>
        <v/>
      </c>
      <c r="R9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0" s="54" t="str">
        <f>IF(Tabela2[[#This Row],[DATA DO PRÓXIMO TESTE HIDROSTÁTICO]]="","",VLOOKUP(MONTH(Tabela2[[#This Row],[DATA DO PRÓXIMO TESTE HIDROSTÁTICO]]),editar!$F$2:$G$13,2,0))</f>
        <v/>
      </c>
      <c r="T900" s="54" t="str">
        <f>IF(Tabela2[[#This Row],[DATA DO PRÓXIMO TESTE HIDROSTÁTICO]]="","",YEAR(Tabela2[[#This Row],[DATA DO PRÓXIMO TESTE HIDROSTÁTICO]]))</f>
        <v/>
      </c>
      <c r="U900" s="54" t="str">
        <f>IF(Tabela2[[#This Row],[DATA DA RECARGA]]="","",VLOOKUP(MONTH(Tabela2[[#This Row],[DATA DA RECARGA]]),editar!$F$2:$G$13,2,0))</f>
        <v/>
      </c>
      <c r="V900" s="54" t="str">
        <f>IF(Tabela2[[#This Row],[DATA DA RECARGA]]="","",YEAR(Tabela2[[#This Row],[DATA DA RECARGA]]))</f>
        <v/>
      </c>
      <c r="W900" s="54" t="str">
        <f>IF(Tabela2[[#This Row],[DATA DO ÚLTIMO TESTE HIDROSTÁTICO]]="","",VLOOKUP(MONTH(Tabela2[[#This Row],[DATA DO ÚLTIMO TESTE HIDROSTÁTICO]]),editar!$F$2:$G$13,2,0))</f>
        <v/>
      </c>
      <c r="X900" s="54" t="str">
        <f>IF(Tabela2[[#This Row],[DATA DO ÚLTIMO TESTE HIDROSTÁTICO]]="","",YEAR(Tabela2[[#This Row],[DATA DO ÚLTIMO TESTE HIDROSTÁTICO]]))</f>
        <v/>
      </c>
      <c r="Y900" s="101" t="str">
        <f>IFERROR(IF(Tabela2[[#This Row],[DATA DA RECARGA]]="","",Tabela2[[#This Row],[VALIDADE          (em meses)]]*30)+5,"")</f>
        <v/>
      </c>
      <c r="Z900" s="101" t="str">
        <f>IF(Tabela2[[#This Row],[DATA DA RECARGA]]="","","P")</f>
        <v/>
      </c>
      <c r="AA900" s="71"/>
      <c r="AB900" s="97" t="str">
        <f ca="1">IFERROR(G900-editar!$C$1,"")</f>
        <v/>
      </c>
      <c r="AC900" s="97" t="str">
        <f t="shared" ca="1" si="13"/>
        <v/>
      </c>
      <c r="AD900" s="74"/>
      <c r="AE900" s="74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</row>
    <row r="901" spans="1:57" ht="20.100000000000001" customHeight="1" x14ac:dyDescent="0.25">
      <c r="A901" s="29" t="str">
        <f>IF(Tabela2[[#This Row],[LOCAL DO EXTINTOR]]="","",Tabela2[[#This Row],[CONTROL1]])</f>
        <v/>
      </c>
      <c r="B901" s="133"/>
      <c r="C901" s="33"/>
      <c r="D901" s="34"/>
      <c r="E901" s="35"/>
      <c r="F90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1" s="81" t="str">
        <f ca="1">IFERROR(IF(Tabela2[[#This Row],[VALIDADE DA RECARGA]]="SELECIONE VALIDADE","",Tabela2[[#This Row],[DATA VENC REC]]),"")</f>
        <v/>
      </c>
      <c r="H901" s="76"/>
      <c r="I90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1" s="87" t="str">
        <f>IF(Tabela2[[#This Row],[DATA DO ÚLTIMO TESTE HIDROSTÁTICO]]="","",Tabela2[[#This Row],[DATA DO ÚLTIMO TESTE HIDROSTÁTICO]]+editar!$C$15)</f>
        <v/>
      </c>
      <c r="K901" s="105"/>
      <c r="L901" s="140"/>
      <c r="M901" s="48">
        <v>894</v>
      </c>
      <c r="N9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1" s="49" t="str">
        <f>IF(Tabela2[[#This Row],[DATA DA RECARGA]]="","",Tabela2[[#This Row],[DATA DA RECARGA]]+Tabela2[[#This Row],[val]])</f>
        <v/>
      </c>
      <c r="P901" s="48" t="str">
        <f>IF(Tabela2[[#This Row],[DATA VENC REC]]="","",VLOOKUP(MONTH(Tabela2[[#This Row],[DATA VENC REC]]),editar!$F$2:$G$13,2,0))</f>
        <v/>
      </c>
      <c r="Q901" s="48" t="str">
        <f>IF(Tabela2[[#This Row],[DATA VENC REC]]="","",YEAR(Tabela2[[#This Row],[DATA VENC REC]]))</f>
        <v/>
      </c>
      <c r="R9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1" s="54" t="str">
        <f>IF(Tabela2[[#This Row],[DATA DO PRÓXIMO TESTE HIDROSTÁTICO]]="","",VLOOKUP(MONTH(Tabela2[[#This Row],[DATA DO PRÓXIMO TESTE HIDROSTÁTICO]]),editar!$F$2:$G$13,2,0))</f>
        <v/>
      </c>
      <c r="T901" s="54" t="str">
        <f>IF(Tabela2[[#This Row],[DATA DO PRÓXIMO TESTE HIDROSTÁTICO]]="","",YEAR(Tabela2[[#This Row],[DATA DO PRÓXIMO TESTE HIDROSTÁTICO]]))</f>
        <v/>
      </c>
      <c r="U901" s="54" t="str">
        <f>IF(Tabela2[[#This Row],[DATA DA RECARGA]]="","",VLOOKUP(MONTH(Tabela2[[#This Row],[DATA DA RECARGA]]),editar!$F$2:$G$13,2,0))</f>
        <v/>
      </c>
      <c r="V901" s="54" t="str">
        <f>IF(Tabela2[[#This Row],[DATA DA RECARGA]]="","",YEAR(Tabela2[[#This Row],[DATA DA RECARGA]]))</f>
        <v/>
      </c>
      <c r="W901" s="54" t="str">
        <f>IF(Tabela2[[#This Row],[DATA DO ÚLTIMO TESTE HIDROSTÁTICO]]="","",VLOOKUP(MONTH(Tabela2[[#This Row],[DATA DO ÚLTIMO TESTE HIDROSTÁTICO]]),editar!$F$2:$G$13,2,0))</f>
        <v/>
      </c>
      <c r="X901" s="54" t="str">
        <f>IF(Tabela2[[#This Row],[DATA DO ÚLTIMO TESTE HIDROSTÁTICO]]="","",YEAR(Tabela2[[#This Row],[DATA DO ÚLTIMO TESTE HIDROSTÁTICO]]))</f>
        <v/>
      </c>
      <c r="Y901" s="101" t="str">
        <f>IFERROR(IF(Tabela2[[#This Row],[DATA DA RECARGA]]="","",Tabela2[[#This Row],[VALIDADE          (em meses)]]*30)+5,"")</f>
        <v/>
      </c>
      <c r="Z901" s="101" t="str">
        <f>IF(Tabela2[[#This Row],[DATA DA RECARGA]]="","","P")</f>
        <v/>
      </c>
      <c r="AA901" s="71"/>
      <c r="AB901" s="97" t="str">
        <f ca="1">IFERROR(G901-editar!$C$1,"")</f>
        <v/>
      </c>
      <c r="AC901" s="97" t="str">
        <f t="shared" ca="1" si="13"/>
        <v/>
      </c>
      <c r="AD901" s="74"/>
      <c r="AE901" s="74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</row>
    <row r="902" spans="1:57" ht="20.100000000000001" customHeight="1" x14ac:dyDescent="0.25">
      <c r="A902" s="29" t="str">
        <f>IF(Tabela2[[#This Row],[LOCAL DO EXTINTOR]]="","",Tabela2[[#This Row],[CONTROL1]])</f>
        <v/>
      </c>
      <c r="B902" s="133"/>
      <c r="C902" s="33"/>
      <c r="D902" s="34"/>
      <c r="E902" s="35"/>
      <c r="F90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2" s="81" t="str">
        <f ca="1">IFERROR(IF(Tabela2[[#This Row],[VALIDADE DA RECARGA]]="SELECIONE VALIDADE","",Tabela2[[#This Row],[DATA VENC REC]]),"")</f>
        <v/>
      </c>
      <c r="H902" s="76"/>
      <c r="I90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2" s="87" t="str">
        <f>IF(Tabela2[[#This Row],[DATA DO ÚLTIMO TESTE HIDROSTÁTICO]]="","",Tabela2[[#This Row],[DATA DO ÚLTIMO TESTE HIDROSTÁTICO]]+editar!$C$15)</f>
        <v/>
      </c>
      <c r="K902" s="105"/>
      <c r="L902" s="140"/>
      <c r="M902" s="48">
        <v>895</v>
      </c>
      <c r="N9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2" s="49" t="str">
        <f>IF(Tabela2[[#This Row],[DATA DA RECARGA]]="","",Tabela2[[#This Row],[DATA DA RECARGA]]+Tabela2[[#This Row],[val]])</f>
        <v/>
      </c>
      <c r="P902" s="48" t="str">
        <f>IF(Tabela2[[#This Row],[DATA VENC REC]]="","",VLOOKUP(MONTH(Tabela2[[#This Row],[DATA VENC REC]]),editar!$F$2:$G$13,2,0))</f>
        <v/>
      </c>
      <c r="Q902" s="48" t="str">
        <f>IF(Tabela2[[#This Row],[DATA VENC REC]]="","",YEAR(Tabela2[[#This Row],[DATA VENC REC]]))</f>
        <v/>
      </c>
      <c r="R9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2" s="54" t="str">
        <f>IF(Tabela2[[#This Row],[DATA DO PRÓXIMO TESTE HIDROSTÁTICO]]="","",VLOOKUP(MONTH(Tabela2[[#This Row],[DATA DO PRÓXIMO TESTE HIDROSTÁTICO]]),editar!$F$2:$G$13,2,0))</f>
        <v/>
      </c>
      <c r="T902" s="54" t="str">
        <f>IF(Tabela2[[#This Row],[DATA DO PRÓXIMO TESTE HIDROSTÁTICO]]="","",YEAR(Tabela2[[#This Row],[DATA DO PRÓXIMO TESTE HIDROSTÁTICO]]))</f>
        <v/>
      </c>
      <c r="U902" s="54" t="str">
        <f>IF(Tabela2[[#This Row],[DATA DA RECARGA]]="","",VLOOKUP(MONTH(Tabela2[[#This Row],[DATA DA RECARGA]]),editar!$F$2:$G$13,2,0))</f>
        <v/>
      </c>
      <c r="V902" s="54" t="str">
        <f>IF(Tabela2[[#This Row],[DATA DA RECARGA]]="","",YEAR(Tabela2[[#This Row],[DATA DA RECARGA]]))</f>
        <v/>
      </c>
      <c r="W902" s="54" t="str">
        <f>IF(Tabela2[[#This Row],[DATA DO ÚLTIMO TESTE HIDROSTÁTICO]]="","",VLOOKUP(MONTH(Tabela2[[#This Row],[DATA DO ÚLTIMO TESTE HIDROSTÁTICO]]),editar!$F$2:$G$13,2,0))</f>
        <v/>
      </c>
      <c r="X902" s="54" t="str">
        <f>IF(Tabela2[[#This Row],[DATA DO ÚLTIMO TESTE HIDROSTÁTICO]]="","",YEAR(Tabela2[[#This Row],[DATA DO ÚLTIMO TESTE HIDROSTÁTICO]]))</f>
        <v/>
      </c>
      <c r="Y902" s="101" t="str">
        <f>IFERROR(IF(Tabela2[[#This Row],[DATA DA RECARGA]]="","",Tabela2[[#This Row],[VALIDADE          (em meses)]]*30)+5,"")</f>
        <v/>
      </c>
      <c r="Z902" s="101" t="str">
        <f>IF(Tabela2[[#This Row],[DATA DA RECARGA]]="","","P")</f>
        <v/>
      </c>
      <c r="AA902" s="71"/>
      <c r="AB902" s="97" t="str">
        <f ca="1">IFERROR(G902-editar!$C$1,"")</f>
        <v/>
      </c>
      <c r="AC902" s="97" t="str">
        <f t="shared" ca="1" si="13"/>
        <v/>
      </c>
      <c r="AD902" s="74"/>
      <c r="AE902" s="74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</row>
    <row r="903" spans="1:57" ht="20.100000000000001" customHeight="1" x14ac:dyDescent="0.25">
      <c r="A903" s="29" t="str">
        <f>IF(Tabela2[[#This Row],[LOCAL DO EXTINTOR]]="","",Tabela2[[#This Row],[CONTROL1]])</f>
        <v/>
      </c>
      <c r="B903" s="133"/>
      <c r="C903" s="33"/>
      <c r="D903" s="34"/>
      <c r="E903" s="35"/>
      <c r="F90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3" s="81" t="str">
        <f ca="1">IFERROR(IF(Tabela2[[#This Row],[VALIDADE DA RECARGA]]="SELECIONE VALIDADE","",Tabela2[[#This Row],[DATA VENC REC]]),"")</f>
        <v/>
      </c>
      <c r="H903" s="76"/>
      <c r="I90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3" s="87" t="str">
        <f>IF(Tabela2[[#This Row],[DATA DO ÚLTIMO TESTE HIDROSTÁTICO]]="","",Tabela2[[#This Row],[DATA DO ÚLTIMO TESTE HIDROSTÁTICO]]+editar!$C$15)</f>
        <v/>
      </c>
      <c r="K903" s="105"/>
      <c r="L903" s="140"/>
      <c r="M903" s="48">
        <v>896</v>
      </c>
      <c r="N9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3" s="49" t="str">
        <f>IF(Tabela2[[#This Row],[DATA DA RECARGA]]="","",Tabela2[[#This Row],[DATA DA RECARGA]]+Tabela2[[#This Row],[val]])</f>
        <v/>
      </c>
      <c r="P903" s="48" t="str">
        <f>IF(Tabela2[[#This Row],[DATA VENC REC]]="","",VLOOKUP(MONTH(Tabela2[[#This Row],[DATA VENC REC]]),editar!$F$2:$G$13,2,0))</f>
        <v/>
      </c>
      <c r="Q903" s="48" t="str">
        <f>IF(Tabela2[[#This Row],[DATA VENC REC]]="","",YEAR(Tabela2[[#This Row],[DATA VENC REC]]))</f>
        <v/>
      </c>
      <c r="R9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3" s="54" t="str">
        <f>IF(Tabela2[[#This Row],[DATA DO PRÓXIMO TESTE HIDROSTÁTICO]]="","",VLOOKUP(MONTH(Tabela2[[#This Row],[DATA DO PRÓXIMO TESTE HIDROSTÁTICO]]),editar!$F$2:$G$13,2,0))</f>
        <v/>
      </c>
      <c r="T903" s="54" t="str">
        <f>IF(Tabela2[[#This Row],[DATA DO PRÓXIMO TESTE HIDROSTÁTICO]]="","",YEAR(Tabela2[[#This Row],[DATA DO PRÓXIMO TESTE HIDROSTÁTICO]]))</f>
        <v/>
      </c>
      <c r="U903" s="54" t="str">
        <f>IF(Tabela2[[#This Row],[DATA DA RECARGA]]="","",VLOOKUP(MONTH(Tabela2[[#This Row],[DATA DA RECARGA]]),editar!$F$2:$G$13,2,0))</f>
        <v/>
      </c>
      <c r="V903" s="54" t="str">
        <f>IF(Tabela2[[#This Row],[DATA DA RECARGA]]="","",YEAR(Tabela2[[#This Row],[DATA DA RECARGA]]))</f>
        <v/>
      </c>
      <c r="W903" s="54" t="str">
        <f>IF(Tabela2[[#This Row],[DATA DO ÚLTIMO TESTE HIDROSTÁTICO]]="","",VLOOKUP(MONTH(Tabela2[[#This Row],[DATA DO ÚLTIMO TESTE HIDROSTÁTICO]]),editar!$F$2:$G$13,2,0))</f>
        <v/>
      </c>
      <c r="X903" s="54" t="str">
        <f>IF(Tabela2[[#This Row],[DATA DO ÚLTIMO TESTE HIDROSTÁTICO]]="","",YEAR(Tabela2[[#This Row],[DATA DO ÚLTIMO TESTE HIDROSTÁTICO]]))</f>
        <v/>
      </c>
      <c r="Y903" s="101" t="str">
        <f>IFERROR(IF(Tabela2[[#This Row],[DATA DA RECARGA]]="","",Tabela2[[#This Row],[VALIDADE          (em meses)]]*30)+5,"")</f>
        <v/>
      </c>
      <c r="Z903" s="101" t="str">
        <f>IF(Tabela2[[#This Row],[DATA DA RECARGA]]="","","P")</f>
        <v/>
      </c>
      <c r="AA903" s="71"/>
      <c r="AB903" s="97" t="str">
        <f ca="1">IFERROR(G903-editar!$C$1,"")</f>
        <v/>
      </c>
      <c r="AC903" s="97" t="str">
        <f t="shared" ca="1" si="13"/>
        <v/>
      </c>
      <c r="AD903" s="74"/>
      <c r="AE903" s="74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</row>
    <row r="904" spans="1:57" ht="20.100000000000001" customHeight="1" x14ac:dyDescent="0.25">
      <c r="A904" s="29" t="str">
        <f>IF(Tabela2[[#This Row],[LOCAL DO EXTINTOR]]="","",Tabela2[[#This Row],[CONTROL1]])</f>
        <v/>
      </c>
      <c r="B904" s="133"/>
      <c r="C904" s="33"/>
      <c r="D904" s="34"/>
      <c r="E904" s="35"/>
      <c r="F90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4" s="81" t="str">
        <f ca="1">IFERROR(IF(Tabela2[[#This Row],[VALIDADE DA RECARGA]]="SELECIONE VALIDADE","",Tabela2[[#This Row],[DATA VENC REC]]),"")</f>
        <v/>
      </c>
      <c r="H904" s="76"/>
      <c r="I90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4" s="87" t="str">
        <f>IF(Tabela2[[#This Row],[DATA DO ÚLTIMO TESTE HIDROSTÁTICO]]="","",Tabela2[[#This Row],[DATA DO ÚLTIMO TESTE HIDROSTÁTICO]]+editar!$C$15)</f>
        <v/>
      </c>
      <c r="K904" s="105"/>
      <c r="L904" s="140"/>
      <c r="M904" s="48">
        <v>897</v>
      </c>
      <c r="N9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4" s="49" t="str">
        <f>IF(Tabela2[[#This Row],[DATA DA RECARGA]]="","",Tabela2[[#This Row],[DATA DA RECARGA]]+Tabela2[[#This Row],[val]])</f>
        <v/>
      </c>
      <c r="P904" s="48" t="str">
        <f>IF(Tabela2[[#This Row],[DATA VENC REC]]="","",VLOOKUP(MONTH(Tabela2[[#This Row],[DATA VENC REC]]),editar!$F$2:$G$13,2,0))</f>
        <v/>
      </c>
      <c r="Q904" s="48" t="str">
        <f>IF(Tabela2[[#This Row],[DATA VENC REC]]="","",YEAR(Tabela2[[#This Row],[DATA VENC REC]]))</f>
        <v/>
      </c>
      <c r="R9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4" s="54" t="str">
        <f>IF(Tabela2[[#This Row],[DATA DO PRÓXIMO TESTE HIDROSTÁTICO]]="","",VLOOKUP(MONTH(Tabela2[[#This Row],[DATA DO PRÓXIMO TESTE HIDROSTÁTICO]]),editar!$F$2:$G$13,2,0))</f>
        <v/>
      </c>
      <c r="T904" s="54" t="str">
        <f>IF(Tabela2[[#This Row],[DATA DO PRÓXIMO TESTE HIDROSTÁTICO]]="","",YEAR(Tabela2[[#This Row],[DATA DO PRÓXIMO TESTE HIDROSTÁTICO]]))</f>
        <v/>
      </c>
      <c r="U904" s="54" t="str">
        <f>IF(Tabela2[[#This Row],[DATA DA RECARGA]]="","",VLOOKUP(MONTH(Tabela2[[#This Row],[DATA DA RECARGA]]),editar!$F$2:$G$13,2,0))</f>
        <v/>
      </c>
      <c r="V904" s="54" t="str">
        <f>IF(Tabela2[[#This Row],[DATA DA RECARGA]]="","",YEAR(Tabela2[[#This Row],[DATA DA RECARGA]]))</f>
        <v/>
      </c>
      <c r="W904" s="54" t="str">
        <f>IF(Tabela2[[#This Row],[DATA DO ÚLTIMO TESTE HIDROSTÁTICO]]="","",VLOOKUP(MONTH(Tabela2[[#This Row],[DATA DO ÚLTIMO TESTE HIDROSTÁTICO]]),editar!$F$2:$G$13,2,0))</f>
        <v/>
      </c>
      <c r="X904" s="54" t="str">
        <f>IF(Tabela2[[#This Row],[DATA DO ÚLTIMO TESTE HIDROSTÁTICO]]="","",YEAR(Tabela2[[#This Row],[DATA DO ÚLTIMO TESTE HIDROSTÁTICO]]))</f>
        <v/>
      </c>
      <c r="Y904" s="101" t="str">
        <f>IFERROR(IF(Tabela2[[#This Row],[DATA DA RECARGA]]="","",Tabela2[[#This Row],[VALIDADE          (em meses)]]*30)+5,"")</f>
        <v/>
      </c>
      <c r="Z904" s="101" t="str">
        <f>IF(Tabela2[[#This Row],[DATA DA RECARGA]]="","","P")</f>
        <v/>
      </c>
      <c r="AA904" s="71"/>
      <c r="AB904" s="97" t="str">
        <f ca="1">IFERROR(G904-editar!$C$1,"")</f>
        <v/>
      </c>
      <c r="AC904" s="97" t="str">
        <f t="shared" ca="1" si="13"/>
        <v/>
      </c>
      <c r="AD904" s="74"/>
      <c r="AE904" s="74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</row>
    <row r="905" spans="1:57" ht="20.100000000000001" customHeight="1" x14ac:dyDescent="0.25">
      <c r="A905" s="29" t="str">
        <f>IF(Tabela2[[#This Row],[LOCAL DO EXTINTOR]]="","",Tabela2[[#This Row],[CONTROL1]])</f>
        <v/>
      </c>
      <c r="B905" s="133"/>
      <c r="C905" s="33"/>
      <c r="D905" s="34"/>
      <c r="E905" s="35"/>
      <c r="F90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5" s="81" t="str">
        <f ca="1">IFERROR(IF(Tabela2[[#This Row],[VALIDADE DA RECARGA]]="SELECIONE VALIDADE","",Tabela2[[#This Row],[DATA VENC REC]]),"")</f>
        <v/>
      </c>
      <c r="H905" s="76"/>
      <c r="I90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5" s="87" t="str">
        <f>IF(Tabela2[[#This Row],[DATA DO ÚLTIMO TESTE HIDROSTÁTICO]]="","",Tabela2[[#This Row],[DATA DO ÚLTIMO TESTE HIDROSTÁTICO]]+editar!$C$15)</f>
        <v/>
      </c>
      <c r="K905" s="105"/>
      <c r="L905" s="140"/>
      <c r="M905" s="48">
        <v>898</v>
      </c>
      <c r="N9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5" s="49" t="str">
        <f>IF(Tabela2[[#This Row],[DATA DA RECARGA]]="","",Tabela2[[#This Row],[DATA DA RECARGA]]+Tabela2[[#This Row],[val]])</f>
        <v/>
      </c>
      <c r="P905" s="48" t="str">
        <f>IF(Tabela2[[#This Row],[DATA VENC REC]]="","",VLOOKUP(MONTH(Tabela2[[#This Row],[DATA VENC REC]]),editar!$F$2:$G$13,2,0))</f>
        <v/>
      </c>
      <c r="Q905" s="48" t="str">
        <f>IF(Tabela2[[#This Row],[DATA VENC REC]]="","",YEAR(Tabela2[[#This Row],[DATA VENC REC]]))</f>
        <v/>
      </c>
      <c r="R9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5" s="54" t="str">
        <f>IF(Tabela2[[#This Row],[DATA DO PRÓXIMO TESTE HIDROSTÁTICO]]="","",VLOOKUP(MONTH(Tabela2[[#This Row],[DATA DO PRÓXIMO TESTE HIDROSTÁTICO]]),editar!$F$2:$G$13,2,0))</f>
        <v/>
      </c>
      <c r="T905" s="54" t="str">
        <f>IF(Tabela2[[#This Row],[DATA DO PRÓXIMO TESTE HIDROSTÁTICO]]="","",YEAR(Tabela2[[#This Row],[DATA DO PRÓXIMO TESTE HIDROSTÁTICO]]))</f>
        <v/>
      </c>
      <c r="U905" s="54" t="str">
        <f>IF(Tabela2[[#This Row],[DATA DA RECARGA]]="","",VLOOKUP(MONTH(Tabela2[[#This Row],[DATA DA RECARGA]]),editar!$F$2:$G$13,2,0))</f>
        <v/>
      </c>
      <c r="V905" s="54" t="str">
        <f>IF(Tabela2[[#This Row],[DATA DA RECARGA]]="","",YEAR(Tabela2[[#This Row],[DATA DA RECARGA]]))</f>
        <v/>
      </c>
      <c r="W905" s="54" t="str">
        <f>IF(Tabela2[[#This Row],[DATA DO ÚLTIMO TESTE HIDROSTÁTICO]]="","",VLOOKUP(MONTH(Tabela2[[#This Row],[DATA DO ÚLTIMO TESTE HIDROSTÁTICO]]),editar!$F$2:$G$13,2,0))</f>
        <v/>
      </c>
      <c r="X905" s="54" t="str">
        <f>IF(Tabela2[[#This Row],[DATA DO ÚLTIMO TESTE HIDROSTÁTICO]]="","",YEAR(Tabela2[[#This Row],[DATA DO ÚLTIMO TESTE HIDROSTÁTICO]]))</f>
        <v/>
      </c>
      <c r="Y905" s="101" t="str">
        <f>IFERROR(IF(Tabela2[[#This Row],[DATA DA RECARGA]]="","",Tabela2[[#This Row],[VALIDADE          (em meses)]]*30)+5,"")</f>
        <v/>
      </c>
      <c r="Z905" s="101" t="str">
        <f>IF(Tabela2[[#This Row],[DATA DA RECARGA]]="","","P")</f>
        <v/>
      </c>
      <c r="AA905" s="71"/>
      <c r="AB905" s="97" t="str">
        <f ca="1">IFERROR(G905-editar!$C$1,"")</f>
        <v/>
      </c>
      <c r="AC905" s="97" t="str">
        <f t="shared" ref="AC905:AC968" ca="1" si="14">IF(AB905="","",IF(AB905&lt;0,AB905+10000000000,AB905*1))</f>
        <v/>
      </c>
      <c r="AD905" s="74"/>
      <c r="AE905" s="74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</row>
    <row r="906" spans="1:57" ht="20.100000000000001" customHeight="1" x14ac:dyDescent="0.25">
      <c r="A906" s="29" t="str">
        <f>IF(Tabela2[[#This Row],[LOCAL DO EXTINTOR]]="","",Tabela2[[#This Row],[CONTROL1]])</f>
        <v/>
      </c>
      <c r="B906" s="133"/>
      <c r="C906" s="33"/>
      <c r="D906" s="34"/>
      <c r="E906" s="35"/>
      <c r="F90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6" s="81" t="str">
        <f ca="1">IFERROR(IF(Tabela2[[#This Row],[VALIDADE DA RECARGA]]="SELECIONE VALIDADE","",Tabela2[[#This Row],[DATA VENC REC]]),"")</f>
        <v/>
      </c>
      <c r="H906" s="76"/>
      <c r="I90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6" s="87" t="str">
        <f>IF(Tabela2[[#This Row],[DATA DO ÚLTIMO TESTE HIDROSTÁTICO]]="","",Tabela2[[#This Row],[DATA DO ÚLTIMO TESTE HIDROSTÁTICO]]+editar!$C$15)</f>
        <v/>
      </c>
      <c r="K906" s="105"/>
      <c r="L906" s="140"/>
      <c r="M906" s="48">
        <v>899</v>
      </c>
      <c r="N9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6" s="49" t="str">
        <f>IF(Tabela2[[#This Row],[DATA DA RECARGA]]="","",Tabela2[[#This Row],[DATA DA RECARGA]]+Tabela2[[#This Row],[val]])</f>
        <v/>
      </c>
      <c r="P906" s="48" t="str">
        <f>IF(Tabela2[[#This Row],[DATA VENC REC]]="","",VLOOKUP(MONTH(Tabela2[[#This Row],[DATA VENC REC]]),editar!$F$2:$G$13,2,0))</f>
        <v/>
      </c>
      <c r="Q906" s="48" t="str">
        <f>IF(Tabela2[[#This Row],[DATA VENC REC]]="","",YEAR(Tabela2[[#This Row],[DATA VENC REC]]))</f>
        <v/>
      </c>
      <c r="R9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6" s="54" t="str">
        <f>IF(Tabela2[[#This Row],[DATA DO PRÓXIMO TESTE HIDROSTÁTICO]]="","",VLOOKUP(MONTH(Tabela2[[#This Row],[DATA DO PRÓXIMO TESTE HIDROSTÁTICO]]),editar!$F$2:$G$13,2,0))</f>
        <v/>
      </c>
      <c r="T906" s="54" t="str">
        <f>IF(Tabela2[[#This Row],[DATA DO PRÓXIMO TESTE HIDROSTÁTICO]]="","",YEAR(Tabela2[[#This Row],[DATA DO PRÓXIMO TESTE HIDROSTÁTICO]]))</f>
        <v/>
      </c>
      <c r="U906" s="54" t="str">
        <f>IF(Tabela2[[#This Row],[DATA DA RECARGA]]="","",VLOOKUP(MONTH(Tabela2[[#This Row],[DATA DA RECARGA]]),editar!$F$2:$G$13,2,0))</f>
        <v/>
      </c>
      <c r="V906" s="54" t="str">
        <f>IF(Tabela2[[#This Row],[DATA DA RECARGA]]="","",YEAR(Tabela2[[#This Row],[DATA DA RECARGA]]))</f>
        <v/>
      </c>
      <c r="W906" s="54" t="str">
        <f>IF(Tabela2[[#This Row],[DATA DO ÚLTIMO TESTE HIDROSTÁTICO]]="","",VLOOKUP(MONTH(Tabela2[[#This Row],[DATA DO ÚLTIMO TESTE HIDROSTÁTICO]]),editar!$F$2:$G$13,2,0))</f>
        <v/>
      </c>
      <c r="X906" s="54" t="str">
        <f>IF(Tabela2[[#This Row],[DATA DO ÚLTIMO TESTE HIDROSTÁTICO]]="","",YEAR(Tabela2[[#This Row],[DATA DO ÚLTIMO TESTE HIDROSTÁTICO]]))</f>
        <v/>
      </c>
      <c r="Y906" s="101" t="str">
        <f>IFERROR(IF(Tabela2[[#This Row],[DATA DA RECARGA]]="","",Tabela2[[#This Row],[VALIDADE          (em meses)]]*30)+5,"")</f>
        <v/>
      </c>
      <c r="Z906" s="101" t="str">
        <f>IF(Tabela2[[#This Row],[DATA DA RECARGA]]="","","P")</f>
        <v/>
      </c>
      <c r="AA906" s="71"/>
      <c r="AB906" s="97" t="str">
        <f ca="1">IFERROR(G906-editar!$C$1,"")</f>
        <v/>
      </c>
      <c r="AC906" s="97" t="str">
        <f t="shared" ca="1" si="14"/>
        <v/>
      </c>
      <c r="AD906" s="74"/>
      <c r="AE906" s="74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</row>
    <row r="907" spans="1:57" ht="20.100000000000001" customHeight="1" x14ac:dyDescent="0.25">
      <c r="A907" s="29" t="str">
        <f>IF(Tabela2[[#This Row],[LOCAL DO EXTINTOR]]="","",Tabela2[[#This Row],[CONTROL1]])</f>
        <v/>
      </c>
      <c r="B907" s="133"/>
      <c r="C907" s="33"/>
      <c r="D907" s="34"/>
      <c r="E907" s="35"/>
      <c r="F90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7" s="81" t="str">
        <f ca="1">IFERROR(IF(Tabela2[[#This Row],[VALIDADE DA RECARGA]]="SELECIONE VALIDADE","",Tabela2[[#This Row],[DATA VENC REC]]),"")</f>
        <v/>
      </c>
      <c r="H907" s="76"/>
      <c r="I90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7" s="87" t="str">
        <f>IF(Tabela2[[#This Row],[DATA DO ÚLTIMO TESTE HIDROSTÁTICO]]="","",Tabela2[[#This Row],[DATA DO ÚLTIMO TESTE HIDROSTÁTICO]]+editar!$C$15)</f>
        <v/>
      </c>
      <c r="K907" s="105"/>
      <c r="L907" s="140"/>
      <c r="M907" s="48">
        <v>900</v>
      </c>
      <c r="N9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7" s="49" t="str">
        <f>IF(Tabela2[[#This Row],[DATA DA RECARGA]]="","",Tabela2[[#This Row],[DATA DA RECARGA]]+Tabela2[[#This Row],[val]])</f>
        <v/>
      </c>
      <c r="P907" s="48" t="str">
        <f>IF(Tabela2[[#This Row],[DATA VENC REC]]="","",VLOOKUP(MONTH(Tabela2[[#This Row],[DATA VENC REC]]),editar!$F$2:$G$13,2,0))</f>
        <v/>
      </c>
      <c r="Q907" s="48" t="str">
        <f>IF(Tabela2[[#This Row],[DATA VENC REC]]="","",YEAR(Tabela2[[#This Row],[DATA VENC REC]]))</f>
        <v/>
      </c>
      <c r="R9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7" s="54" t="str">
        <f>IF(Tabela2[[#This Row],[DATA DO PRÓXIMO TESTE HIDROSTÁTICO]]="","",VLOOKUP(MONTH(Tabela2[[#This Row],[DATA DO PRÓXIMO TESTE HIDROSTÁTICO]]),editar!$F$2:$G$13,2,0))</f>
        <v/>
      </c>
      <c r="T907" s="54" t="str">
        <f>IF(Tabela2[[#This Row],[DATA DO PRÓXIMO TESTE HIDROSTÁTICO]]="","",YEAR(Tabela2[[#This Row],[DATA DO PRÓXIMO TESTE HIDROSTÁTICO]]))</f>
        <v/>
      </c>
      <c r="U907" s="54" t="str">
        <f>IF(Tabela2[[#This Row],[DATA DA RECARGA]]="","",VLOOKUP(MONTH(Tabela2[[#This Row],[DATA DA RECARGA]]),editar!$F$2:$G$13,2,0))</f>
        <v/>
      </c>
      <c r="V907" s="54" t="str">
        <f>IF(Tabela2[[#This Row],[DATA DA RECARGA]]="","",YEAR(Tabela2[[#This Row],[DATA DA RECARGA]]))</f>
        <v/>
      </c>
      <c r="W907" s="54" t="str">
        <f>IF(Tabela2[[#This Row],[DATA DO ÚLTIMO TESTE HIDROSTÁTICO]]="","",VLOOKUP(MONTH(Tabela2[[#This Row],[DATA DO ÚLTIMO TESTE HIDROSTÁTICO]]),editar!$F$2:$G$13,2,0))</f>
        <v/>
      </c>
      <c r="X907" s="54" t="str">
        <f>IF(Tabela2[[#This Row],[DATA DO ÚLTIMO TESTE HIDROSTÁTICO]]="","",YEAR(Tabela2[[#This Row],[DATA DO ÚLTIMO TESTE HIDROSTÁTICO]]))</f>
        <v/>
      </c>
      <c r="Y907" s="101" t="str">
        <f>IFERROR(IF(Tabela2[[#This Row],[DATA DA RECARGA]]="","",Tabela2[[#This Row],[VALIDADE          (em meses)]]*30)+5,"")</f>
        <v/>
      </c>
      <c r="Z907" s="101" t="str">
        <f>IF(Tabela2[[#This Row],[DATA DA RECARGA]]="","","P")</f>
        <v/>
      </c>
      <c r="AA907" s="71"/>
      <c r="AB907" s="97" t="str">
        <f ca="1">IFERROR(G907-editar!$C$1,"")</f>
        <v/>
      </c>
      <c r="AC907" s="97" t="str">
        <f t="shared" ca="1" si="14"/>
        <v/>
      </c>
      <c r="AD907" s="74"/>
      <c r="AE907" s="74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</row>
    <row r="908" spans="1:57" ht="20.100000000000001" customHeight="1" x14ac:dyDescent="0.25">
      <c r="A908" s="29" t="str">
        <f>IF(Tabela2[[#This Row],[LOCAL DO EXTINTOR]]="","",Tabela2[[#This Row],[CONTROL1]])</f>
        <v/>
      </c>
      <c r="B908" s="133"/>
      <c r="C908" s="33"/>
      <c r="D908" s="34"/>
      <c r="E908" s="35"/>
      <c r="F90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8" s="81" t="str">
        <f ca="1">IFERROR(IF(Tabela2[[#This Row],[VALIDADE DA RECARGA]]="SELECIONE VALIDADE","",Tabela2[[#This Row],[DATA VENC REC]]),"")</f>
        <v/>
      </c>
      <c r="H908" s="76"/>
      <c r="I90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8" s="87" t="str">
        <f>IF(Tabela2[[#This Row],[DATA DO ÚLTIMO TESTE HIDROSTÁTICO]]="","",Tabela2[[#This Row],[DATA DO ÚLTIMO TESTE HIDROSTÁTICO]]+editar!$C$15)</f>
        <v/>
      </c>
      <c r="K908" s="105"/>
      <c r="L908" s="140"/>
      <c r="M908" s="48">
        <v>901</v>
      </c>
      <c r="N90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8" s="49" t="str">
        <f>IF(Tabela2[[#This Row],[DATA DA RECARGA]]="","",Tabela2[[#This Row],[DATA DA RECARGA]]+Tabela2[[#This Row],[val]])</f>
        <v/>
      </c>
      <c r="P908" s="48" t="str">
        <f>IF(Tabela2[[#This Row],[DATA VENC REC]]="","",VLOOKUP(MONTH(Tabela2[[#This Row],[DATA VENC REC]]),editar!$F$2:$G$13,2,0))</f>
        <v/>
      </c>
      <c r="Q908" s="48" t="str">
        <f>IF(Tabela2[[#This Row],[DATA VENC REC]]="","",YEAR(Tabela2[[#This Row],[DATA VENC REC]]))</f>
        <v/>
      </c>
      <c r="R90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8" s="54" t="str">
        <f>IF(Tabela2[[#This Row],[DATA DO PRÓXIMO TESTE HIDROSTÁTICO]]="","",VLOOKUP(MONTH(Tabela2[[#This Row],[DATA DO PRÓXIMO TESTE HIDROSTÁTICO]]),editar!$F$2:$G$13,2,0))</f>
        <v/>
      </c>
      <c r="T908" s="54" t="str">
        <f>IF(Tabela2[[#This Row],[DATA DO PRÓXIMO TESTE HIDROSTÁTICO]]="","",YEAR(Tabela2[[#This Row],[DATA DO PRÓXIMO TESTE HIDROSTÁTICO]]))</f>
        <v/>
      </c>
      <c r="U908" s="54" t="str">
        <f>IF(Tabela2[[#This Row],[DATA DA RECARGA]]="","",VLOOKUP(MONTH(Tabela2[[#This Row],[DATA DA RECARGA]]),editar!$F$2:$G$13,2,0))</f>
        <v/>
      </c>
      <c r="V908" s="54" t="str">
        <f>IF(Tabela2[[#This Row],[DATA DA RECARGA]]="","",YEAR(Tabela2[[#This Row],[DATA DA RECARGA]]))</f>
        <v/>
      </c>
      <c r="W908" s="54" t="str">
        <f>IF(Tabela2[[#This Row],[DATA DO ÚLTIMO TESTE HIDROSTÁTICO]]="","",VLOOKUP(MONTH(Tabela2[[#This Row],[DATA DO ÚLTIMO TESTE HIDROSTÁTICO]]),editar!$F$2:$G$13,2,0))</f>
        <v/>
      </c>
      <c r="X908" s="54" t="str">
        <f>IF(Tabela2[[#This Row],[DATA DO ÚLTIMO TESTE HIDROSTÁTICO]]="","",YEAR(Tabela2[[#This Row],[DATA DO ÚLTIMO TESTE HIDROSTÁTICO]]))</f>
        <v/>
      </c>
      <c r="Y908" s="101" t="str">
        <f>IFERROR(IF(Tabela2[[#This Row],[DATA DA RECARGA]]="","",Tabela2[[#This Row],[VALIDADE          (em meses)]]*30)+5,"")</f>
        <v/>
      </c>
      <c r="Z908" s="101" t="str">
        <f>IF(Tabela2[[#This Row],[DATA DA RECARGA]]="","","P")</f>
        <v/>
      </c>
      <c r="AA908" s="71"/>
      <c r="AB908" s="97" t="str">
        <f ca="1">IFERROR(G908-editar!$C$1,"")</f>
        <v/>
      </c>
      <c r="AC908" s="97" t="str">
        <f t="shared" ca="1" si="14"/>
        <v/>
      </c>
      <c r="AD908" s="74"/>
      <c r="AE908" s="74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</row>
    <row r="909" spans="1:57" ht="20.100000000000001" customHeight="1" x14ac:dyDescent="0.25">
      <c r="A909" s="29" t="str">
        <f>IF(Tabela2[[#This Row],[LOCAL DO EXTINTOR]]="","",Tabela2[[#This Row],[CONTROL1]])</f>
        <v/>
      </c>
      <c r="B909" s="133"/>
      <c r="C909" s="33"/>
      <c r="D909" s="34"/>
      <c r="E909" s="35"/>
      <c r="F90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09" s="81" t="str">
        <f ca="1">IFERROR(IF(Tabela2[[#This Row],[VALIDADE DA RECARGA]]="SELECIONE VALIDADE","",Tabela2[[#This Row],[DATA VENC REC]]),"")</f>
        <v/>
      </c>
      <c r="H909" s="76"/>
      <c r="I90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09" s="87" t="str">
        <f>IF(Tabela2[[#This Row],[DATA DO ÚLTIMO TESTE HIDROSTÁTICO]]="","",Tabela2[[#This Row],[DATA DO ÚLTIMO TESTE HIDROSTÁTICO]]+editar!$C$15)</f>
        <v/>
      </c>
      <c r="K909" s="105"/>
      <c r="L909" s="140"/>
      <c r="M909" s="48">
        <v>902</v>
      </c>
      <c r="N90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09" s="49" t="str">
        <f>IF(Tabela2[[#This Row],[DATA DA RECARGA]]="","",Tabela2[[#This Row],[DATA DA RECARGA]]+Tabela2[[#This Row],[val]])</f>
        <v/>
      </c>
      <c r="P909" s="48" t="str">
        <f>IF(Tabela2[[#This Row],[DATA VENC REC]]="","",VLOOKUP(MONTH(Tabela2[[#This Row],[DATA VENC REC]]),editar!$F$2:$G$13,2,0))</f>
        <v/>
      </c>
      <c r="Q909" s="48" t="str">
        <f>IF(Tabela2[[#This Row],[DATA VENC REC]]="","",YEAR(Tabela2[[#This Row],[DATA VENC REC]]))</f>
        <v/>
      </c>
      <c r="R90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09" s="54" t="str">
        <f>IF(Tabela2[[#This Row],[DATA DO PRÓXIMO TESTE HIDROSTÁTICO]]="","",VLOOKUP(MONTH(Tabela2[[#This Row],[DATA DO PRÓXIMO TESTE HIDROSTÁTICO]]),editar!$F$2:$G$13,2,0))</f>
        <v/>
      </c>
      <c r="T909" s="54" t="str">
        <f>IF(Tabela2[[#This Row],[DATA DO PRÓXIMO TESTE HIDROSTÁTICO]]="","",YEAR(Tabela2[[#This Row],[DATA DO PRÓXIMO TESTE HIDROSTÁTICO]]))</f>
        <v/>
      </c>
      <c r="U909" s="54" t="str">
        <f>IF(Tabela2[[#This Row],[DATA DA RECARGA]]="","",VLOOKUP(MONTH(Tabela2[[#This Row],[DATA DA RECARGA]]),editar!$F$2:$G$13,2,0))</f>
        <v/>
      </c>
      <c r="V909" s="54" t="str">
        <f>IF(Tabela2[[#This Row],[DATA DA RECARGA]]="","",YEAR(Tabela2[[#This Row],[DATA DA RECARGA]]))</f>
        <v/>
      </c>
      <c r="W909" s="54" t="str">
        <f>IF(Tabela2[[#This Row],[DATA DO ÚLTIMO TESTE HIDROSTÁTICO]]="","",VLOOKUP(MONTH(Tabela2[[#This Row],[DATA DO ÚLTIMO TESTE HIDROSTÁTICO]]),editar!$F$2:$G$13,2,0))</f>
        <v/>
      </c>
      <c r="X909" s="54" t="str">
        <f>IF(Tabela2[[#This Row],[DATA DO ÚLTIMO TESTE HIDROSTÁTICO]]="","",YEAR(Tabela2[[#This Row],[DATA DO ÚLTIMO TESTE HIDROSTÁTICO]]))</f>
        <v/>
      </c>
      <c r="Y909" s="101" t="str">
        <f>IFERROR(IF(Tabela2[[#This Row],[DATA DA RECARGA]]="","",Tabela2[[#This Row],[VALIDADE          (em meses)]]*30)+5,"")</f>
        <v/>
      </c>
      <c r="Z909" s="101" t="str">
        <f>IF(Tabela2[[#This Row],[DATA DA RECARGA]]="","","P")</f>
        <v/>
      </c>
      <c r="AA909" s="71"/>
      <c r="AB909" s="97" t="str">
        <f ca="1">IFERROR(G909-editar!$C$1,"")</f>
        <v/>
      </c>
      <c r="AC909" s="97" t="str">
        <f t="shared" ca="1" si="14"/>
        <v/>
      </c>
      <c r="AD909" s="74"/>
      <c r="AE909" s="74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</row>
    <row r="910" spans="1:57" ht="20.100000000000001" customHeight="1" x14ac:dyDescent="0.25">
      <c r="A910" s="29" t="str">
        <f>IF(Tabela2[[#This Row],[LOCAL DO EXTINTOR]]="","",Tabela2[[#This Row],[CONTROL1]])</f>
        <v/>
      </c>
      <c r="B910" s="133"/>
      <c r="C910" s="33"/>
      <c r="D910" s="34"/>
      <c r="E910" s="35"/>
      <c r="F91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0" s="81" t="str">
        <f ca="1">IFERROR(IF(Tabela2[[#This Row],[VALIDADE DA RECARGA]]="SELECIONE VALIDADE","",Tabela2[[#This Row],[DATA VENC REC]]),"")</f>
        <v/>
      </c>
      <c r="H910" s="76"/>
      <c r="I91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0" s="87" t="str">
        <f>IF(Tabela2[[#This Row],[DATA DO ÚLTIMO TESTE HIDROSTÁTICO]]="","",Tabela2[[#This Row],[DATA DO ÚLTIMO TESTE HIDROSTÁTICO]]+editar!$C$15)</f>
        <v/>
      </c>
      <c r="K910" s="105"/>
      <c r="L910" s="140"/>
      <c r="M910" s="48">
        <v>903</v>
      </c>
      <c r="N91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0" s="49" t="str">
        <f>IF(Tabela2[[#This Row],[DATA DA RECARGA]]="","",Tabela2[[#This Row],[DATA DA RECARGA]]+Tabela2[[#This Row],[val]])</f>
        <v/>
      </c>
      <c r="P910" s="48" t="str">
        <f>IF(Tabela2[[#This Row],[DATA VENC REC]]="","",VLOOKUP(MONTH(Tabela2[[#This Row],[DATA VENC REC]]),editar!$F$2:$G$13,2,0))</f>
        <v/>
      </c>
      <c r="Q910" s="48" t="str">
        <f>IF(Tabela2[[#This Row],[DATA VENC REC]]="","",YEAR(Tabela2[[#This Row],[DATA VENC REC]]))</f>
        <v/>
      </c>
      <c r="R91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0" s="54" t="str">
        <f>IF(Tabela2[[#This Row],[DATA DO PRÓXIMO TESTE HIDROSTÁTICO]]="","",VLOOKUP(MONTH(Tabela2[[#This Row],[DATA DO PRÓXIMO TESTE HIDROSTÁTICO]]),editar!$F$2:$G$13,2,0))</f>
        <v/>
      </c>
      <c r="T910" s="54" t="str">
        <f>IF(Tabela2[[#This Row],[DATA DO PRÓXIMO TESTE HIDROSTÁTICO]]="","",YEAR(Tabela2[[#This Row],[DATA DO PRÓXIMO TESTE HIDROSTÁTICO]]))</f>
        <v/>
      </c>
      <c r="U910" s="54" t="str">
        <f>IF(Tabela2[[#This Row],[DATA DA RECARGA]]="","",VLOOKUP(MONTH(Tabela2[[#This Row],[DATA DA RECARGA]]),editar!$F$2:$G$13,2,0))</f>
        <v/>
      </c>
      <c r="V910" s="54" t="str">
        <f>IF(Tabela2[[#This Row],[DATA DA RECARGA]]="","",YEAR(Tabela2[[#This Row],[DATA DA RECARGA]]))</f>
        <v/>
      </c>
      <c r="W910" s="54" t="str">
        <f>IF(Tabela2[[#This Row],[DATA DO ÚLTIMO TESTE HIDROSTÁTICO]]="","",VLOOKUP(MONTH(Tabela2[[#This Row],[DATA DO ÚLTIMO TESTE HIDROSTÁTICO]]),editar!$F$2:$G$13,2,0))</f>
        <v/>
      </c>
      <c r="X910" s="54" t="str">
        <f>IF(Tabela2[[#This Row],[DATA DO ÚLTIMO TESTE HIDROSTÁTICO]]="","",YEAR(Tabela2[[#This Row],[DATA DO ÚLTIMO TESTE HIDROSTÁTICO]]))</f>
        <v/>
      </c>
      <c r="Y910" s="101" t="str">
        <f>IFERROR(IF(Tabela2[[#This Row],[DATA DA RECARGA]]="","",Tabela2[[#This Row],[VALIDADE          (em meses)]]*30)+5,"")</f>
        <v/>
      </c>
      <c r="Z910" s="101" t="str">
        <f>IF(Tabela2[[#This Row],[DATA DA RECARGA]]="","","P")</f>
        <v/>
      </c>
      <c r="AA910" s="71"/>
      <c r="AB910" s="97" t="str">
        <f ca="1">IFERROR(G910-editar!$C$1,"")</f>
        <v/>
      </c>
      <c r="AC910" s="97" t="str">
        <f t="shared" ca="1" si="14"/>
        <v/>
      </c>
      <c r="AD910" s="74"/>
      <c r="AE910" s="74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</row>
    <row r="911" spans="1:57" ht="20.100000000000001" customHeight="1" x14ac:dyDescent="0.25">
      <c r="A911" s="29" t="str">
        <f>IF(Tabela2[[#This Row],[LOCAL DO EXTINTOR]]="","",Tabela2[[#This Row],[CONTROL1]])</f>
        <v/>
      </c>
      <c r="B911" s="133"/>
      <c r="C911" s="33"/>
      <c r="D911" s="34"/>
      <c r="E911" s="35"/>
      <c r="F91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1" s="81" t="str">
        <f ca="1">IFERROR(IF(Tabela2[[#This Row],[VALIDADE DA RECARGA]]="SELECIONE VALIDADE","",Tabela2[[#This Row],[DATA VENC REC]]),"")</f>
        <v/>
      </c>
      <c r="H911" s="76"/>
      <c r="I91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1" s="87" t="str">
        <f>IF(Tabela2[[#This Row],[DATA DO ÚLTIMO TESTE HIDROSTÁTICO]]="","",Tabela2[[#This Row],[DATA DO ÚLTIMO TESTE HIDROSTÁTICO]]+editar!$C$15)</f>
        <v/>
      </c>
      <c r="K911" s="105"/>
      <c r="L911" s="140"/>
      <c r="M911" s="48">
        <v>904</v>
      </c>
      <c r="N91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1" s="49" t="str">
        <f>IF(Tabela2[[#This Row],[DATA DA RECARGA]]="","",Tabela2[[#This Row],[DATA DA RECARGA]]+Tabela2[[#This Row],[val]])</f>
        <v/>
      </c>
      <c r="P911" s="48" t="str">
        <f>IF(Tabela2[[#This Row],[DATA VENC REC]]="","",VLOOKUP(MONTH(Tabela2[[#This Row],[DATA VENC REC]]),editar!$F$2:$G$13,2,0))</f>
        <v/>
      </c>
      <c r="Q911" s="48" t="str">
        <f>IF(Tabela2[[#This Row],[DATA VENC REC]]="","",YEAR(Tabela2[[#This Row],[DATA VENC REC]]))</f>
        <v/>
      </c>
      <c r="R91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1" s="54" t="str">
        <f>IF(Tabela2[[#This Row],[DATA DO PRÓXIMO TESTE HIDROSTÁTICO]]="","",VLOOKUP(MONTH(Tabela2[[#This Row],[DATA DO PRÓXIMO TESTE HIDROSTÁTICO]]),editar!$F$2:$G$13,2,0))</f>
        <v/>
      </c>
      <c r="T911" s="54" t="str">
        <f>IF(Tabela2[[#This Row],[DATA DO PRÓXIMO TESTE HIDROSTÁTICO]]="","",YEAR(Tabela2[[#This Row],[DATA DO PRÓXIMO TESTE HIDROSTÁTICO]]))</f>
        <v/>
      </c>
      <c r="U911" s="54" t="str">
        <f>IF(Tabela2[[#This Row],[DATA DA RECARGA]]="","",VLOOKUP(MONTH(Tabela2[[#This Row],[DATA DA RECARGA]]),editar!$F$2:$G$13,2,0))</f>
        <v/>
      </c>
      <c r="V911" s="54" t="str">
        <f>IF(Tabela2[[#This Row],[DATA DA RECARGA]]="","",YEAR(Tabela2[[#This Row],[DATA DA RECARGA]]))</f>
        <v/>
      </c>
      <c r="W911" s="54" t="str">
        <f>IF(Tabela2[[#This Row],[DATA DO ÚLTIMO TESTE HIDROSTÁTICO]]="","",VLOOKUP(MONTH(Tabela2[[#This Row],[DATA DO ÚLTIMO TESTE HIDROSTÁTICO]]),editar!$F$2:$G$13,2,0))</f>
        <v/>
      </c>
      <c r="X911" s="54" t="str">
        <f>IF(Tabela2[[#This Row],[DATA DO ÚLTIMO TESTE HIDROSTÁTICO]]="","",YEAR(Tabela2[[#This Row],[DATA DO ÚLTIMO TESTE HIDROSTÁTICO]]))</f>
        <v/>
      </c>
      <c r="Y911" s="101" t="str">
        <f>IFERROR(IF(Tabela2[[#This Row],[DATA DA RECARGA]]="","",Tabela2[[#This Row],[VALIDADE          (em meses)]]*30)+5,"")</f>
        <v/>
      </c>
      <c r="Z911" s="101" t="str">
        <f>IF(Tabela2[[#This Row],[DATA DA RECARGA]]="","","P")</f>
        <v/>
      </c>
      <c r="AA911" s="71"/>
      <c r="AB911" s="97" t="str">
        <f ca="1">IFERROR(G911-editar!$C$1,"")</f>
        <v/>
      </c>
      <c r="AC911" s="97" t="str">
        <f t="shared" ca="1" si="14"/>
        <v/>
      </c>
      <c r="AD911" s="74"/>
      <c r="AE911" s="74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</row>
    <row r="912" spans="1:57" ht="20.100000000000001" customHeight="1" x14ac:dyDescent="0.25">
      <c r="A912" s="29" t="str">
        <f>IF(Tabela2[[#This Row],[LOCAL DO EXTINTOR]]="","",Tabela2[[#This Row],[CONTROL1]])</f>
        <v/>
      </c>
      <c r="B912" s="133"/>
      <c r="C912" s="33"/>
      <c r="D912" s="34"/>
      <c r="E912" s="35"/>
      <c r="F91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2" s="81" t="str">
        <f ca="1">IFERROR(IF(Tabela2[[#This Row],[VALIDADE DA RECARGA]]="SELECIONE VALIDADE","",Tabela2[[#This Row],[DATA VENC REC]]),"")</f>
        <v/>
      </c>
      <c r="H912" s="76"/>
      <c r="I91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2" s="87" t="str">
        <f>IF(Tabela2[[#This Row],[DATA DO ÚLTIMO TESTE HIDROSTÁTICO]]="","",Tabela2[[#This Row],[DATA DO ÚLTIMO TESTE HIDROSTÁTICO]]+editar!$C$15)</f>
        <v/>
      </c>
      <c r="K912" s="105"/>
      <c r="L912" s="140"/>
      <c r="M912" s="48">
        <v>905</v>
      </c>
      <c r="N91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2" s="49" t="str">
        <f>IF(Tabela2[[#This Row],[DATA DA RECARGA]]="","",Tabela2[[#This Row],[DATA DA RECARGA]]+Tabela2[[#This Row],[val]])</f>
        <v/>
      </c>
      <c r="P912" s="48" t="str">
        <f>IF(Tabela2[[#This Row],[DATA VENC REC]]="","",VLOOKUP(MONTH(Tabela2[[#This Row],[DATA VENC REC]]),editar!$F$2:$G$13,2,0))</f>
        <v/>
      </c>
      <c r="Q912" s="48" t="str">
        <f>IF(Tabela2[[#This Row],[DATA VENC REC]]="","",YEAR(Tabela2[[#This Row],[DATA VENC REC]]))</f>
        <v/>
      </c>
      <c r="R91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2" s="54" t="str">
        <f>IF(Tabela2[[#This Row],[DATA DO PRÓXIMO TESTE HIDROSTÁTICO]]="","",VLOOKUP(MONTH(Tabela2[[#This Row],[DATA DO PRÓXIMO TESTE HIDROSTÁTICO]]),editar!$F$2:$G$13,2,0))</f>
        <v/>
      </c>
      <c r="T912" s="54" t="str">
        <f>IF(Tabela2[[#This Row],[DATA DO PRÓXIMO TESTE HIDROSTÁTICO]]="","",YEAR(Tabela2[[#This Row],[DATA DO PRÓXIMO TESTE HIDROSTÁTICO]]))</f>
        <v/>
      </c>
      <c r="U912" s="54" t="str">
        <f>IF(Tabela2[[#This Row],[DATA DA RECARGA]]="","",VLOOKUP(MONTH(Tabela2[[#This Row],[DATA DA RECARGA]]),editar!$F$2:$G$13,2,0))</f>
        <v/>
      </c>
      <c r="V912" s="54" t="str">
        <f>IF(Tabela2[[#This Row],[DATA DA RECARGA]]="","",YEAR(Tabela2[[#This Row],[DATA DA RECARGA]]))</f>
        <v/>
      </c>
      <c r="W912" s="54" t="str">
        <f>IF(Tabela2[[#This Row],[DATA DO ÚLTIMO TESTE HIDROSTÁTICO]]="","",VLOOKUP(MONTH(Tabela2[[#This Row],[DATA DO ÚLTIMO TESTE HIDROSTÁTICO]]),editar!$F$2:$G$13,2,0))</f>
        <v/>
      </c>
      <c r="X912" s="54" t="str">
        <f>IF(Tabela2[[#This Row],[DATA DO ÚLTIMO TESTE HIDROSTÁTICO]]="","",YEAR(Tabela2[[#This Row],[DATA DO ÚLTIMO TESTE HIDROSTÁTICO]]))</f>
        <v/>
      </c>
      <c r="Y912" s="101" t="str">
        <f>IFERROR(IF(Tabela2[[#This Row],[DATA DA RECARGA]]="","",Tabela2[[#This Row],[VALIDADE          (em meses)]]*30)+5,"")</f>
        <v/>
      </c>
      <c r="Z912" s="101" t="str">
        <f>IF(Tabela2[[#This Row],[DATA DA RECARGA]]="","","P")</f>
        <v/>
      </c>
      <c r="AA912" s="71"/>
      <c r="AB912" s="97" t="str">
        <f ca="1">IFERROR(G912-editar!$C$1,"")</f>
        <v/>
      </c>
      <c r="AC912" s="97" t="str">
        <f t="shared" ca="1" si="14"/>
        <v/>
      </c>
      <c r="AD912" s="74"/>
      <c r="AE912" s="74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</row>
    <row r="913" spans="1:57" ht="20.100000000000001" customHeight="1" x14ac:dyDescent="0.25">
      <c r="A913" s="29" t="str">
        <f>IF(Tabela2[[#This Row],[LOCAL DO EXTINTOR]]="","",Tabela2[[#This Row],[CONTROL1]])</f>
        <v/>
      </c>
      <c r="B913" s="133"/>
      <c r="C913" s="33"/>
      <c r="D913" s="34"/>
      <c r="E913" s="35"/>
      <c r="F91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3" s="81" t="str">
        <f ca="1">IFERROR(IF(Tabela2[[#This Row],[VALIDADE DA RECARGA]]="SELECIONE VALIDADE","",Tabela2[[#This Row],[DATA VENC REC]]),"")</f>
        <v/>
      </c>
      <c r="H913" s="76"/>
      <c r="I91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3" s="87" t="str">
        <f>IF(Tabela2[[#This Row],[DATA DO ÚLTIMO TESTE HIDROSTÁTICO]]="","",Tabela2[[#This Row],[DATA DO ÚLTIMO TESTE HIDROSTÁTICO]]+editar!$C$15)</f>
        <v/>
      </c>
      <c r="K913" s="105"/>
      <c r="L913" s="140"/>
      <c r="M913" s="48">
        <v>906</v>
      </c>
      <c r="N91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3" s="49" t="str">
        <f>IF(Tabela2[[#This Row],[DATA DA RECARGA]]="","",Tabela2[[#This Row],[DATA DA RECARGA]]+Tabela2[[#This Row],[val]])</f>
        <v/>
      </c>
      <c r="P913" s="48" t="str">
        <f>IF(Tabela2[[#This Row],[DATA VENC REC]]="","",VLOOKUP(MONTH(Tabela2[[#This Row],[DATA VENC REC]]),editar!$F$2:$G$13,2,0))</f>
        <v/>
      </c>
      <c r="Q913" s="48" t="str">
        <f>IF(Tabela2[[#This Row],[DATA VENC REC]]="","",YEAR(Tabela2[[#This Row],[DATA VENC REC]]))</f>
        <v/>
      </c>
      <c r="R91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3" s="54" t="str">
        <f>IF(Tabela2[[#This Row],[DATA DO PRÓXIMO TESTE HIDROSTÁTICO]]="","",VLOOKUP(MONTH(Tabela2[[#This Row],[DATA DO PRÓXIMO TESTE HIDROSTÁTICO]]),editar!$F$2:$G$13,2,0))</f>
        <v/>
      </c>
      <c r="T913" s="54" t="str">
        <f>IF(Tabela2[[#This Row],[DATA DO PRÓXIMO TESTE HIDROSTÁTICO]]="","",YEAR(Tabela2[[#This Row],[DATA DO PRÓXIMO TESTE HIDROSTÁTICO]]))</f>
        <v/>
      </c>
      <c r="U913" s="54" t="str">
        <f>IF(Tabela2[[#This Row],[DATA DA RECARGA]]="","",VLOOKUP(MONTH(Tabela2[[#This Row],[DATA DA RECARGA]]),editar!$F$2:$G$13,2,0))</f>
        <v/>
      </c>
      <c r="V913" s="54" t="str">
        <f>IF(Tabela2[[#This Row],[DATA DA RECARGA]]="","",YEAR(Tabela2[[#This Row],[DATA DA RECARGA]]))</f>
        <v/>
      </c>
      <c r="W913" s="54" t="str">
        <f>IF(Tabela2[[#This Row],[DATA DO ÚLTIMO TESTE HIDROSTÁTICO]]="","",VLOOKUP(MONTH(Tabela2[[#This Row],[DATA DO ÚLTIMO TESTE HIDROSTÁTICO]]),editar!$F$2:$G$13,2,0))</f>
        <v/>
      </c>
      <c r="X913" s="54" t="str">
        <f>IF(Tabela2[[#This Row],[DATA DO ÚLTIMO TESTE HIDROSTÁTICO]]="","",YEAR(Tabela2[[#This Row],[DATA DO ÚLTIMO TESTE HIDROSTÁTICO]]))</f>
        <v/>
      </c>
      <c r="Y913" s="101" t="str">
        <f>IFERROR(IF(Tabela2[[#This Row],[DATA DA RECARGA]]="","",Tabela2[[#This Row],[VALIDADE          (em meses)]]*30)+5,"")</f>
        <v/>
      </c>
      <c r="Z913" s="101" t="str">
        <f>IF(Tabela2[[#This Row],[DATA DA RECARGA]]="","","P")</f>
        <v/>
      </c>
      <c r="AA913" s="71"/>
      <c r="AB913" s="97" t="str">
        <f ca="1">IFERROR(G913-editar!$C$1,"")</f>
        <v/>
      </c>
      <c r="AC913" s="97" t="str">
        <f t="shared" ca="1" si="14"/>
        <v/>
      </c>
      <c r="AD913" s="74"/>
      <c r="AE913" s="74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</row>
    <row r="914" spans="1:57" ht="20.100000000000001" customHeight="1" x14ac:dyDescent="0.25">
      <c r="A914" s="29" t="str">
        <f>IF(Tabela2[[#This Row],[LOCAL DO EXTINTOR]]="","",Tabela2[[#This Row],[CONTROL1]])</f>
        <v/>
      </c>
      <c r="B914" s="133"/>
      <c r="C914" s="33"/>
      <c r="D914" s="34"/>
      <c r="E914" s="35"/>
      <c r="F91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4" s="81" t="str">
        <f ca="1">IFERROR(IF(Tabela2[[#This Row],[VALIDADE DA RECARGA]]="SELECIONE VALIDADE","",Tabela2[[#This Row],[DATA VENC REC]]),"")</f>
        <v/>
      </c>
      <c r="H914" s="76"/>
      <c r="I91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4" s="87" t="str">
        <f>IF(Tabela2[[#This Row],[DATA DO ÚLTIMO TESTE HIDROSTÁTICO]]="","",Tabela2[[#This Row],[DATA DO ÚLTIMO TESTE HIDROSTÁTICO]]+editar!$C$15)</f>
        <v/>
      </c>
      <c r="K914" s="105"/>
      <c r="L914" s="140"/>
      <c r="M914" s="48">
        <v>907</v>
      </c>
      <c r="N91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4" s="49" t="str">
        <f>IF(Tabela2[[#This Row],[DATA DA RECARGA]]="","",Tabela2[[#This Row],[DATA DA RECARGA]]+Tabela2[[#This Row],[val]])</f>
        <v/>
      </c>
      <c r="P914" s="48" t="str">
        <f>IF(Tabela2[[#This Row],[DATA VENC REC]]="","",VLOOKUP(MONTH(Tabela2[[#This Row],[DATA VENC REC]]),editar!$F$2:$G$13,2,0))</f>
        <v/>
      </c>
      <c r="Q914" s="48" t="str">
        <f>IF(Tabela2[[#This Row],[DATA VENC REC]]="","",YEAR(Tabela2[[#This Row],[DATA VENC REC]]))</f>
        <v/>
      </c>
      <c r="R91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4" s="54" t="str">
        <f>IF(Tabela2[[#This Row],[DATA DO PRÓXIMO TESTE HIDROSTÁTICO]]="","",VLOOKUP(MONTH(Tabela2[[#This Row],[DATA DO PRÓXIMO TESTE HIDROSTÁTICO]]),editar!$F$2:$G$13,2,0))</f>
        <v/>
      </c>
      <c r="T914" s="54" t="str">
        <f>IF(Tabela2[[#This Row],[DATA DO PRÓXIMO TESTE HIDROSTÁTICO]]="","",YEAR(Tabela2[[#This Row],[DATA DO PRÓXIMO TESTE HIDROSTÁTICO]]))</f>
        <v/>
      </c>
      <c r="U914" s="54" t="str">
        <f>IF(Tabela2[[#This Row],[DATA DA RECARGA]]="","",VLOOKUP(MONTH(Tabela2[[#This Row],[DATA DA RECARGA]]),editar!$F$2:$G$13,2,0))</f>
        <v/>
      </c>
      <c r="V914" s="54" t="str">
        <f>IF(Tabela2[[#This Row],[DATA DA RECARGA]]="","",YEAR(Tabela2[[#This Row],[DATA DA RECARGA]]))</f>
        <v/>
      </c>
      <c r="W914" s="54" t="str">
        <f>IF(Tabela2[[#This Row],[DATA DO ÚLTIMO TESTE HIDROSTÁTICO]]="","",VLOOKUP(MONTH(Tabela2[[#This Row],[DATA DO ÚLTIMO TESTE HIDROSTÁTICO]]),editar!$F$2:$G$13,2,0))</f>
        <v/>
      </c>
      <c r="X914" s="54" t="str">
        <f>IF(Tabela2[[#This Row],[DATA DO ÚLTIMO TESTE HIDROSTÁTICO]]="","",YEAR(Tabela2[[#This Row],[DATA DO ÚLTIMO TESTE HIDROSTÁTICO]]))</f>
        <v/>
      </c>
      <c r="Y914" s="101" t="str">
        <f>IFERROR(IF(Tabela2[[#This Row],[DATA DA RECARGA]]="","",Tabela2[[#This Row],[VALIDADE          (em meses)]]*30)+5,"")</f>
        <v/>
      </c>
      <c r="Z914" s="101" t="str">
        <f>IF(Tabela2[[#This Row],[DATA DA RECARGA]]="","","P")</f>
        <v/>
      </c>
      <c r="AA914" s="71"/>
      <c r="AB914" s="97" t="str">
        <f ca="1">IFERROR(G914-editar!$C$1,"")</f>
        <v/>
      </c>
      <c r="AC914" s="97" t="str">
        <f t="shared" ca="1" si="14"/>
        <v/>
      </c>
      <c r="AD914" s="74"/>
      <c r="AE914" s="74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</row>
    <row r="915" spans="1:57" ht="20.100000000000001" customHeight="1" x14ac:dyDescent="0.25">
      <c r="A915" s="29" t="str">
        <f>IF(Tabela2[[#This Row],[LOCAL DO EXTINTOR]]="","",Tabela2[[#This Row],[CONTROL1]])</f>
        <v/>
      </c>
      <c r="B915" s="133"/>
      <c r="C915" s="33"/>
      <c r="D915" s="34"/>
      <c r="E915" s="35"/>
      <c r="F91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5" s="81" t="str">
        <f ca="1">IFERROR(IF(Tabela2[[#This Row],[VALIDADE DA RECARGA]]="SELECIONE VALIDADE","",Tabela2[[#This Row],[DATA VENC REC]]),"")</f>
        <v/>
      </c>
      <c r="H915" s="76"/>
      <c r="I91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5" s="87" t="str">
        <f>IF(Tabela2[[#This Row],[DATA DO ÚLTIMO TESTE HIDROSTÁTICO]]="","",Tabela2[[#This Row],[DATA DO ÚLTIMO TESTE HIDROSTÁTICO]]+editar!$C$15)</f>
        <v/>
      </c>
      <c r="K915" s="105"/>
      <c r="L915" s="140"/>
      <c r="M915" s="48">
        <v>908</v>
      </c>
      <c r="N91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5" s="49" t="str">
        <f>IF(Tabela2[[#This Row],[DATA DA RECARGA]]="","",Tabela2[[#This Row],[DATA DA RECARGA]]+Tabela2[[#This Row],[val]])</f>
        <v/>
      </c>
      <c r="P915" s="48" t="str">
        <f>IF(Tabela2[[#This Row],[DATA VENC REC]]="","",VLOOKUP(MONTH(Tabela2[[#This Row],[DATA VENC REC]]),editar!$F$2:$G$13,2,0))</f>
        <v/>
      </c>
      <c r="Q915" s="48" t="str">
        <f>IF(Tabela2[[#This Row],[DATA VENC REC]]="","",YEAR(Tabela2[[#This Row],[DATA VENC REC]]))</f>
        <v/>
      </c>
      <c r="R91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5" s="54" t="str">
        <f>IF(Tabela2[[#This Row],[DATA DO PRÓXIMO TESTE HIDROSTÁTICO]]="","",VLOOKUP(MONTH(Tabela2[[#This Row],[DATA DO PRÓXIMO TESTE HIDROSTÁTICO]]),editar!$F$2:$G$13,2,0))</f>
        <v/>
      </c>
      <c r="T915" s="54" t="str">
        <f>IF(Tabela2[[#This Row],[DATA DO PRÓXIMO TESTE HIDROSTÁTICO]]="","",YEAR(Tabela2[[#This Row],[DATA DO PRÓXIMO TESTE HIDROSTÁTICO]]))</f>
        <v/>
      </c>
      <c r="U915" s="54" t="str">
        <f>IF(Tabela2[[#This Row],[DATA DA RECARGA]]="","",VLOOKUP(MONTH(Tabela2[[#This Row],[DATA DA RECARGA]]),editar!$F$2:$G$13,2,0))</f>
        <v/>
      </c>
      <c r="V915" s="54" t="str">
        <f>IF(Tabela2[[#This Row],[DATA DA RECARGA]]="","",YEAR(Tabela2[[#This Row],[DATA DA RECARGA]]))</f>
        <v/>
      </c>
      <c r="W915" s="54" t="str">
        <f>IF(Tabela2[[#This Row],[DATA DO ÚLTIMO TESTE HIDROSTÁTICO]]="","",VLOOKUP(MONTH(Tabela2[[#This Row],[DATA DO ÚLTIMO TESTE HIDROSTÁTICO]]),editar!$F$2:$G$13,2,0))</f>
        <v/>
      </c>
      <c r="X915" s="54" t="str">
        <f>IF(Tabela2[[#This Row],[DATA DO ÚLTIMO TESTE HIDROSTÁTICO]]="","",YEAR(Tabela2[[#This Row],[DATA DO ÚLTIMO TESTE HIDROSTÁTICO]]))</f>
        <v/>
      </c>
      <c r="Y915" s="101" t="str">
        <f>IFERROR(IF(Tabela2[[#This Row],[DATA DA RECARGA]]="","",Tabela2[[#This Row],[VALIDADE          (em meses)]]*30)+5,"")</f>
        <v/>
      </c>
      <c r="Z915" s="101" t="str">
        <f>IF(Tabela2[[#This Row],[DATA DA RECARGA]]="","","P")</f>
        <v/>
      </c>
      <c r="AA915" s="71"/>
      <c r="AB915" s="97" t="str">
        <f ca="1">IFERROR(G915-editar!$C$1,"")</f>
        <v/>
      </c>
      <c r="AC915" s="97" t="str">
        <f t="shared" ca="1" si="14"/>
        <v/>
      </c>
      <c r="AD915" s="74"/>
      <c r="AE915" s="74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</row>
    <row r="916" spans="1:57" ht="20.100000000000001" customHeight="1" x14ac:dyDescent="0.25">
      <c r="A916" s="29" t="str">
        <f>IF(Tabela2[[#This Row],[LOCAL DO EXTINTOR]]="","",Tabela2[[#This Row],[CONTROL1]])</f>
        <v/>
      </c>
      <c r="B916" s="133"/>
      <c r="C916" s="33"/>
      <c r="D916" s="34"/>
      <c r="E916" s="35"/>
      <c r="F91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6" s="81" t="str">
        <f ca="1">IFERROR(IF(Tabela2[[#This Row],[VALIDADE DA RECARGA]]="SELECIONE VALIDADE","",Tabela2[[#This Row],[DATA VENC REC]]),"")</f>
        <v/>
      </c>
      <c r="H916" s="76"/>
      <c r="I91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6" s="87" t="str">
        <f>IF(Tabela2[[#This Row],[DATA DO ÚLTIMO TESTE HIDROSTÁTICO]]="","",Tabela2[[#This Row],[DATA DO ÚLTIMO TESTE HIDROSTÁTICO]]+editar!$C$15)</f>
        <v/>
      </c>
      <c r="K916" s="105"/>
      <c r="L916" s="140"/>
      <c r="M916" s="48">
        <v>909</v>
      </c>
      <c r="N91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6" s="49" t="str">
        <f>IF(Tabela2[[#This Row],[DATA DA RECARGA]]="","",Tabela2[[#This Row],[DATA DA RECARGA]]+Tabela2[[#This Row],[val]])</f>
        <v/>
      </c>
      <c r="P916" s="48" t="str">
        <f>IF(Tabela2[[#This Row],[DATA VENC REC]]="","",VLOOKUP(MONTH(Tabela2[[#This Row],[DATA VENC REC]]),editar!$F$2:$G$13,2,0))</f>
        <v/>
      </c>
      <c r="Q916" s="48" t="str">
        <f>IF(Tabela2[[#This Row],[DATA VENC REC]]="","",YEAR(Tabela2[[#This Row],[DATA VENC REC]]))</f>
        <v/>
      </c>
      <c r="R91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6" s="54" t="str">
        <f>IF(Tabela2[[#This Row],[DATA DO PRÓXIMO TESTE HIDROSTÁTICO]]="","",VLOOKUP(MONTH(Tabela2[[#This Row],[DATA DO PRÓXIMO TESTE HIDROSTÁTICO]]),editar!$F$2:$G$13,2,0))</f>
        <v/>
      </c>
      <c r="T916" s="54" t="str">
        <f>IF(Tabela2[[#This Row],[DATA DO PRÓXIMO TESTE HIDROSTÁTICO]]="","",YEAR(Tabela2[[#This Row],[DATA DO PRÓXIMO TESTE HIDROSTÁTICO]]))</f>
        <v/>
      </c>
      <c r="U916" s="54" t="str">
        <f>IF(Tabela2[[#This Row],[DATA DA RECARGA]]="","",VLOOKUP(MONTH(Tabela2[[#This Row],[DATA DA RECARGA]]),editar!$F$2:$G$13,2,0))</f>
        <v/>
      </c>
      <c r="V916" s="54" t="str">
        <f>IF(Tabela2[[#This Row],[DATA DA RECARGA]]="","",YEAR(Tabela2[[#This Row],[DATA DA RECARGA]]))</f>
        <v/>
      </c>
      <c r="W916" s="54" t="str">
        <f>IF(Tabela2[[#This Row],[DATA DO ÚLTIMO TESTE HIDROSTÁTICO]]="","",VLOOKUP(MONTH(Tabela2[[#This Row],[DATA DO ÚLTIMO TESTE HIDROSTÁTICO]]),editar!$F$2:$G$13,2,0))</f>
        <v/>
      </c>
      <c r="X916" s="54" t="str">
        <f>IF(Tabela2[[#This Row],[DATA DO ÚLTIMO TESTE HIDROSTÁTICO]]="","",YEAR(Tabela2[[#This Row],[DATA DO ÚLTIMO TESTE HIDROSTÁTICO]]))</f>
        <v/>
      </c>
      <c r="Y916" s="101" t="str">
        <f>IFERROR(IF(Tabela2[[#This Row],[DATA DA RECARGA]]="","",Tabela2[[#This Row],[VALIDADE          (em meses)]]*30)+5,"")</f>
        <v/>
      </c>
      <c r="Z916" s="101" t="str">
        <f>IF(Tabela2[[#This Row],[DATA DA RECARGA]]="","","P")</f>
        <v/>
      </c>
      <c r="AA916" s="71"/>
      <c r="AB916" s="97" t="str">
        <f ca="1">IFERROR(G916-editar!$C$1,"")</f>
        <v/>
      </c>
      <c r="AC916" s="97" t="str">
        <f t="shared" ca="1" si="14"/>
        <v/>
      </c>
      <c r="AD916" s="74"/>
      <c r="AE916" s="74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</row>
    <row r="917" spans="1:57" ht="20.100000000000001" customHeight="1" x14ac:dyDescent="0.25">
      <c r="A917" s="29" t="str">
        <f>IF(Tabela2[[#This Row],[LOCAL DO EXTINTOR]]="","",Tabela2[[#This Row],[CONTROL1]])</f>
        <v/>
      </c>
      <c r="B917" s="133"/>
      <c r="C917" s="33"/>
      <c r="D917" s="34"/>
      <c r="E917" s="35"/>
      <c r="F91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7" s="81" t="str">
        <f ca="1">IFERROR(IF(Tabela2[[#This Row],[VALIDADE DA RECARGA]]="SELECIONE VALIDADE","",Tabela2[[#This Row],[DATA VENC REC]]),"")</f>
        <v/>
      </c>
      <c r="H917" s="76"/>
      <c r="I91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7" s="87" t="str">
        <f>IF(Tabela2[[#This Row],[DATA DO ÚLTIMO TESTE HIDROSTÁTICO]]="","",Tabela2[[#This Row],[DATA DO ÚLTIMO TESTE HIDROSTÁTICO]]+editar!$C$15)</f>
        <v/>
      </c>
      <c r="K917" s="105"/>
      <c r="L917" s="140"/>
      <c r="M917" s="48">
        <v>910</v>
      </c>
      <c r="N91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7" s="49" t="str">
        <f>IF(Tabela2[[#This Row],[DATA DA RECARGA]]="","",Tabela2[[#This Row],[DATA DA RECARGA]]+Tabela2[[#This Row],[val]])</f>
        <v/>
      </c>
      <c r="P917" s="48" t="str">
        <f>IF(Tabela2[[#This Row],[DATA VENC REC]]="","",VLOOKUP(MONTH(Tabela2[[#This Row],[DATA VENC REC]]),editar!$F$2:$G$13,2,0))</f>
        <v/>
      </c>
      <c r="Q917" s="48" t="str">
        <f>IF(Tabela2[[#This Row],[DATA VENC REC]]="","",YEAR(Tabela2[[#This Row],[DATA VENC REC]]))</f>
        <v/>
      </c>
      <c r="R91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7" s="54" t="str">
        <f>IF(Tabela2[[#This Row],[DATA DO PRÓXIMO TESTE HIDROSTÁTICO]]="","",VLOOKUP(MONTH(Tabela2[[#This Row],[DATA DO PRÓXIMO TESTE HIDROSTÁTICO]]),editar!$F$2:$G$13,2,0))</f>
        <v/>
      </c>
      <c r="T917" s="54" t="str">
        <f>IF(Tabela2[[#This Row],[DATA DO PRÓXIMO TESTE HIDROSTÁTICO]]="","",YEAR(Tabela2[[#This Row],[DATA DO PRÓXIMO TESTE HIDROSTÁTICO]]))</f>
        <v/>
      </c>
      <c r="U917" s="54" t="str">
        <f>IF(Tabela2[[#This Row],[DATA DA RECARGA]]="","",VLOOKUP(MONTH(Tabela2[[#This Row],[DATA DA RECARGA]]),editar!$F$2:$G$13,2,0))</f>
        <v/>
      </c>
      <c r="V917" s="54" t="str">
        <f>IF(Tabela2[[#This Row],[DATA DA RECARGA]]="","",YEAR(Tabela2[[#This Row],[DATA DA RECARGA]]))</f>
        <v/>
      </c>
      <c r="W917" s="54" t="str">
        <f>IF(Tabela2[[#This Row],[DATA DO ÚLTIMO TESTE HIDROSTÁTICO]]="","",VLOOKUP(MONTH(Tabela2[[#This Row],[DATA DO ÚLTIMO TESTE HIDROSTÁTICO]]),editar!$F$2:$G$13,2,0))</f>
        <v/>
      </c>
      <c r="X917" s="54" t="str">
        <f>IF(Tabela2[[#This Row],[DATA DO ÚLTIMO TESTE HIDROSTÁTICO]]="","",YEAR(Tabela2[[#This Row],[DATA DO ÚLTIMO TESTE HIDROSTÁTICO]]))</f>
        <v/>
      </c>
      <c r="Y917" s="101" t="str">
        <f>IFERROR(IF(Tabela2[[#This Row],[DATA DA RECARGA]]="","",Tabela2[[#This Row],[VALIDADE          (em meses)]]*30)+5,"")</f>
        <v/>
      </c>
      <c r="Z917" s="101" t="str">
        <f>IF(Tabela2[[#This Row],[DATA DA RECARGA]]="","","P")</f>
        <v/>
      </c>
      <c r="AA917" s="71"/>
      <c r="AB917" s="97" t="str">
        <f ca="1">IFERROR(G917-editar!$C$1,"")</f>
        <v/>
      </c>
      <c r="AC917" s="97" t="str">
        <f t="shared" ca="1" si="14"/>
        <v/>
      </c>
      <c r="AD917" s="74"/>
      <c r="AE917" s="74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</row>
    <row r="918" spans="1:57" ht="20.100000000000001" customHeight="1" x14ac:dyDescent="0.25">
      <c r="A918" s="29" t="str">
        <f>IF(Tabela2[[#This Row],[LOCAL DO EXTINTOR]]="","",Tabela2[[#This Row],[CONTROL1]])</f>
        <v/>
      </c>
      <c r="B918" s="133"/>
      <c r="C918" s="33"/>
      <c r="D918" s="34"/>
      <c r="E918" s="35"/>
      <c r="F91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8" s="81" t="str">
        <f ca="1">IFERROR(IF(Tabela2[[#This Row],[VALIDADE DA RECARGA]]="SELECIONE VALIDADE","",Tabela2[[#This Row],[DATA VENC REC]]),"")</f>
        <v/>
      </c>
      <c r="H918" s="76"/>
      <c r="I91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8" s="87" t="str">
        <f>IF(Tabela2[[#This Row],[DATA DO ÚLTIMO TESTE HIDROSTÁTICO]]="","",Tabela2[[#This Row],[DATA DO ÚLTIMO TESTE HIDROSTÁTICO]]+editar!$C$15)</f>
        <v/>
      </c>
      <c r="K918" s="105"/>
      <c r="L918" s="140"/>
      <c r="M918" s="48">
        <v>911</v>
      </c>
      <c r="N91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8" s="49" t="str">
        <f>IF(Tabela2[[#This Row],[DATA DA RECARGA]]="","",Tabela2[[#This Row],[DATA DA RECARGA]]+Tabela2[[#This Row],[val]])</f>
        <v/>
      </c>
      <c r="P918" s="48" t="str">
        <f>IF(Tabela2[[#This Row],[DATA VENC REC]]="","",VLOOKUP(MONTH(Tabela2[[#This Row],[DATA VENC REC]]),editar!$F$2:$G$13,2,0))</f>
        <v/>
      </c>
      <c r="Q918" s="48" t="str">
        <f>IF(Tabela2[[#This Row],[DATA VENC REC]]="","",YEAR(Tabela2[[#This Row],[DATA VENC REC]]))</f>
        <v/>
      </c>
      <c r="R91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8" s="54" t="str">
        <f>IF(Tabela2[[#This Row],[DATA DO PRÓXIMO TESTE HIDROSTÁTICO]]="","",VLOOKUP(MONTH(Tabela2[[#This Row],[DATA DO PRÓXIMO TESTE HIDROSTÁTICO]]),editar!$F$2:$G$13,2,0))</f>
        <v/>
      </c>
      <c r="T918" s="54" t="str">
        <f>IF(Tabela2[[#This Row],[DATA DO PRÓXIMO TESTE HIDROSTÁTICO]]="","",YEAR(Tabela2[[#This Row],[DATA DO PRÓXIMO TESTE HIDROSTÁTICO]]))</f>
        <v/>
      </c>
      <c r="U918" s="54" t="str">
        <f>IF(Tabela2[[#This Row],[DATA DA RECARGA]]="","",VLOOKUP(MONTH(Tabela2[[#This Row],[DATA DA RECARGA]]),editar!$F$2:$G$13,2,0))</f>
        <v/>
      </c>
      <c r="V918" s="54" t="str">
        <f>IF(Tabela2[[#This Row],[DATA DA RECARGA]]="","",YEAR(Tabela2[[#This Row],[DATA DA RECARGA]]))</f>
        <v/>
      </c>
      <c r="W918" s="54" t="str">
        <f>IF(Tabela2[[#This Row],[DATA DO ÚLTIMO TESTE HIDROSTÁTICO]]="","",VLOOKUP(MONTH(Tabela2[[#This Row],[DATA DO ÚLTIMO TESTE HIDROSTÁTICO]]),editar!$F$2:$G$13,2,0))</f>
        <v/>
      </c>
      <c r="X918" s="54" t="str">
        <f>IF(Tabela2[[#This Row],[DATA DO ÚLTIMO TESTE HIDROSTÁTICO]]="","",YEAR(Tabela2[[#This Row],[DATA DO ÚLTIMO TESTE HIDROSTÁTICO]]))</f>
        <v/>
      </c>
      <c r="Y918" s="101" t="str">
        <f>IFERROR(IF(Tabela2[[#This Row],[DATA DA RECARGA]]="","",Tabela2[[#This Row],[VALIDADE          (em meses)]]*30)+5,"")</f>
        <v/>
      </c>
      <c r="Z918" s="101" t="str">
        <f>IF(Tabela2[[#This Row],[DATA DA RECARGA]]="","","P")</f>
        <v/>
      </c>
      <c r="AA918" s="71"/>
      <c r="AB918" s="97" t="str">
        <f ca="1">IFERROR(G918-editar!$C$1,"")</f>
        <v/>
      </c>
      <c r="AC918" s="97" t="str">
        <f t="shared" ca="1" si="14"/>
        <v/>
      </c>
      <c r="AD918" s="74"/>
      <c r="AE918" s="74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</row>
    <row r="919" spans="1:57" ht="20.100000000000001" customHeight="1" x14ac:dyDescent="0.25">
      <c r="A919" s="29" t="str">
        <f>IF(Tabela2[[#This Row],[LOCAL DO EXTINTOR]]="","",Tabela2[[#This Row],[CONTROL1]])</f>
        <v/>
      </c>
      <c r="B919" s="133"/>
      <c r="C919" s="33"/>
      <c r="D919" s="34"/>
      <c r="E919" s="35"/>
      <c r="F91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19" s="81" t="str">
        <f ca="1">IFERROR(IF(Tabela2[[#This Row],[VALIDADE DA RECARGA]]="SELECIONE VALIDADE","",Tabela2[[#This Row],[DATA VENC REC]]),"")</f>
        <v/>
      </c>
      <c r="H919" s="76"/>
      <c r="I91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19" s="87" t="str">
        <f>IF(Tabela2[[#This Row],[DATA DO ÚLTIMO TESTE HIDROSTÁTICO]]="","",Tabela2[[#This Row],[DATA DO ÚLTIMO TESTE HIDROSTÁTICO]]+editar!$C$15)</f>
        <v/>
      </c>
      <c r="K919" s="105"/>
      <c r="L919" s="140"/>
      <c r="M919" s="48">
        <v>912</v>
      </c>
      <c r="N91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19" s="49" t="str">
        <f>IF(Tabela2[[#This Row],[DATA DA RECARGA]]="","",Tabela2[[#This Row],[DATA DA RECARGA]]+Tabela2[[#This Row],[val]])</f>
        <v/>
      </c>
      <c r="P919" s="48" t="str">
        <f>IF(Tabela2[[#This Row],[DATA VENC REC]]="","",VLOOKUP(MONTH(Tabela2[[#This Row],[DATA VENC REC]]),editar!$F$2:$G$13,2,0))</f>
        <v/>
      </c>
      <c r="Q919" s="48" t="str">
        <f>IF(Tabela2[[#This Row],[DATA VENC REC]]="","",YEAR(Tabela2[[#This Row],[DATA VENC REC]]))</f>
        <v/>
      </c>
      <c r="R91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19" s="54" t="str">
        <f>IF(Tabela2[[#This Row],[DATA DO PRÓXIMO TESTE HIDROSTÁTICO]]="","",VLOOKUP(MONTH(Tabela2[[#This Row],[DATA DO PRÓXIMO TESTE HIDROSTÁTICO]]),editar!$F$2:$G$13,2,0))</f>
        <v/>
      </c>
      <c r="T919" s="54" t="str">
        <f>IF(Tabela2[[#This Row],[DATA DO PRÓXIMO TESTE HIDROSTÁTICO]]="","",YEAR(Tabela2[[#This Row],[DATA DO PRÓXIMO TESTE HIDROSTÁTICO]]))</f>
        <v/>
      </c>
      <c r="U919" s="54" t="str">
        <f>IF(Tabela2[[#This Row],[DATA DA RECARGA]]="","",VLOOKUP(MONTH(Tabela2[[#This Row],[DATA DA RECARGA]]),editar!$F$2:$G$13,2,0))</f>
        <v/>
      </c>
      <c r="V919" s="54" t="str">
        <f>IF(Tabela2[[#This Row],[DATA DA RECARGA]]="","",YEAR(Tabela2[[#This Row],[DATA DA RECARGA]]))</f>
        <v/>
      </c>
      <c r="W919" s="54" t="str">
        <f>IF(Tabela2[[#This Row],[DATA DO ÚLTIMO TESTE HIDROSTÁTICO]]="","",VLOOKUP(MONTH(Tabela2[[#This Row],[DATA DO ÚLTIMO TESTE HIDROSTÁTICO]]),editar!$F$2:$G$13,2,0))</f>
        <v/>
      </c>
      <c r="X919" s="54" t="str">
        <f>IF(Tabela2[[#This Row],[DATA DO ÚLTIMO TESTE HIDROSTÁTICO]]="","",YEAR(Tabela2[[#This Row],[DATA DO ÚLTIMO TESTE HIDROSTÁTICO]]))</f>
        <v/>
      </c>
      <c r="Y919" s="101" t="str">
        <f>IFERROR(IF(Tabela2[[#This Row],[DATA DA RECARGA]]="","",Tabela2[[#This Row],[VALIDADE          (em meses)]]*30)+5,"")</f>
        <v/>
      </c>
      <c r="Z919" s="101" t="str">
        <f>IF(Tabela2[[#This Row],[DATA DA RECARGA]]="","","P")</f>
        <v/>
      </c>
      <c r="AA919" s="71"/>
      <c r="AB919" s="97" t="str">
        <f ca="1">IFERROR(G919-editar!$C$1,"")</f>
        <v/>
      </c>
      <c r="AC919" s="97" t="str">
        <f t="shared" ca="1" si="14"/>
        <v/>
      </c>
      <c r="AD919" s="74"/>
      <c r="AE919" s="74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</row>
    <row r="920" spans="1:57" ht="20.100000000000001" customHeight="1" x14ac:dyDescent="0.25">
      <c r="A920" s="29" t="str">
        <f>IF(Tabela2[[#This Row],[LOCAL DO EXTINTOR]]="","",Tabela2[[#This Row],[CONTROL1]])</f>
        <v/>
      </c>
      <c r="B920" s="133"/>
      <c r="C920" s="33"/>
      <c r="D920" s="34"/>
      <c r="E920" s="35"/>
      <c r="F92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0" s="81" t="str">
        <f ca="1">IFERROR(IF(Tabela2[[#This Row],[VALIDADE DA RECARGA]]="SELECIONE VALIDADE","",Tabela2[[#This Row],[DATA VENC REC]]),"")</f>
        <v/>
      </c>
      <c r="H920" s="76"/>
      <c r="I92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0" s="87" t="str">
        <f>IF(Tabela2[[#This Row],[DATA DO ÚLTIMO TESTE HIDROSTÁTICO]]="","",Tabela2[[#This Row],[DATA DO ÚLTIMO TESTE HIDROSTÁTICO]]+editar!$C$15)</f>
        <v/>
      </c>
      <c r="K920" s="105"/>
      <c r="L920" s="140"/>
      <c r="M920" s="48">
        <v>913</v>
      </c>
      <c r="N92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0" s="49" t="str">
        <f>IF(Tabela2[[#This Row],[DATA DA RECARGA]]="","",Tabela2[[#This Row],[DATA DA RECARGA]]+Tabela2[[#This Row],[val]])</f>
        <v/>
      </c>
      <c r="P920" s="48" t="str">
        <f>IF(Tabela2[[#This Row],[DATA VENC REC]]="","",VLOOKUP(MONTH(Tabela2[[#This Row],[DATA VENC REC]]),editar!$F$2:$G$13,2,0))</f>
        <v/>
      </c>
      <c r="Q920" s="48" t="str">
        <f>IF(Tabela2[[#This Row],[DATA VENC REC]]="","",YEAR(Tabela2[[#This Row],[DATA VENC REC]]))</f>
        <v/>
      </c>
      <c r="R92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0" s="54" t="str">
        <f>IF(Tabela2[[#This Row],[DATA DO PRÓXIMO TESTE HIDROSTÁTICO]]="","",VLOOKUP(MONTH(Tabela2[[#This Row],[DATA DO PRÓXIMO TESTE HIDROSTÁTICO]]),editar!$F$2:$G$13,2,0))</f>
        <v/>
      </c>
      <c r="T920" s="54" t="str">
        <f>IF(Tabela2[[#This Row],[DATA DO PRÓXIMO TESTE HIDROSTÁTICO]]="","",YEAR(Tabela2[[#This Row],[DATA DO PRÓXIMO TESTE HIDROSTÁTICO]]))</f>
        <v/>
      </c>
      <c r="U920" s="54" t="str">
        <f>IF(Tabela2[[#This Row],[DATA DA RECARGA]]="","",VLOOKUP(MONTH(Tabela2[[#This Row],[DATA DA RECARGA]]),editar!$F$2:$G$13,2,0))</f>
        <v/>
      </c>
      <c r="V920" s="54" t="str">
        <f>IF(Tabela2[[#This Row],[DATA DA RECARGA]]="","",YEAR(Tabela2[[#This Row],[DATA DA RECARGA]]))</f>
        <v/>
      </c>
      <c r="W920" s="54" t="str">
        <f>IF(Tabela2[[#This Row],[DATA DO ÚLTIMO TESTE HIDROSTÁTICO]]="","",VLOOKUP(MONTH(Tabela2[[#This Row],[DATA DO ÚLTIMO TESTE HIDROSTÁTICO]]),editar!$F$2:$G$13,2,0))</f>
        <v/>
      </c>
      <c r="X920" s="54" t="str">
        <f>IF(Tabela2[[#This Row],[DATA DO ÚLTIMO TESTE HIDROSTÁTICO]]="","",YEAR(Tabela2[[#This Row],[DATA DO ÚLTIMO TESTE HIDROSTÁTICO]]))</f>
        <v/>
      </c>
      <c r="Y920" s="101" t="str">
        <f>IFERROR(IF(Tabela2[[#This Row],[DATA DA RECARGA]]="","",Tabela2[[#This Row],[VALIDADE          (em meses)]]*30)+5,"")</f>
        <v/>
      </c>
      <c r="Z920" s="101" t="str">
        <f>IF(Tabela2[[#This Row],[DATA DA RECARGA]]="","","P")</f>
        <v/>
      </c>
      <c r="AA920" s="71"/>
      <c r="AB920" s="97" t="str">
        <f ca="1">IFERROR(G920-editar!$C$1,"")</f>
        <v/>
      </c>
      <c r="AC920" s="97" t="str">
        <f t="shared" ca="1" si="14"/>
        <v/>
      </c>
      <c r="AD920" s="74"/>
      <c r="AE920" s="74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</row>
    <row r="921" spans="1:57" ht="20.100000000000001" customHeight="1" x14ac:dyDescent="0.25">
      <c r="A921" s="29" t="str">
        <f>IF(Tabela2[[#This Row],[LOCAL DO EXTINTOR]]="","",Tabela2[[#This Row],[CONTROL1]])</f>
        <v/>
      </c>
      <c r="B921" s="133"/>
      <c r="C921" s="33"/>
      <c r="D921" s="34"/>
      <c r="E921" s="35"/>
      <c r="F92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1" s="81" t="str">
        <f ca="1">IFERROR(IF(Tabela2[[#This Row],[VALIDADE DA RECARGA]]="SELECIONE VALIDADE","",Tabela2[[#This Row],[DATA VENC REC]]),"")</f>
        <v/>
      </c>
      <c r="H921" s="76"/>
      <c r="I92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1" s="87" t="str">
        <f>IF(Tabela2[[#This Row],[DATA DO ÚLTIMO TESTE HIDROSTÁTICO]]="","",Tabela2[[#This Row],[DATA DO ÚLTIMO TESTE HIDROSTÁTICO]]+editar!$C$15)</f>
        <v/>
      </c>
      <c r="K921" s="105"/>
      <c r="L921" s="140"/>
      <c r="M921" s="48">
        <v>914</v>
      </c>
      <c r="N92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1" s="49" t="str">
        <f>IF(Tabela2[[#This Row],[DATA DA RECARGA]]="","",Tabela2[[#This Row],[DATA DA RECARGA]]+Tabela2[[#This Row],[val]])</f>
        <v/>
      </c>
      <c r="P921" s="48" t="str">
        <f>IF(Tabela2[[#This Row],[DATA VENC REC]]="","",VLOOKUP(MONTH(Tabela2[[#This Row],[DATA VENC REC]]),editar!$F$2:$G$13,2,0))</f>
        <v/>
      </c>
      <c r="Q921" s="48" t="str">
        <f>IF(Tabela2[[#This Row],[DATA VENC REC]]="","",YEAR(Tabela2[[#This Row],[DATA VENC REC]]))</f>
        <v/>
      </c>
      <c r="R92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1" s="54" t="str">
        <f>IF(Tabela2[[#This Row],[DATA DO PRÓXIMO TESTE HIDROSTÁTICO]]="","",VLOOKUP(MONTH(Tabela2[[#This Row],[DATA DO PRÓXIMO TESTE HIDROSTÁTICO]]),editar!$F$2:$G$13,2,0))</f>
        <v/>
      </c>
      <c r="T921" s="54" t="str">
        <f>IF(Tabela2[[#This Row],[DATA DO PRÓXIMO TESTE HIDROSTÁTICO]]="","",YEAR(Tabela2[[#This Row],[DATA DO PRÓXIMO TESTE HIDROSTÁTICO]]))</f>
        <v/>
      </c>
      <c r="U921" s="54" t="str">
        <f>IF(Tabela2[[#This Row],[DATA DA RECARGA]]="","",VLOOKUP(MONTH(Tabela2[[#This Row],[DATA DA RECARGA]]),editar!$F$2:$G$13,2,0))</f>
        <v/>
      </c>
      <c r="V921" s="54" t="str">
        <f>IF(Tabela2[[#This Row],[DATA DA RECARGA]]="","",YEAR(Tabela2[[#This Row],[DATA DA RECARGA]]))</f>
        <v/>
      </c>
      <c r="W921" s="54" t="str">
        <f>IF(Tabela2[[#This Row],[DATA DO ÚLTIMO TESTE HIDROSTÁTICO]]="","",VLOOKUP(MONTH(Tabela2[[#This Row],[DATA DO ÚLTIMO TESTE HIDROSTÁTICO]]),editar!$F$2:$G$13,2,0))</f>
        <v/>
      </c>
      <c r="X921" s="54" t="str">
        <f>IF(Tabela2[[#This Row],[DATA DO ÚLTIMO TESTE HIDROSTÁTICO]]="","",YEAR(Tabela2[[#This Row],[DATA DO ÚLTIMO TESTE HIDROSTÁTICO]]))</f>
        <v/>
      </c>
      <c r="Y921" s="101" t="str">
        <f>IFERROR(IF(Tabela2[[#This Row],[DATA DA RECARGA]]="","",Tabela2[[#This Row],[VALIDADE          (em meses)]]*30)+5,"")</f>
        <v/>
      </c>
      <c r="Z921" s="101" t="str">
        <f>IF(Tabela2[[#This Row],[DATA DA RECARGA]]="","","P")</f>
        <v/>
      </c>
      <c r="AA921" s="71"/>
      <c r="AB921" s="97" t="str">
        <f ca="1">IFERROR(G921-editar!$C$1,"")</f>
        <v/>
      </c>
      <c r="AC921" s="97" t="str">
        <f t="shared" ca="1" si="14"/>
        <v/>
      </c>
      <c r="AD921" s="74"/>
      <c r="AE921" s="74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</row>
    <row r="922" spans="1:57" ht="20.100000000000001" customHeight="1" x14ac:dyDescent="0.25">
      <c r="A922" s="29" t="str">
        <f>IF(Tabela2[[#This Row],[LOCAL DO EXTINTOR]]="","",Tabela2[[#This Row],[CONTROL1]])</f>
        <v/>
      </c>
      <c r="B922" s="133"/>
      <c r="C922" s="33"/>
      <c r="D922" s="34"/>
      <c r="E922" s="35"/>
      <c r="F92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2" s="81" t="str">
        <f ca="1">IFERROR(IF(Tabela2[[#This Row],[VALIDADE DA RECARGA]]="SELECIONE VALIDADE","",Tabela2[[#This Row],[DATA VENC REC]]),"")</f>
        <v/>
      </c>
      <c r="H922" s="76"/>
      <c r="I92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2" s="87" t="str">
        <f>IF(Tabela2[[#This Row],[DATA DO ÚLTIMO TESTE HIDROSTÁTICO]]="","",Tabela2[[#This Row],[DATA DO ÚLTIMO TESTE HIDROSTÁTICO]]+editar!$C$15)</f>
        <v/>
      </c>
      <c r="K922" s="105"/>
      <c r="L922" s="140"/>
      <c r="M922" s="48">
        <v>915</v>
      </c>
      <c r="N92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2" s="49" t="str">
        <f>IF(Tabela2[[#This Row],[DATA DA RECARGA]]="","",Tabela2[[#This Row],[DATA DA RECARGA]]+Tabela2[[#This Row],[val]])</f>
        <v/>
      </c>
      <c r="P922" s="48" t="str">
        <f>IF(Tabela2[[#This Row],[DATA VENC REC]]="","",VLOOKUP(MONTH(Tabela2[[#This Row],[DATA VENC REC]]),editar!$F$2:$G$13,2,0))</f>
        <v/>
      </c>
      <c r="Q922" s="48" t="str">
        <f>IF(Tabela2[[#This Row],[DATA VENC REC]]="","",YEAR(Tabela2[[#This Row],[DATA VENC REC]]))</f>
        <v/>
      </c>
      <c r="R92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2" s="54" t="str">
        <f>IF(Tabela2[[#This Row],[DATA DO PRÓXIMO TESTE HIDROSTÁTICO]]="","",VLOOKUP(MONTH(Tabela2[[#This Row],[DATA DO PRÓXIMO TESTE HIDROSTÁTICO]]),editar!$F$2:$G$13,2,0))</f>
        <v/>
      </c>
      <c r="T922" s="54" t="str">
        <f>IF(Tabela2[[#This Row],[DATA DO PRÓXIMO TESTE HIDROSTÁTICO]]="","",YEAR(Tabela2[[#This Row],[DATA DO PRÓXIMO TESTE HIDROSTÁTICO]]))</f>
        <v/>
      </c>
      <c r="U922" s="54" t="str">
        <f>IF(Tabela2[[#This Row],[DATA DA RECARGA]]="","",VLOOKUP(MONTH(Tabela2[[#This Row],[DATA DA RECARGA]]),editar!$F$2:$G$13,2,0))</f>
        <v/>
      </c>
      <c r="V922" s="54" t="str">
        <f>IF(Tabela2[[#This Row],[DATA DA RECARGA]]="","",YEAR(Tabela2[[#This Row],[DATA DA RECARGA]]))</f>
        <v/>
      </c>
      <c r="W922" s="54" t="str">
        <f>IF(Tabela2[[#This Row],[DATA DO ÚLTIMO TESTE HIDROSTÁTICO]]="","",VLOOKUP(MONTH(Tabela2[[#This Row],[DATA DO ÚLTIMO TESTE HIDROSTÁTICO]]),editar!$F$2:$G$13,2,0))</f>
        <v/>
      </c>
      <c r="X922" s="54" t="str">
        <f>IF(Tabela2[[#This Row],[DATA DO ÚLTIMO TESTE HIDROSTÁTICO]]="","",YEAR(Tabela2[[#This Row],[DATA DO ÚLTIMO TESTE HIDROSTÁTICO]]))</f>
        <v/>
      </c>
      <c r="Y922" s="101" t="str">
        <f>IFERROR(IF(Tabela2[[#This Row],[DATA DA RECARGA]]="","",Tabela2[[#This Row],[VALIDADE          (em meses)]]*30)+5,"")</f>
        <v/>
      </c>
      <c r="Z922" s="101" t="str">
        <f>IF(Tabela2[[#This Row],[DATA DA RECARGA]]="","","P")</f>
        <v/>
      </c>
      <c r="AA922" s="71"/>
      <c r="AB922" s="97" t="str">
        <f ca="1">IFERROR(G922-editar!$C$1,"")</f>
        <v/>
      </c>
      <c r="AC922" s="97" t="str">
        <f t="shared" ca="1" si="14"/>
        <v/>
      </c>
      <c r="AD922" s="74"/>
      <c r="AE922" s="74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</row>
    <row r="923" spans="1:57" ht="20.100000000000001" customHeight="1" x14ac:dyDescent="0.25">
      <c r="A923" s="29" t="str">
        <f>IF(Tabela2[[#This Row],[LOCAL DO EXTINTOR]]="","",Tabela2[[#This Row],[CONTROL1]])</f>
        <v/>
      </c>
      <c r="B923" s="133"/>
      <c r="C923" s="33"/>
      <c r="D923" s="34"/>
      <c r="E923" s="35"/>
      <c r="F92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3" s="81" t="str">
        <f ca="1">IFERROR(IF(Tabela2[[#This Row],[VALIDADE DA RECARGA]]="SELECIONE VALIDADE","",Tabela2[[#This Row],[DATA VENC REC]]),"")</f>
        <v/>
      </c>
      <c r="H923" s="76"/>
      <c r="I92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3" s="87" t="str">
        <f>IF(Tabela2[[#This Row],[DATA DO ÚLTIMO TESTE HIDROSTÁTICO]]="","",Tabela2[[#This Row],[DATA DO ÚLTIMO TESTE HIDROSTÁTICO]]+editar!$C$15)</f>
        <v/>
      </c>
      <c r="K923" s="105"/>
      <c r="L923" s="140"/>
      <c r="M923" s="48">
        <v>916</v>
      </c>
      <c r="N92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3" s="49" t="str">
        <f>IF(Tabela2[[#This Row],[DATA DA RECARGA]]="","",Tabela2[[#This Row],[DATA DA RECARGA]]+Tabela2[[#This Row],[val]])</f>
        <v/>
      </c>
      <c r="P923" s="48" t="str">
        <f>IF(Tabela2[[#This Row],[DATA VENC REC]]="","",VLOOKUP(MONTH(Tabela2[[#This Row],[DATA VENC REC]]),editar!$F$2:$G$13,2,0))</f>
        <v/>
      </c>
      <c r="Q923" s="48" t="str">
        <f>IF(Tabela2[[#This Row],[DATA VENC REC]]="","",YEAR(Tabela2[[#This Row],[DATA VENC REC]]))</f>
        <v/>
      </c>
      <c r="R92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3" s="54" t="str">
        <f>IF(Tabela2[[#This Row],[DATA DO PRÓXIMO TESTE HIDROSTÁTICO]]="","",VLOOKUP(MONTH(Tabela2[[#This Row],[DATA DO PRÓXIMO TESTE HIDROSTÁTICO]]),editar!$F$2:$G$13,2,0))</f>
        <v/>
      </c>
      <c r="T923" s="54" t="str">
        <f>IF(Tabela2[[#This Row],[DATA DO PRÓXIMO TESTE HIDROSTÁTICO]]="","",YEAR(Tabela2[[#This Row],[DATA DO PRÓXIMO TESTE HIDROSTÁTICO]]))</f>
        <v/>
      </c>
      <c r="U923" s="54" t="str">
        <f>IF(Tabela2[[#This Row],[DATA DA RECARGA]]="","",VLOOKUP(MONTH(Tabela2[[#This Row],[DATA DA RECARGA]]),editar!$F$2:$G$13,2,0))</f>
        <v/>
      </c>
      <c r="V923" s="54" t="str">
        <f>IF(Tabela2[[#This Row],[DATA DA RECARGA]]="","",YEAR(Tabela2[[#This Row],[DATA DA RECARGA]]))</f>
        <v/>
      </c>
      <c r="W923" s="54" t="str">
        <f>IF(Tabela2[[#This Row],[DATA DO ÚLTIMO TESTE HIDROSTÁTICO]]="","",VLOOKUP(MONTH(Tabela2[[#This Row],[DATA DO ÚLTIMO TESTE HIDROSTÁTICO]]),editar!$F$2:$G$13,2,0))</f>
        <v/>
      </c>
      <c r="X923" s="54" t="str">
        <f>IF(Tabela2[[#This Row],[DATA DO ÚLTIMO TESTE HIDROSTÁTICO]]="","",YEAR(Tabela2[[#This Row],[DATA DO ÚLTIMO TESTE HIDROSTÁTICO]]))</f>
        <v/>
      </c>
      <c r="Y923" s="101" t="str">
        <f>IFERROR(IF(Tabela2[[#This Row],[DATA DA RECARGA]]="","",Tabela2[[#This Row],[VALIDADE          (em meses)]]*30)+5,"")</f>
        <v/>
      </c>
      <c r="Z923" s="101" t="str">
        <f>IF(Tabela2[[#This Row],[DATA DA RECARGA]]="","","P")</f>
        <v/>
      </c>
      <c r="AA923" s="71"/>
      <c r="AB923" s="97" t="str">
        <f ca="1">IFERROR(G923-editar!$C$1,"")</f>
        <v/>
      </c>
      <c r="AC923" s="97" t="str">
        <f t="shared" ca="1" si="14"/>
        <v/>
      </c>
      <c r="AD923" s="74"/>
      <c r="AE923" s="74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</row>
    <row r="924" spans="1:57" ht="20.100000000000001" customHeight="1" x14ac:dyDescent="0.25">
      <c r="A924" s="29" t="str">
        <f>IF(Tabela2[[#This Row],[LOCAL DO EXTINTOR]]="","",Tabela2[[#This Row],[CONTROL1]])</f>
        <v/>
      </c>
      <c r="B924" s="133"/>
      <c r="C924" s="33"/>
      <c r="D924" s="34"/>
      <c r="E924" s="35"/>
      <c r="F92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4" s="81" t="str">
        <f ca="1">IFERROR(IF(Tabela2[[#This Row],[VALIDADE DA RECARGA]]="SELECIONE VALIDADE","",Tabela2[[#This Row],[DATA VENC REC]]),"")</f>
        <v/>
      </c>
      <c r="H924" s="76"/>
      <c r="I92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4" s="87" t="str">
        <f>IF(Tabela2[[#This Row],[DATA DO ÚLTIMO TESTE HIDROSTÁTICO]]="","",Tabela2[[#This Row],[DATA DO ÚLTIMO TESTE HIDROSTÁTICO]]+editar!$C$15)</f>
        <v/>
      </c>
      <c r="K924" s="105"/>
      <c r="L924" s="140"/>
      <c r="M924" s="48">
        <v>917</v>
      </c>
      <c r="N92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4" s="49" t="str">
        <f>IF(Tabela2[[#This Row],[DATA DA RECARGA]]="","",Tabela2[[#This Row],[DATA DA RECARGA]]+Tabela2[[#This Row],[val]])</f>
        <v/>
      </c>
      <c r="P924" s="48" t="str">
        <f>IF(Tabela2[[#This Row],[DATA VENC REC]]="","",VLOOKUP(MONTH(Tabela2[[#This Row],[DATA VENC REC]]),editar!$F$2:$G$13,2,0))</f>
        <v/>
      </c>
      <c r="Q924" s="48" t="str">
        <f>IF(Tabela2[[#This Row],[DATA VENC REC]]="","",YEAR(Tabela2[[#This Row],[DATA VENC REC]]))</f>
        <v/>
      </c>
      <c r="R92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4" s="54" t="str">
        <f>IF(Tabela2[[#This Row],[DATA DO PRÓXIMO TESTE HIDROSTÁTICO]]="","",VLOOKUP(MONTH(Tabela2[[#This Row],[DATA DO PRÓXIMO TESTE HIDROSTÁTICO]]),editar!$F$2:$G$13,2,0))</f>
        <v/>
      </c>
      <c r="T924" s="54" t="str">
        <f>IF(Tabela2[[#This Row],[DATA DO PRÓXIMO TESTE HIDROSTÁTICO]]="","",YEAR(Tabela2[[#This Row],[DATA DO PRÓXIMO TESTE HIDROSTÁTICO]]))</f>
        <v/>
      </c>
      <c r="U924" s="54" t="str">
        <f>IF(Tabela2[[#This Row],[DATA DA RECARGA]]="","",VLOOKUP(MONTH(Tabela2[[#This Row],[DATA DA RECARGA]]),editar!$F$2:$G$13,2,0))</f>
        <v/>
      </c>
      <c r="V924" s="54" t="str">
        <f>IF(Tabela2[[#This Row],[DATA DA RECARGA]]="","",YEAR(Tabela2[[#This Row],[DATA DA RECARGA]]))</f>
        <v/>
      </c>
      <c r="W924" s="54" t="str">
        <f>IF(Tabela2[[#This Row],[DATA DO ÚLTIMO TESTE HIDROSTÁTICO]]="","",VLOOKUP(MONTH(Tabela2[[#This Row],[DATA DO ÚLTIMO TESTE HIDROSTÁTICO]]),editar!$F$2:$G$13,2,0))</f>
        <v/>
      </c>
      <c r="X924" s="54" t="str">
        <f>IF(Tabela2[[#This Row],[DATA DO ÚLTIMO TESTE HIDROSTÁTICO]]="","",YEAR(Tabela2[[#This Row],[DATA DO ÚLTIMO TESTE HIDROSTÁTICO]]))</f>
        <v/>
      </c>
      <c r="Y924" s="101" t="str">
        <f>IFERROR(IF(Tabela2[[#This Row],[DATA DA RECARGA]]="","",Tabela2[[#This Row],[VALIDADE          (em meses)]]*30)+5,"")</f>
        <v/>
      </c>
      <c r="Z924" s="101" t="str">
        <f>IF(Tabela2[[#This Row],[DATA DA RECARGA]]="","","P")</f>
        <v/>
      </c>
      <c r="AA924" s="71"/>
      <c r="AB924" s="97" t="str">
        <f ca="1">IFERROR(G924-editar!$C$1,"")</f>
        <v/>
      </c>
      <c r="AC924" s="97" t="str">
        <f t="shared" ca="1" si="14"/>
        <v/>
      </c>
      <c r="AD924" s="74"/>
      <c r="AE924" s="74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</row>
    <row r="925" spans="1:57" ht="20.100000000000001" customHeight="1" x14ac:dyDescent="0.25">
      <c r="A925" s="29" t="str">
        <f>IF(Tabela2[[#This Row],[LOCAL DO EXTINTOR]]="","",Tabela2[[#This Row],[CONTROL1]])</f>
        <v/>
      </c>
      <c r="B925" s="133"/>
      <c r="C925" s="33"/>
      <c r="D925" s="34"/>
      <c r="E925" s="35"/>
      <c r="F92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5" s="81" t="str">
        <f ca="1">IFERROR(IF(Tabela2[[#This Row],[VALIDADE DA RECARGA]]="SELECIONE VALIDADE","",Tabela2[[#This Row],[DATA VENC REC]]),"")</f>
        <v/>
      </c>
      <c r="H925" s="76"/>
      <c r="I92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5" s="87" t="str">
        <f>IF(Tabela2[[#This Row],[DATA DO ÚLTIMO TESTE HIDROSTÁTICO]]="","",Tabela2[[#This Row],[DATA DO ÚLTIMO TESTE HIDROSTÁTICO]]+editar!$C$15)</f>
        <v/>
      </c>
      <c r="K925" s="105"/>
      <c r="L925" s="140"/>
      <c r="M925" s="48">
        <v>918</v>
      </c>
      <c r="N92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5" s="49" t="str">
        <f>IF(Tabela2[[#This Row],[DATA DA RECARGA]]="","",Tabela2[[#This Row],[DATA DA RECARGA]]+Tabela2[[#This Row],[val]])</f>
        <v/>
      </c>
      <c r="P925" s="48" t="str">
        <f>IF(Tabela2[[#This Row],[DATA VENC REC]]="","",VLOOKUP(MONTH(Tabela2[[#This Row],[DATA VENC REC]]),editar!$F$2:$G$13,2,0))</f>
        <v/>
      </c>
      <c r="Q925" s="48" t="str">
        <f>IF(Tabela2[[#This Row],[DATA VENC REC]]="","",YEAR(Tabela2[[#This Row],[DATA VENC REC]]))</f>
        <v/>
      </c>
      <c r="R92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5" s="54" t="str">
        <f>IF(Tabela2[[#This Row],[DATA DO PRÓXIMO TESTE HIDROSTÁTICO]]="","",VLOOKUP(MONTH(Tabela2[[#This Row],[DATA DO PRÓXIMO TESTE HIDROSTÁTICO]]),editar!$F$2:$G$13,2,0))</f>
        <v/>
      </c>
      <c r="T925" s="54" t="str">
        <f>IF(Tabela2[[#This Row],[DATA DO PRÓXIMO TESTE HIDROSTÁTICO]]="","",YEAR(Tabela2[[#This Row],[DATA DO PRÓXIMO TESTE HIDROSTÁTICO]]))</f>
        <v/>
      </c>
      <c r="U925" s="54" t="str">
        <f>IF(Tabela2[[#This Row],[DATA DA RECARGA]]="","",VLOOKUP(MONTH(Tabela2[[#This Row],[DATA DA RECARGA]]),editar!$F$2:$G$13,2,0))</f>
        <v/>
      </c>
      <c r="V925" s="54" t="str">
        <f>IF(Tabela2[[#This Row],[DATA DA RECARGA]]="","",YEAR(Tabela2[[#This Row],[DATA DA RECARGA]]))</f>
        <v/>
      </c>
      <c r="W925" s="54" t="str">
        <f>IF(Tabela2[[#This Row],[DATA DO ÚLTIMO TESTE HIDROSTÁTICO]]="","",VLOOKUP(MONTH(Tabela2[[#This Row],[DATA DO ÚLTIMO TESTE HIDROSTÁTICO]]),editar!$F$2:$G$13,2,0))</f>
        <v/>
      </c>
      <c r="X925" s="54" t="str">
        <f>IF(Tabela2[[#This Row],[DATA DO ÚLTIMO TESTE HIDROSTÁTICO]]="","",YEAR(Tabela2[[#This Row],[DATA DO ÚLTIMO TESTE HIDROSTÁTICO]]))</f>
        <v/>
      </c>
      <c r="Y925" s="101" t="str">
        <f>IFERROR(IF(Tabela2[[#This Row],[DATA DA RECARGA]]="","",Tabela2[[#This Row],[VALIDADE          (em meses)]]*30)+5,"")</f>
        <v/>
      </c>
      <c r="Z925" s="101" t="str">
        <f>IF(Tabela2[[#This Row],[DATA DA RECARGA]]="","","P")</f>
        <v/>
      </c>
      <c r="AA925" s="71"/>
      <c r="AB925" s="97" t="str">
        <f ca="1">IFERROR(G925-editar!$C$1,"")</f>
        <v/>
      </c>
      <c r="AC925" s="97" t="str">
        <f t="shared" ca="1" si="14"/>
        <v/>
      </c>
      <c r="AD925" s="74"/>
      <c r="AE925" s="74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</row>
    <row r="926" spans="1:57" ht="20.100000000000001" customHeight="1" x14ac:dyDescent="0.25">
      <c r="A926" s="29" t="str">
        <f>IF(Tabela2[[#This Row],[LOCAL DO EXTINTOR]]="","",Tabela2[[#This Row],[CONTROL1]])</f>
        <v/>
      </c>
      <c r="B926" s="133"/>
      <c r="C926" s="33"/>
      <c r="D926" s="34"/>
      <c r="E926" s="35"/>
      <c r="F92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6" s="81" t="str">
        <f ca="1">IFERROR(IF(Tabela2[[#This Row],[VALIDADE DA RECARGA]]="SELECIONE VALIDADE","",Tabela2[[#This Row],[DATA VENC REC]]),"")</f>
        <v/>
      </c>
      <c r="H926" s="76"/>
      <c r="I92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6" s="87" t="str">
        <f>IF(Tabela2[[#This Row],[DATA DO ÚLTIMO TESTE HIDROSTÁTICO]]="","",Tabela2[[#This Row],[DATA DO ÚLTIMO TESTE HIDROSTÁTICO]]+editar!$C$15)</f>
        <v/>
      </c>
      <c r="K926" s="105"/>
      <c r="L926" s="140"/>
      <c r="M926" s="48">
        <v>919</v>
      </c>
      <c r="N92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6" s="49" t="str">
        <f>IF(Tabela2[[#This Row],[DATA DA RECARGA]]="","",Tabela2[[#This Row],[DATA DA RECARGA]]+Tabela2[[#This Row],[val]])</f>
        <v/>
      </c>
      <c r="P926" s="48" t="str">
        <f>IF(Tabela2[[#This Row],[DATA VENC REC]]="","",VLOOKUP(MONTH(Tabela2[[#This Row],[DATA VENC REC]]),editar!$F$2:$G$13,2,0))</f>
        <v/>
      </c>
      <c r="Q926" s="48" t="str">
        <f>IF(Tabela2[[#This Row],[DATA VENC REC]]="","",YEAR(Tabela2[[#This Row],[DATA VENC REC]]))</f>
        <v/>
      </c>
      <c r="R92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6" s="54" t="str">
        <f>IF(Tabela2[[#This Row],[DATA DO PRÓXIMO TESTE HIDROSTÁTICO]]="","",VLOOKUP(MONTH(Tabela2[[#This Row],[DATA DO PRÓXIMO TESTE HIDROSTÁTICO]]),editar!$F$2:$G$13,2,0))</f>
        <v/>
      </c>
      <c r="T926" s="54" t="str">
        <f>IF(Tabela2[[#This Row],[DATA DO PRÓXIMO TESTE HIDROSTÁTICO]]="","",YEAR(Tabela2[[#This Row],[DATA DO PRÓXIMO TESTE HIDROSTÁTICO]]))</f>
        <v/>
      </c>
      <c r="U926" s="54" t="str">
        <f>IF(Tabela2[[#This Row],[DATA DA RECARGA]]="","",VLOOKUP(MONTH(Tabela2[[#This Row],[DATA DA RECARGA]]),editar!$F$2:$G$13,2,0))</f>
        <v/>
      </c>
      <c r="V926" s="54" t="str">
        <f>IF(Tabela2[[#This Row],[DATA DA RECARGA]]="","",YEAR(Tabela2[[#This Row],[DATA DA RECARGA]]))</f>
        <v/>
      </c>
      <c r="W926" s="54" t="str">
        <f>IF(Tabela2[[#This Row],[DATA DO ÚLTIMO TESTE HIDROSTÁTICO]]="","",VLOOKUP(MONTH(Tabela2[[#This Row],[DATA DO ÚLTIMO TESTE HIDROSTÁTICO]]),editar!$F$2:$G$13,2,0))</f>
        <v/>
      </c>
      <c r="X926" s="54" t="str">
        <f>IF(Tabela2[[#This Row],[DATA DO ÚLTIMO TESTE HIDROSTÁTICO]]="","",YEAR(Tabela2[[#This Row],[DATA DO ÚLTIMO TESTE HIDROSTÁTICO]]))</f>
        <v/>
      </c>
      <c r="Y926" s="101" t="str">
        <f>IFERROR(IF(Tabela2[[#This Row],[DATA DA RECARGA]]="","",Tabela2[[#This Row],[VALIDADE          (em meses)]]*30)+5,"")</f>
        <v/>
      </c>
      <c r="Z926" s="101" t="str">
        <f>IF(Tabela2[[#This Row],[DATA DA RECARGA]]="","","P")</f>
        <v/>
      </c>
      <c r="AA926" s="71"/>
      <c r="AB926" s="97" t="str">
        <f ca="1">IFERROR(G926-editar!$C$1,"")</f>
        <v/>
      </c>
      <c r="AC926" s="97" t="str">
        <f t="shared" ca="1" si="14"/>
        <v/>
      </c>
      <c r="AD926" s="74"/>
      <c r="AE926" s="74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</row>
    <row r="927" spans="1:57" ht="20.100000000000001" customHeight="1" x14ac:dyDescent="0.25">
      <c r="A927" s="29" t="str">
        <f>IF(Tabela2[[#This Row],[LOCAL DO EXTINTOR]]="","",Tabela2[[#This Row],[CONTROL1]])</f>
        <v/>
      </c>
      <c r="B927" s="133"/>
      <c r="C927" s="33"/>
      <c r="D927" s="34"/>
      <c r="E927" s="35"/>
      <c r="F92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7" s="81" t="str">
        <f ca="1">IFERROR(IF(Tabela2[[#This Row],[VALIDADE DA RECARGA]]="SELECIONE VALIDADE","",Tabela2[[#This Row],[DATA VENC REC]]),"")</f>
        <v/>
      </c>
      <c r="H927" s="76"/>
      <c r="I92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7" s="87" t="str">
        <f>IF(Tabela2[[#This Row],[DATA DO ÚLTIMO TESTE HIDROSTÁTICO]]="","",Tabela2[[#This Row],[DATA DO ÚLTIMO TESTE HIDROSTÁTICO]]+editar!$C$15)</f>
        <v/>
      </c>
      <c r="K927" s="105"/>
      <c r="L927" s="140"/>
      <c r="M927" s="48">
        <v>920</v>
      </c>
      <c r="N92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7" s="49" t="str">
        <f>IF(Tabela2[[#This Row],[DATA DA RECARGA]]="","",Tabela2[[#This Row],[DATA DA RECARGA]]+Tabela2[[#This Row],[val]])</f>
        <v/>
      </c>
      <c r="P927" s="48" t="str">
        <f>IF(Tabela2[[#This Row],[DATA VENC REC]]="","",VLOOKUP(MONTH(Tabela2[[#This Row],[DATA VENC REC]]),editar!$F$2:$G$13,2,0))</f>
        <v/>
      </c>
      <c r="Q927" s="48" t="str">
        <f>IF(Tabela2[[#This Row],[DATA VENC REC]]="","",YEAR(Tabela2[[#This Row],[DATA VENC REC]]))</f>
        <v/>
      </c>
      <c r="R92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7" s="54" t="str">
        <f>IF(Tabela2[[#This Row],[DATA DO PRÓXIMO TESTE HIDROSTÁTICO]]="","",VLOOKUP(MONTH(Tabela2[[#This Row],[DATA DO PRÓXIMO TESTE HIDROSTÁTICO]]),editar!$F$2:$G$13,2,0))</f>
        <v/>
      </c>
      <c r="T927" s="54" t="str">
        <f>IF(Tabela2[[#This Row],[DATA DO PRÓXIMO TESTE HIDROSTÁTICO]]="","",YEAR(Tabela2[[#This Row],[DATA DO PRÓXIMO TESTE HIDROSTÁTICO]]))</f>
        <v/>
      </c>
      <c r="U927" s="54" t="str">
        <f>IF(Tabela2[[#This Row],[DATA DA RECARGA]]="","",VLOOKUP(MONTH(Tabela2[[#This Row],[DATA DA RECARGA]]),editar!$F$2:$G$13,2,0))</f>
        <v/>
      </c>
      <c r="V927" s="54" t="str">
        <f>IF(Tabela2[[#This Row],[DATA DA RECARGA]]="","",YEAR(Tabela2[[#This Row],[DATA DA RECARGA]]))</f>
        <v/>
      </c>
      <c r="W927" s="54" t="str">
        <f>IF(Tabela2[[#This Row],[DATA DO ÚLTIMO TESTE HIDROSTÁTICO]]="","",VLOOKUP(MONTH(Tabela2[[#This Row],[DATA DO ÚLTIMO TESTE HIDROSTÁTICO]]),editar!$F$2:$G$13,2,0))</f>
        <v/>
      </c>
      <c r="X927" s="54" t="str">
        <f>IF(Tabela2[[#This Row],[DATA DO ÚLTIMO TESTE HIDROSTÁTICO]]="","",YEAR(Tabela2[[#This Row],[DATA DO ÚLTIMO TESTE HIDROSTÁTICO]]))</f>
        <v/>
      </c>
      <c r="Y927" s="101" t="str">
        <f>IFERROR(IF(Tabela2[[#This Row],[DATA DA RECARGA]]="","",Tabela2[[#This Row],[VALIDADE          (em meses)]]*30)+5,"")</f>
        <v/>
      </c>
      <c r="Z927" s="101" t="str">
        <f>IF(Tabela2[[#This Row],[DATA DA RECARGA]]="","","P")</f>
        <v/>
      </c>
      <c r="AA927" s="71"/>
      <c r="AB927" s="97" t="str">
        <f ca="1">IFERROR(G927-editar!$C$1,"")</f>
        <v/>
      </c>
      <c r="AC927" s="97" t="str">
        <f t="shared" ca="1" si="14"/>
        <v/>
      </c>
      <c r="AD927" s="74"/>
      <c r="AE927" s="74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</row>
    <row r="928" spans="1:57" ht="20.100000000000001" customHeight="1" x14ac:dyDescent="0.25">
      <c r="A928" s="29" t="str">
        <f>IF(Tabela2[[#This Row],[LOCAL DO EXTINTOR]]="","",Tabela2[[#This Row],[CONTROL1]])</f>
        <v/>
      </c>
      <c r="B928" s="133"/>
      <c r="C928" s="33"/>
      <c r="D928" s="34"/>
      <c r="E928" s="35"/>
      <c r="F92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8" s="81" t="str">
        <f ca="1">IFERROR(IF(Tabela2[[#This Row],[VALIDADE DA RECARGA]]="SELECIONE VALIDADE","",Tabela2[[#This Row],[DATA VENC REC]]),"")</f>
        <v/>
      </c>
      <c r="H928" s="76"/>
      <c r="I92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8" s="87" t="str">
        <f>IF(Tabela2[[#This Row],[DATA DO ÚLTIMO TESTE HIDROSTÁTICO]]="","",Tabela2[[#This Row],[DATA DO ÚLTIMO TESTE HIDROSTÁTICO]]+editar!$C$15)</f>
        <v/>
      </c>
      <c r="K928" s="105"/>
      <c r="L928" s="140"/>
      <c r="M928" s="48">
        <v>921</v>
      </c>
      <c r="N92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8" s="49" t="str">
        <f>IF(Tabela2[[#This Row],[DATA DA RECARGA]]="","",Tabela2[[#This Row],[DATA DA RECARGA]]+Tabela2[[#This Row],[val]])</f>
        <v/>
      </c>
      <c r="P928" s="48" t="str">
        <f>IF(Tabela2[[#This Row],[DATA VENC REC]]="","",VLOOKUP(MONTH(Tabela2[[#This Row],[DATA VENC REC]]),editar!$F$2:$G$13,2,0))</f>
        <v/>
      </c>
      <c r="Q928" s="48" t="str">
        <f>IF(Tabela2[[#This Row],[DATA VENC REC]]="","",YEAR(Tabela2[[#This Row],[DATA VENC REC]]))</f>
        <v/>
      </c>
      <c r="R92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8" s="54" t="str">
        <f>IF(Tabela2[[#This Row],[DATA DO PRÓXIMO TESTE HIDROSTÁTICO]]="","",VLOOKUP(MONTH(Tabela2[[#This Row],[DATA DO PRÓXIMO TESTE HIDROSTÁTICO]]),editar!$F$2:$G$13,2,0))</f>
        <v/>
      </c>
      <c r="T928" s="54" t="str">
        <f>IF(Tabela2[[#This Row],[DATA DO PRÓXIMO TESTE HIDROSTÁTICO]]="","",YEAR(Tabela2[[#This Row],[DATA DO PRÓXIMO TESTE HIDROSTÁTICO]]))</f>
        <v/>
      </c>
      <c r="U928" s="54" t="str">
        <f>IF(Tabela2[[#This Row],[DATA DA RECARGA]]="","",VLOOKUP(MONTH(Tabela2[[#This Row],[DATA DA RECARGA]]),editar!$F$2:$G$13,2,0))</f>
        <v/>
      </c>
      <c r="V928" s="54" t="str">
        <f>IF(Tabela2[[#This Row],[DATA DA RECARGA]]="","",YEAR(Tabela2[[#This Row],[DATA DA RECARGA]]))</f>
        <v/>
      </c>
      <c r="W928" s="54" t="str">
        <f>IF(Tabela2[[#This Row],[DATA DO ÚLTIMO TESTE HIDROSTÁTICO]]="","",VLOOKUP(MONTH(Tabela2[[#This Row],[DATA DO ÚLTIMO TESTE HIDROSTÁTICO]]),editar!$F$2:$G$13,2,0))</f>
        <v/>
      </c>
      <c r="X928" s="54" t="str">
        <f>IF(Tabela2[[#This Row],[DATA DO ÚLTIMO TESTE HIDROSTÁTICO]]="","",YEAR(Tabela2[[#This Row],[DATA DO ÚLTIMO TESTE HIDROSTÁTICO]]))</f>
        <v/>
      </c>
      <c r="Y928" s="101" t="str">
        <f>IFERROR(IF(Tabela2[[#This Row],[DATA DA RECARGA]]="","",Tabela2[[#This Row],[VALIDADE          (em meses)]]*30)+5,"")</f>
        <v/>
      </c>
      <c r="Z928" s="101" t="str">
        <f>IF(Tabela2[[#This Row],[DATA DA RECARGA]]="","","P")</f>
        <v/>
      </c>
      <c r="AA928" s="71"/>
      <c r="AB928" s="97" t="str">
        <f ca="1">IFERROR(G928-editar!$C$1,"")</f>
        <v/>
      </c>
      <c r="AC928" s="97" t="str">
        <f t="shared" ca="1" si="14"/>
        <v/>
      </c>
      <c r="AD928" s="74"/>
      <c r="AE928" s="74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</row>
    <row r="929" spans="1:57" ht="20.100000000000001" customHeight="1" x14ac:dyDescent="0.25">
      <c r="A929" s="29" t="str">
        <f>IF(Tabela2[[#This Row],[LOCAL DO EXTINTOR]]="","",Tabela2[[#This Row],[CONTROL1]])</f>
        <v/>
      </c>
      <c r="B929" s="133"/>
      <c r="C929" s="33"/>
      <c r="D929" s="34"/>
      <c r="E929" s="35"/>
      <c r="F92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29" s="81" t="str">
        <f ca="1">IFERROR(IF(Tabela2[[#This Row],[VALIDADE DA RECARGA]]="SELECIONE VALIDADE","",Tabela2[[#This Row],[DATA VENC REC]]),"")</f>
        <v/>
      </c>
      <c r="H929" s="76"/>
      <c r="I92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29" s="87" t="str">
        <f>IF(Tabela2[[#This Row],[DATA DO ÚLTIMO TESTE HIDROSTÁTICO]]="","",Tabela2[[#This Row],[DATA DO ÚLTIMO TESTE HIDROSTÁTICO]]+editar!$C$15)</f>
        <v/>
      </c>
      <c r="K929" s="105"/>
      <c r="L929" s="140"/>
      <c r="M929" s="48">
        <v>922</v>
      </c>
      <c r="N92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29" s="49" t="str">
        <f>IF(Tabela2[[#This Row],[DATA DA RECARGA]]="","",Tabela2[[#This Row],[DATA DA RECARGA]]+Tabela2[[#This Row],[val]])</f>
        <v/>
      </c>
      <c r="P929" s="48" t="str">
        <f>IF(Tabela2[[#This Row],[DATA VENC REC]]="","",VLOOKUP(MONTH(Tabela2[[#This Row],[DATA VENC REC]]),editar!$F$2:$G$13,2,0))</f>
        <v/>
      </c>
      <c r="Q929" s="48" t="str">
        <f>IF(Tabela2[[#This Row],[DATA VENC REC]]="","",YEAR(Tabela2[[#This Row],[DATA VENC REC]]))</f>
        <v/>
      </c>
      <c r="R92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29" s="54" t="str">
        <f>IF(Tabela2[[#This Row],[DATA DO PRÓXIMO TESTE HIDROSTÁTICO]]="","",VLOOKUP(MONTH(Tabela2[[#This Row],[DATA DO PRÓXIMO TESTE HIDROSTÁTICO]]),editar!$F$2:$G$13,2,0))</f>
        <v/>
      </c>
      <c r="T929" s="54" t="str">
        <f>IF(Tabela2[[#This Row],[DATA DO PRÓXIMO TESTE HIDROSTÁTICO]]="","",YEAR(Tabela2[[#This Row],[DATA DO PRÓXIMO TESTE HIDROSTÁTICO]]))</f>
        <v/>
      </c>
      <c r="U929" s="54" t="str">
        <f>IF(Tabela2[[#This Row],[DATA DA RECARGA]]="","",VLOOKUP(MONTH(Tabela2[[#This Row],[DATA DA RECARGA]]),editar!$F$2:$G$13,2,0))</f>
        <v/>
      </c>
      <c r="V929" s="54" t="str">
        <f>IF(Tabela2[[#This Row],[DATA DA RECARGA]]="","",YEAR(Tabela2[[#This Row],[DATA DA RECARGA]]))</f>
        <v/>
      </c>
      <c r="W929" s="54" t="str">
        <f>IF(Tabela2[[#This Row],[DATA DO ÚLTIMO TESTE HIDROSTÁTICO]]="","",VLOOKUP(MONTH(Tabela2[[#This Row],[DATA DO ÚLTIMO TESTE HIDROSTÁTICO]]),editar!$F$2:$G$13,2,0))</f>
        <v/>
      </c>
      <c r="X929" s="54" t="str">
        <f>IF(Tabela2[[#This Row],[DATA DO ÚLTIMO TESTE HIDROSTÁTICO]]="","",YEAR(Tabela2[[#This Row],[DATA DO ÚLTIMO TESTE HIDROSTÁTICO]]))</f>
        <v/>
      </c>
      <c r="Y929" s="101" t="str">
        <f>IFERROR(IF(Tabela2[[#This Row],[DATA DA RECARGA]]="","",Tabela2[[#This Row],[VALIDADE          (em meses)]]*30)+5,"")</f>
        <v/>
      </c>
      <c r="Z929" s="101" t="str">
        <f>IF(Tabela2[[#This Row],[DATA DA RECARGA]]="","","P")</f>
        <v/>
      </c>
      <c r="AA929" s="71"/>
      <c r="AB929" s="97" t="str">
        <f ca="1">IFERROR(G929-editar!$C$1,"")</f>
        <v/>
      </c>
      <c r="AC929" s="97" t="str">
        <f t="shared" ca="1" si="14"/>
        <v/>
      </c>
      <c r="AD929" s="74"/>
      <c r="AE929" s="74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</row>
    <row r="930" spans="1:57" ht="20.100000000000001" customHeight="1" x14ac:dyDescent="0.25">
      <c r="A930" s="29" t="str">
        <f>IF(Tabela2[[#This Row],[LOCAL DO EXTINTOR]]="","",Tabela2[[#This Row],[CONTROL1]])</f>
        <v/>
      </c>
      <c r="B930" s="133"/>
      <c r="C930" s="33"/>
      <c r="D930" s="34"/>
      <c r="E930" s="35"/>
      <c r="F93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0" s="81" t="str">
        <f ca="1">IFERROR(IF(Tabela2[[#This Row],[VALIDADE DA RECARGA]]="SELECIONE VALIDADE","",Tabela2[[#This Row],[DATA VENC REC]]),"")</f>
        <v/>
      </c>
      <c r="H930" s="76"/>
      <c r="I93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0" s="87" t="str">
        <f>IF(Tabela2[[#This Row],[DATA DO ÚLTIMO TESTE HIDROSTÁTICO]]="","",Tabela2[[#This Row],[DATA DO ÚLTIMO TESTE HIDROSTÁTICO]]+editar!$C$15)</f>
        <v/>
      </c>
      <c r="K930" s="105"/>
      <c r="L930" s="140"/>
      <c r="M930" s="48">
        <v>923</v>
      </c>
      <c r="N93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0" s="49" t="str">
        <f>IF(Tabela2[[#This Row],[DATA DA RECARGA]]="","",Tabela2[[#This Row],[DATA DA RECARGA]]+Tabela2[[#This Row],[val]])</f>
        <v/>
      </c>
      <c r="P930" s="48" t="str">
        <f>IF(Tabela2[[#This Row],[DATA VENC REC]]="","",VLOOKUP(MONTH(Tabela2[[#This Row],[DATA VENC REC]]),editar!$F$2:$G$13,2,0))</f>
        <v/>
      </c>
      <c r="Q930" s="48" t="str">
        <f>IF(Tabela2[[#This Row],[DATA VENC REC]]="","",YEAR(Tabela2[[#This Row],[DATA VENC REC]]))</f>
        <v/>
      </c>
      <c r="R93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0" s="54" t="str">
        <f>IF(Tabela2[[#This Row],[DATA DO PRÓXIMO TESTE HIDROSTÁTICO]]="","",VLOOKUP(MONTH(Tabela2[[#This Row],[DATA DO PRÓXIMO TESTE HIDROSTÁTICO]]),editar!$F$2:$G$13,2,0))</f>
        <v/>
      </c>
      <c r="T930" s="54" t="str">
        <f>IF(Tabela2[[#This Row],[DATA DO PRÓXIMO TESTE HIDROSTÁTICO]]="","",YEAR(Tabela2[[#This Row],[DATA DO PRÓXIMO TESTE HIDROSTÁTICO]]))</f>
        <v/>
      </c>
      <c r="U930" s="54" t="str">
        <f>IF(Tabela2[[#This Row],[DATA DA RECARGA]]="","",VLOOKUP(MONTH(Tabela2[[#This Row],[DATA DA RECARGA]]),editar!$F$2:$G$13,2,0))</f>
        <v/>
      </c>
      <c r="V930" s="54" t="str">
        <f>IF(Tabela2[[#This Row],[DATA DA RECARGA]]="","",YEAR(Tabela2[[#This Row],[DATA DA RECARGA]]))</f>
        <v/>
      </c>
      <c r="W930" s="54" t="str">
        <f>IF(Tabela2[[#This Row],[DATA DO ÚLTIMO TESTE HIDROSTÁTICO]]="","",VLOOKUP(MONTH(Tabela2[[#This Row],[DATA DO ÚLTIMO TESTE HIDROSTÁTICO]]),editar!$F$2:$G$13,2,0))</f>
        <v/>
      </c>
      <c r="X930" s="54" t="str">
        <f>IF(Tabela2[[#This Row],[DATA DO ÚLTIMO TESTE HIDROSTÁTICO]]="","",YEAR(Tabela2[[#This Row],[DATA DO ÚLTIMO TESTE HIDROSTÁTICO]]))</f>
        <v/>
      </c>
      <c r="Y930" s="101" t="str">
        <f>IFERROR(IF(Tabela2[[#This Row],[DATA DA RECARGA]]="","",Tabela2[[#This Row],[VALIDADE          (em meses)]]*30)+5,"")</f>
        <v/>
      </c>
      <c r="Z930" s="101" t="str">
        <f>IF(Tabela2[[#This Row],[DATA DA RECARGA]]="","","P")</f>
        <v/>
      </c>
      <c r="AA930" s="71"/>
      <c r="AB930" s="97" t="str">
        <f ca="1">IFERROR(G930-editar!$C$1,"")</f>
        <v/>
      </c>
      <c r="AC930" s="97" t="str">
        <f t="shared" ca="1" si="14"/>
        <v/>
      </c>
      <c r="AD930" s="74"/>
      <c r="AE930" s="74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</row>
    <row r="931" spans="1:57" ht="20.100000000000001" customHeight="1" x14ac:dyDescent="0.25">
      <c r="A931" s="29" t="str">
        <f>IF(Tabela2[[#This Row],[LOCAL DO EXTINTOR]]="","",Tabela2[[#This Row],[CONTROL1]])</f>
        <v/>
      </c>
      <c r="B931" s="133"/>
      <c r="C931" s="33"/>
      <c r="D931" s="34"/>
      <c r="E931" s="35"/>
      <c r="F93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1" s="81" t="str">
        <f ca="1">IFERROR(IF(Tabela2[[#This Row],[VALIDADE DA RECARGA]]="SELECIONE VALIDADE","",Tabela2[[#This Row],[DATA VENC REC]]),"")</f>
        <v/>
      </c>
      <c r="H931" s="76"/>
      <c r="I93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1" s="87" t="str">
        <f>IF(Tabela2[[#This Row],[DATA DO ÚLTIMO TESTE HIDROSTÁTICO]]="","",Tabela2[[#This Row],[DATA DO ÚLTIMO TESTE HIDROSTÁTICO]]+editar!$C$15)</f>
        <v/>
      </c>
      <c r="K931" s="105"/>
      <c r="L931" s="140"/>
      <c r="M931" s="48">
        <v>924</v>
      </c>
      <c r="N93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1" s="49" t="str">
        <f>IF(Tabela2[[#This Row],[DATA DA RECARGA]]="","",Tabela2[[#This Row],[DATA DA RECARGA]]+Tabela2[[#This Row],[val]])</f>
        <v/>
      </c>
      <c r="P931" s="48" t="str">
        <f>IF(Tabela2[[#This Row],[DATA VENC REC]]="","",VLOOKUP(MONTH(Tabela2[[#This Row],[DATA VENC REC]]),editar!$F$2:$G$13,2,0))</f>
        <v/>
      </c>
      <c r="Q931" s="48" t="str">
        <f>IF(Tabela2[[#This Row],[DATA VENC REC]]="","",YEAR(Tabela2[[#This Row],[DATA VENC REC]]))</f>
        <v/>
      </c>
      <c r="R93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1" s="54" t="str">
        <f>IF(Tabela2[[#This Row],[DATA DO PRÓXIMO TESTE HIDROSTÁTICO]]="","",VLOOKUP(MONTH(Tabela2[[#This Row],[DATA DO PRÓXIMO TESTE HIDROSTÁTICO]]),editar!$F$2:$G$13,2,0))</f>
        <v/>
      </c>
      <c r="T931" s="54" t="str">
        <f>IF(Tabela2[[#This Row],[DATA DO PRÓXIMO TESTE HIDROSTÁTICO]]="","",YEAR(Tabela2[[#This Row],[DATA DO PRÓXIMO TESTE HIDROSTÁTICO]]))</f>
        <v/>
      </c>
      <c r="U931" s="54" t="str">
        <f>IF(Tabela2[[#This Row],[DATA DA RECARGA]]="","",VLOOKUP(MONTH(Tabela2[[#This Row],[DATA DA RECARGA]]),editar!$F$2:$G$13,2,0))</f>
        <v/>
      </c>
      <c r="V931" s="54" t="str">
        <f>IF(Tabela2[[#This Row],[DATA DA RECARGA]]="","",YEAR(Tabela2[[#This Row],[DATA DA RECARGA]]))</f>
        <v/>
      </c>
      <c r="W931" s="54" t="str">
        <f>IF(Tabela2[[#This Row],[DATA DO ÚLTIMO TESTE HIDROSTÁTICO]]="","",VLOOKUP(MONTH(Tabela2[[#This Row],[DATA DO ÚLTIMO TESTE HIDROSTÁTICO]]),editar!$F$2:$G$13,2,0))</f>
        <v/>
      </c>
      <c r="X931" s="54" t="str">
        <f>IF(Tabela2[[#This Row],[DATA DO ÚLTIMO TESTE HIDROSTÁTICO]]="","",YEAR(Tabela2[[#This Row],[DATA DO ÚLTIMO TESTE HIDROSTÁTICO]]))</f>
        <v/>
      </c>
      <c r="Y931" s="101" t="str">
        <f>IFERROR(IF(Tabela2[[#This Row],[DATA DA RECARGA]]="","",Tabela2[[#This Row],[VALIDADE          (em meses)]]*30)+5,"")</f>
        <v/>
      </c>
      <c r="Z931" s="101" t="str">
        <f>IF(Tabela2[[#This Row],[DATA DA RECARGA]]="","","P")</f>
        <v/>
      </c>
      <c r="AA931" s="71"/>
      <c r="AB931" s="97" t="str">
        <f ca="1">IFERROR(G931-editar!$C$1,"")</f>
        <v/>
      </c>
      <c r="AC931" s="97" t="str">
        <f t="shared" ca="1" si="14"/>
        <v/>
      </c>
      <c r="AD931" s="74"/>
      <c r="AE931" s="74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</row>
    <row r="932" spans="1:57" ht="20.100000000000001" customHeight="1" x14ac:dyDescent="0.25">
      <c r="A932" s="29" t="str">
        <f>IF(Tabela2[[#This Row],[LOCAL DO EXTINTOR]]="","",Tabela2[[#This Row],[CONTROL1]])</f>
        <v/>
      </c>
      <c r="B932" s="133"/>
      <c r="C932" s="33"/>
      <c r="D932" s="34"/>
      <c r="E932" s="35"/>
      <c r="F93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2" s="81" t="str">
        <f ca="1">IFERROR(IF(Tabela2[[#This Row],[VALIDADE DA RECARGA]]="SELECIONE VALIDADE","",Tabela2[[#This Row],[DATA VENC REC]]),"")</f>
        <v/>
      </c>
      <c r="H932" s="76"/>
      <c r="I93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2" s="87" t="str">
        <f>IF(Tabela2[[#This Row],[DATA DO ÚLTIMO TESTE HIDROSTÁTICO]]="","",Tabela2[[#This Row],[DATA DO ÚLTIMO TESTE HIDROSTÁTICO]]+editar!$C$15)</f>
        <v/>
      </c>
      <c r="K932" s="105"/>
      <c r="L932" s="140"/>
      <c r="M932" s="48">
        <v>925</v>
      </c>
      <c r="N93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2" s="49" t="str">
        <f>IF(Tabela2[[#This Row],[DATA DA RECARGA]]="","",Tabela2[[#This Row],[DATA DA RECARGA]]+Tabela2[[#This Row],[val]])</f>
        <v/>
      </c>
      <c r="P932" s="48" t="str">
        <f>IF(Tabela2[[#This Row],[DATA VENC REC]]="","",VLOOKUP(MONTH(Tabela2[[#This Row],[DATA VENC REC]]),editar!$F$2:$G$13,2,0))</f>
        <v/>
      </c>
      <c r="Q932" s="48" t="str">
        <f>IF(Tabela2[[#This Row],[DATA VENC REC]]="","",YEAR(Tabela2[[#This Row],[DATA VENC REC]]))</f>
        <v/>
      </c>
      <c r="R93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2" s="54" t="str">
        <f>IF(Tabela2[[#This Row],[DATA DO PRÓXIMO TESTE HIDROSTÁTICO]]="","",VLOOKUP(MONTH(Tabela2[[#This Row],[DATA DO PRÓXIMO TESTE HIDROSTÁTICO]]),editar!$F$2:$G$13,2,0))</f>
        <v/>
      </c>
      <c r="T932" s="54" t="str">
        <f>IF(Tabela2[[#This Row],[DATA DO PRÓXIMO TESTE HIDROSTÁTICO]]="","",YEAR(Tabela2[[#This Row],[DATA DO PRÓXIMO TESTE HIDROSTÁTICO]]))</f>
        <v/>
      </c>
      <c r="U932" s="54" t="str">
        <f>IF(Tabela2[[#This Row],[DATA DA RECARGA]]="","",VLOOKUP(MONTH(Tabela2[[#This Row],[DATA DA RECARGA]]),editar!$F$2:$G$13,2,0))</f>
        <v/>
      </c>
      <c r="V932" s="54" t="str">
        <f>IF(Tabela2[[#This Row],[DATA DA RECARGA]]="","",YEAR(Tabela2[[#This Row],[DATA DA RECARGA]]))</f>
        <v/>
      </c>
      <c r="W932" s="54" t="str">
        <f>IF(Tabela2[[#This Row],[DATA DO ÚLTIMO TESTE HIDROSTÁTICO]]="","",VLOOKUP(MONTH(Tabela2[[#This Row],[DATA DO ÚLTIMO TESTE HIDROSTÁTICO]]),editar!$F$2:$G$13,2,0))</f>
        <v/>
      </c>
      <c r="X932" s="54" t="str">
        <f>IF(Tabela2[[#This Row],[DATA DO ÚLTIMO TESTE HIDROSTÁTICO]]="","",YEAR(Tabela2[[#This Row],[DATA DO ÚLTIMO TESTE HIDROSTÁTICO]]))</f>
        <v/>
      </c>
      <c r="Y932" s="101" t="str">
        <f>IFERROR(IF(Tabela2[[#This Row],[DATA DA RECARGA]]="","",Tabela2[[#This Row],[VALIDADE          (em meses)]]*30)+5,"")</f>
        <v/>
      </c>
      <c r="Z932" s="101" t="str">
        <f>IF(Tabela2[[#This Row],[DATA DA RECARGA]]="","","P")</f>
        <v/>
      </c>
      <c r="AA932" s="71"/>
      <c r="AB932" s="97" t="str">
        <f ca="1">IFERROR(G932-editar!$C$1,"")</f>
        <v/>
      </c>
      <c r="AC932" s="97" t="str">
        <f t="shared" ca="1" si="14"/>
        <v/>
      </c>
      <c r="AD932" s="74"/>
      <c r="AE932" s="74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</row>
    <row r="933" spans="1:57" ht="20.100000000000001" customHeight="1" x14ac:dyDescent="0.25">
      <c r="A933" s="29" t="str">
        <f>IF(Tabela2[[#This Row],[LOCAL DO EXTINTOR]]="","",Tabela2[[#This Row],[CONTROL1]])</f>
        <v/>
      </c>
      <c r="B933" s="133"/>
      <c r="C933" s="33"/>
      <c r="D933" s="34"/>
      <c r="E933" s="35"/>
      <c r="F93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3" s="81" t="str">
        <f ca="1">IFERROR(IF(Tabela2[[#This Row],[VALIDADE DA RECARGA]]="SELECIONE VALIDADE","",Tabela2[[#This Row],[DATA VENC REC]]),"")</f>
        <v/>
      </c>
      <c r="H933" s="76"/>
      <c r="I93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3" s="87" t="str">
        <f>IF(Tabela2[[#This Row],[DATA DO ÚLTIMO TESTE HIDROSTÁTICO]]="","",Tabela2[[#This Row],[DATA DO ÚLTIMO TESTE HIDROSTÁTICO]]+editar!$C$15)</f>
        <v/>
      </c>
      <c r="K933" s="105"/>
      <c r="L933" s="140"/>
      <c r="M933" s="48">
        <v>926</v>
      </c>
      <c r="N93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3" s="49" t="str">
        <f>IF(Tabela2[[#This Row],[DATA DA RECARGA]]="","",Tabela2[[#This Row],[DATA DA RECARGA]]+Tabela2[[#This Row],[val]])</f>
        <v/>
      </c>
      <c r="P933" s="48" t="str">
        <f>IF(Tabela2[[#This Row],[DATA VENC REC]]="","",VLOOKUP(MONTH(Tabela2[[#This Row],[DATA VENC REC]]),editar!$F$2:$G$13,2,0))</f>
        <v/>
      </c>
      <c r="Q933" s="48" t="str">
        <f>IF(Tabela2[[#This Row],[DATA VENC REC]]="","",YEAR(Tabela2[[#This Row],[DATA VENC REC]]))</f>
        <v/>
      </c>
      <c r="R93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3" s="54" t="str">
        <f>IF(Tabela2[[#This Row],[DATA DO PRÓXIMO TESTE HIDROSTÁTICO]]="","",VLOOKUP(MONTH(Tabela2[[#This Row],[DATA DO PRÓXIMO TESTE HIDROSTÁTICO]]),editar!$F$2:$G$13,2,0))</f>
        <v/>
      </c>
      <c r="T933" s="54" t="str">
        <f>IF(Tabela2[[#This Row],[DATA DO PRÓXIMO TESTE HIDROSTÁTICO]]="","",YEAR(Tabela2[[#This Row],[DATA DO PRÓXIMO TESTE HIDROSTÁTICO]]))</f>
        <v/>
      </c>
      <c r="U933" s="54" t="str">
        <f>IF(Tabela2[[#This Row],[DATA DA RECARGA]]="","",VLOOKUP(MONTH(Tabela2[[#This Row],[DATA DA RECARGA]]),editar!$F$2:$G$13,2,0))</f>
        <v/>
      </c>
      <c r="V933" s="54" t="str">
        <f>IF(Tabela2[[#This Row],[DATA DA RECARGA]]="","",YEAR(Tabela2[[#This Row],[DATA DA RECARGA]]))</f>
        <v/>
      </c>
      <c r="W933" s="54" t="str">
        <f>IF(Tabela2[[#This Row],[DATA DO ÚLTIMO TESTE HIDROSTÁTICO]]="","",VLOOKUP(MONTH(Tabela2[[#This Row],[DATA DO ÚLTIMO TESTE HIDROSTÁTICO]]),editar!$F$2:$G$13,2,0))</f>
        <v/>
      </c>
      <c r="X933" s="54" t="str">
        <f>IF(Tabela2[[#This Row],[DATA DO ÚLTIMO TESTE HIDROSTÁTICO]]="","",YEAR(Tabela2[[#This Row],[DATA DO ÚLTIMO TESTE HIDROSTÁTICO]]))</f>
        <v/>
      </c>
      <c r="Y933" s="101" t="str">
        <f>IFERROR(IF(Tabela2[[#This Row],[DATA DA RECARGA]]="","",Tabela2[[#This Row],[VALIDADE          (em meses)]]*30)+5,"")</f>
        <v/>
      </c>
      <c r="Z933" s="101" t="str">
        <f>IF(Tabela2[[#This Row],[DATA DA RECARGA]]="","","P")</f>
        <v/>
      </c>
      <c r="AA933" s="71"/>
      <c r="AB933" s="97" t="str">
        <f ca="1">IFERROR(G933-editar!$C$1,"")</f>
        <v/>
      </c>
      <c r="AC933" s="97" t="str">
        <f t="shared" ca="1" si="14"/>
        <v/>
      </c>
      <c r="AD933" s="74"/>
      <c r="AE933" s="74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</row>
    <row r="934" spans="1:57" ht="20.100000000000001" customHeight="1" x14ac:dyDescent="0.25">
      <c r="A934" s="29" t="str">
        <f>IF(Tabela2[[#This Row],[LOCAL DO EXTINTOR]]="","",Tabela2[[#This Row],[CONTROL1]])</f>
        <v/>
      </c>
      <c r="B934" s="133"/>
      <c r="C934" s="33"/>
      <c r="D934" s="34"/>
      <c r="E934" s="35"/>
      <c r="F93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4" s="81" t="str">
        <f ca="1">IFERROR(IF(Tabela2[[#This Row],[VALIDADE DA RECARGA]]="SELECIONE VALIDADE","",Tabela2[[#This Row],[DATA VENC REC]]),"")</f>
        <v/>
      </c>
      <c r="H934" s="76"/>
      <c r="I93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4" s="87" t="str">
        <f>IF(Tabela2[[#This Row],[DATA DO ÚLTIMO TESTE HIDROSTÁTICO]]="","",Tabela2[[#This Row],[DATA DO ÚLTIMO TESTE HIDROSTÁTICO]]+editar!$C$15)</f>
        <v/>
      </c>
      <c r="K934" s="105"/>
      <c r="L934" s="140"/>
      <c r="M934" s="48">
        <v>927</v>
      </c>
      <c r="N93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4" s="49" t="str">
        <f>IF(Tabela2[[#This Row],[DATA DA RECARGA]]="","",Tabela2[[#This Row],[DATA DA RECARGA]]+Tabela2[[#This Row],[val]])</f>
        <v/>
      </c>
      <c r="P934" s="48" t="str">
        <f>IF(Tabela2[[#This Row],[DATA VENC REC]]="","",VLOOKUP(MONTH(Tabela2[[#This Row],[DATA VENC REC]]),editar!$F$2:$G$13,2,0))</f>
        <v/>
      </c>
      <c r="Q934" s="48" t="str">
        <f>IF(Tabela2[[#This Row],[DATA VENC REC]]="","",YEAR(Tabela2[[#This Row],[DATA VENC REC]]))</f>
        <v/>
      </c>
      <c r="R93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4" s="54" t="str">
        <f>IF(Tabela2[[#This Row],[DATA DO PRÓXIMO TESTE HIDROSTÁTICO]]="","",VLOOKUP(MONTH(Tabela2[[#This Row],[DATA DO PRÓXIMO TESTE HIDROSTÁTICO]]),editar!$F$2:$G$13,2,0))</f>
        <v/>
      </c>
      <c r="T934" s="54" t="str">
        <f>IF(Tabela2[[#This Row],[DATA DO PRÓXIMO TESTE HIDROSTÁTICO]]="","",YEAR(Tabela2[[#This Row],[DATA DO PRÓXIMO TESTE HIDROSTÁTICO]]))</f>
        <v/>
      </c>
      <c r="U934" s="54" t="str">
        <f>IF(Tabela2[[#This Row],[DATA DA RECARGA]]="","",VLOOKUP(MONTH(Tabela2[[#This Row],[DATA DA RECARGA]]),editar!$F$2:$G$13,2,0))</f>
        <v/>
      </c>
      <c r="V934" s="54" t="str">
        <f>IF(Tabela2[[#This Row],[DATA DA RECARGA]]="","",YEAR(Tabela2[[#This Row],[DATA DA RECARGA]]))</f>
        <v/>
      </c>
      <c r="W934" s="54" t="str">
        <f>IF(Tabela2[[#This Row],[DATA DO ÚLTIMO TESTE HIDROSTÁTICO]]="","",VLOOKUP(MONTH(Tabela2[[#This Row],[DATA DO ÚLTIMO TESTE HIDROSTÁTICO]]),editar!$F$2:$G$13,2,0))</f>
        <v/>
      </c>
      <c r="X934" s="54" t="str">
        <f>IF(Tabela2[[#This Row],[DATA DO ÚLTIMO TESTE HIDROSTÁTICO]]="","",YEAR(Tabela2[[#This Row],[DATA DO ÚLTIMO TESTE HIDROSTÁTICO]]))</f>
        <v/>
      </c>
      <c r="Y934" s="101" t="str">
        <f>IFERROR(IF(Tabela2[[#This Row],[DATA DA RECARGA]]="","",Tabela2[[#This Row],[VALIDADE          (em meses)]]*30)+5,"")</f>
        <v/>
      </c>
      <c r="Z934" s="101" t="str">
        <f>IF(Tabela2[[#This Row],[DATA DA RECARGA]]="","","P")</f>
        <v/>
      </c>
      <c r="AA934" s="71"/>
      <c r="AB934" s="97" t="str">
        <f ca="1">IFERROR(G934-editar!$C$1,"")</f>
        <v/>
      </c>
      <c r="AC934" s="97" t="str">
        <f t="shared" ca="1" si="14"/>
        <v/>
      </c>
      <c r="AD934" s="74"/>
      <c r="AE934" s="74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</row>
    <row r="935" spans="1:57" ht="20.100000000000001" customHeight="1" x14ac:dyDescent="0.25">
      <c r="A935" s="29" t="str">
        <f>IF(Tabela2[[#This Row],[LOCAL DO EXTINTOR]]="","",Tabela2[[#This Row],[CONTROL1]])</f>
        <v/>
      </c>
      <c r="B935" s="133"/>
      <c r="C935" s="33"/>
      <c r="D935" s="34"/>
      <c r="E935" s="35"/>
      <c r="F93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5" s="81" t="str">
        <f ca="1">IFERROR(IF(Tabela2[[#This Row],[VALIDADE DA RECARGA]]="SELECIONE VALIDADE","",Tabela2[[#This Row],[DATA VENC REC]]),"")</f>
        <v/>
      </c>
      <c r="H935" s="76"/>
      <c r="I93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5" s="87" t="str">
        <f>IF(Tabela2[[#This Row],[DATA DO ÚLTIMO TESTE HIDROSTÁTICO]]="","",Tabela2[[#This Row],[DATA DO ÚLTIMO TESTE HIDROSTÁTICO]]+editar!$C$15)</f>
        <v/>
      </c>
      <c r="K935" s="105"/>
      <c r="L935" s="140"/>
      <c r="M935" s="48">
        <v>928</v>
      </c>
      <c r="N93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5" s="49" t="str">
        <f>IF(Tabela2[[#This Row],[DATA DA RECARGA]]="","",Tabela2[[#This Row],[DATA DA RECARGA]]+Tabela2[[#This Row],[val]])</f>
        <v/>
      </c>
      <c r="P935" s="48" t="str">
        <f>IF(Tabela2[[#This Row],[DATA VENC REC]]="","",VLOOKUP(MONTH(Tabela2[[#This Row],[DATA VENC REC]]),editar!$F$2:$G$13,2,0))</f>
        <v/>
      </c>
      <c r="Q935" s="48" t="str">
        <f>IF(Tabela2[[#This Row],[DATA VENC REC]]="","",YEAR(Tabela2[[#This Row],[DATA VENC REC]]))</f>
        <v/>
      </c>
      <c r="R93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5" s="54" t="str">
        <f>IF(Tabela2[[#This Row],[DATA DO PRÓXIMO TESTE HIDROSTÁTICO]]="","",VLOOKUP(MONTH(Tabela2[[#This Row],[DATA DO PRÓXIMO TESTE HIDROSTÁTICO]]),editar!$F$2:$G$13,2,0))</f>
        <v/>
      </c>
      <c r="T935" s="54" t="str">
        <f>IF(Tabela2[[#This Row],[DATA DO PRÓXIMO TESTE HIDROSTÁTICO]]="","",YEAR(Tabela2[[#This Row],[DATA DO PRÓXIMO TESTE HIDROSTÁTICO]]))</f>
        <v/>
      </c>
      <c r="U935" s="54" t="str">
        <f>IF(Tabela2[[#This Row],[DATA DA RECARGA]]="","",VLOOKUP(MONTH(Tabela2[[#This Row],[DATA DA RECARGA]]),editar!$F$2:$G$13,2,0))</f>
        <v/>
      </c>
      <c r="V935" s="54" t="str">
        <f>IF(Tabela2[[#This Row],[DATA DA RECARGA]]="","",YEAR(Tabela2[[#This Row],[DATA DA RECARGA]]))</f>
        <v/>
      </c>
      <c r="W935" s="54" t="str">
        <f>IF(Tabela2[[#This Row],[DATA DO ÚLTIMO TESTE HIDROSTÁTICO]]="","",VLOOKUP(MONTH(Tabela2[[#This Row],[DATA DO ÚLTIMO TESTE HIDROSTÁTICO]]),editar!$F$2:$G$13,2,0))</f>
        <v/>
      </c>
      <c r="X935" s="54" t="str">
        <f>IF(Tabela2[[#This Row],[DATA DO ÚLTIMO TESTE HIDROSTÁTICO]]="","",YEAR(Tabela2[[#This Row],[DATA DO ÚLTIMO TESTE HIDROSTÁTICO]]))</f>
        <v/>
      </c>
      <c r="Y935" s="101" t="str">
        <f>IFERROR(IF(Tabela2[[#This Row],[DATA DA RECARGA]]="","",Tabela2[[#This Row],[VALIDADE          (em meses)]]*30)+5,"")</f>
        <v/>
      </c>
      <c r="Z935" s="101" t="str">
        <f>IF(Tabela2[[#This Row],[DATA DA RECARGA]]="","","P")</f>
        <v/>
      </c>
      <c r="AA935" s="71"/>
      <c r="AB935" s="97" t="str">
        <f ca="1">IFERROR(G935-editar!$C$1,"")</f>
        <v/>
      </c>
      <c r="AC935" s="97" t="str">
        <f t="shared" ca="1" si="14"/>
        <v/>
      </c>
      <c r="AD935" s="74"/>
      <c r="AE935" s="74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</row>
    <row r="936" spans="1:57" ht="20.100000000000001" customHeight="1" x14ac:dyDescent="0.25">
      <c r="A936" s="29" t="str">
        <f>IF(Tabela2[[#This Row],[LOCAL DO EXTINTOR]]="","",Tabela2[[#This Row],[CONTROL1]])</f>
        <v/>
      </c>
      <c r="B936" s="133"/>
      <c r="C936" s="33"/>
      <c r="D936" s="34"/>
      <c r="E936" s="35"/>
      <c r="F93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6" s="81" t="str">
        <f ca="1">IFERROR(IF(Tabela2[[#This Row],[VALIDADE DA RECARGA]]="SELECIONE VALIDADE","",Tabela2[[#This Row],[DATA VENC REC]]),"")</f>
        <v/>
      </c>
      <c r="H936" s="76"/>
      <c r="I93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6" s="87" t="str">
        <f>IF(Tabela2[[#This Row],[DATA DO ÚLTIMO TESTE HIDROSTÁTICO]]="","",Tabela2[[#This Row],[DATA DO ÚLTIMO TESTE HIDROSTÁTICO]]+editar!$C$15)</f>
        <v/>
      </c>
      <c r="K936" s="105"/>
      <c r="L936" s="140"/>
      <c r="M936" s="48">
        <v>929</v>
      </c>
      <c r="N93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6" s="49" t="str">
        <f>IF(Tabela2[[#This Row],[DATA DA RECARGA]]="","",Tabela2[[#This Row],[DATA DA RECARGA]]+Tabela2[[#This Row],[val]])</f>
        <v/>
      </c>
      <c r="P936" s="48" t="str">
        <f>IF(Tabela2[[#This Row],[DATA VENC REC]]="","",VLOOKUP(MONTH(Tabela2[[#This Row],[DATA VENC REC]]),editar!$F$2:$G$13,2,0))</f>
        <v/>
      </c>
      <c r="Q936" s="48" t="str">
        <f>IF(Tabela2[[#This Row],[DATA VENC REC]]="","",YEAR(Tabela2[[#This Row],[DATA VENC REC]]))</f>
        <v/>
      </c>
      <c r="R93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6" s="54" t="str">
        <f>IF(Tabela2[[#This Row],[DATA DO PRÓXIMO TESTE HIDROSTÁTICO]]="","",VLOOKUP(MONTH(Tabela2[[#This Row],[DATA DO PRÓXIMO TESTE HIDROSTÁTICO]]),editar!$F$2:$G$13,2,0))</f>
        <v/>
      </c>
      <c r="T936" s="54" t="str">
        <f>IF(Tabela2[[#This Row],[DATA DO PRÓXIMO TESTE HIDROSTÁTICO]]="","",YEAR(Tabela2[[#This Row],[DATA DO PRÓXIMO TESTE HIDROSTÁTICO]]))</f>
        <v/>
      </c>
      <c r="U936" s="54" t="str">
        <f>IF(Tabela2[[#This Row],[DATA DA RECARGA]]="","",VLOOKUP(MONTH(Tabela2[[#This Row],[DATA DA RECARGA]]),editar!$F$2:$G$13,2,0))</f>
        <v/>
      </c>
      <c r="V936" s="54" t="str">
        <f>IF(Tabela2[[#This Row],[DATA DA RECARGA]]="","",YEAR(Tabela2[[#This Row],[DATA DA RECARGA]]))</f>
        <v/>
      </c>
      <c r="W936" s="54" t="str">
        <f>IF(Tabela2[[#This Row],[DATA DO ÚLTIMO TESTE HIDROSTÁTICO]]="","",VLOOKUP(MONTH(Tabela2[[#This Row],[DATA DO ÚLTIMO TESTE HIDROSTÁTICO]]),editar!$F$2:$G$13,2,0))</f>
        <v/>
      </c>
      <c r="X936" s="54" t="str">
        <f>IF(Tabela2[[#This Row],[DATA DO ÚLTIMO TESTE HIDROSTÁTICO]]="","",YEAR(Tabela2[[#This Row],[DATA DO ÚLTIMO TESTE HIDROSTÁTICO]]))</f>
        <v/>
      </c>
      <c r="Y936" s="101" t="str">
        <f>IFERROR(IF(Tabela2[[#This Row],[DATA DA RECARGA]]="","",Tabela2[[#This Row],[VALIDADE          (em meses)]]*30)+5,"")</f>
        <v/>
      </c>
      <c r="Z936" s="101" t="str">
        <f>IF(Tabela2[[#This Row],[DATA DA RECARGA]]="","","P")</f>
        <v/>
      </c>
      <c r="AA936" s="71"/>
      <c r="AB936" s="97" t="str">
        <f ca="1">IFERROR(G936-editar!$C$1,"")</f>
        <v/>
      </c>
      <c r="AC936" s="97" t="str">
        <f t="shared" ca="1" si="14"/>
        <v/>
      </c>
      <c r="AD936" s="74"/>
      <c r="AE936" s="74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</row>
    <row r="937" spans="1:57" ht="20.100000000000001" customHeight="1" x14ac:dyDescent="0.25">
      <c r="A937" s="29" t="str">
        <f>IF(Tabela2[[#This Row],[LOCAL DO EXTINTOR]]="","",Tabela2[[#This Row],[CONTROL1]])</f>
        <v/>
      </c>
      <c r="B937" s="133"/>
      <c r="C937" s="33"/>
      <c r="D937" s="34"/>
      <c r="E937" s="35"/>
      <c r="F93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7" s="81" t="str">
        <f ca="1">IFERROR(IF(Tabela2[[#This Row],[VALIDADE DA RECARGA]]="SELECIONE VALIDADE","",Tabela2[[#This Row],[DATA VENC REC]]),"")</f>
        <v/>
      </c>
      <c r="H937" s="76"/>
      <c r="I93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7" s="87" t="str">
        <f>IF(Tabela2[[#This Row],[DATA DO ÚLTIMO TESTE HIDROSTÁTICO]]="","",Tabela2[[#This Row],[DATA DO ÚLTIMO TESTE HIDROSTÁTICO]]+editar!$C$15)</f>
        <v/>
      </c>
      <c r="K937" s="105"/>
      <c r="L937" s="140"/>
      <c r="M937" s="48">
        <v>930</v>
      </c>
      <c r="N93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7" s="49" t="str">
        <f>IF(Tabela2[[#This Row],[DATA DA RECARGA]]="","",Tabela2[[#This Row],[DATA DA RECARGA]]+Tabela2[[#This Row],[val]])</f>
        <v/>
      </c>
      <c r="P937" s="48" t="str">
        <f>IF(Tabela2[[#This Row],[DATA VENC REC]]="","",VLOOKUP(MONTH(Tabela2[[#This Row],[DATA VENC REC]]),editar!$F$2:$G$13,2,0))</f>
        <v/>
      </c>
      <c r="Q937" s="48" t="str">
        <f>IF(Tabela2[[#This Row],[DATA VENC REC]]="","",YEAR(Tabela2[[#This Row],[DATA VENC REC]]))</f>
        <v/>
      </c>
      <c r="R93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7" s="54" t="str">
        <f>IF(Tabela2[[#This Row],[DATA DO PRÓXIMO TESTE HIDROSTÁTICO]]="","",VLOOKUP(MONTH(Tabela2[[#This Row],[DATA DO PRÓXIMO TESTE HIDROSTÁTICO]]),editar!$F$2:$G$13,2,0))</f>
        <v/>
      </c>
      <c r="T937" s="54" t="str">
        <f>IF(Tabela2[[#This Row],[DATA DO PRÓXIMO TESTE HIDROSTÁTICO]]="","",YEAR(Tabela2[[#This Row],[DATA DO PRÓXIMO TESTE HIDROSTÁTICO]]))</f>
        <v/>
      </c>
      <c r="U937" s="54" t="str">
        <f>IF(Tabela2[[#This Row],[DATA DA RECARGA]]="","",VLOOKUP(MONTH(Tabela2[[#This Row],[DATA DA RECARGA]]),editar!$F$2:$G$13,2,0))</f>
        <v/>
      </c>
      <c r="V937" s="54" t="str">
        <f>IF(Tabela2[[#This Row],[DATA DA RECARGA]]="","",YEAR(Tabela2[[#This Row],[DATA DA RECARGA]]))</f>
        <v/>
      </c>
      <c r="W937" s="54" t="str">
        <f>IF(Tabela2[[#This Row],[DATA DO ÚLTIMO TESTE HIDROSTÁTICO]]="","",VLOOKUP(MONTH(Tabela2[[#This Row],[DATA DO ÚLTIMO TESTE HIDROSTÁTICO]]),editar!$F$2:$G$13,2,0))</f>
        <v/>
      </c>
      <c r="X937" s="54" t="str">
        <f>IF(Tabela2[[#This Row],[DATA DO ÚLTIMO TESTE HIDROSTÁTICO]]="","",YEAR(Tabela2[[#This Row],[DATA DO ÚLTIMO TESTE HIDROSTÁTICO]]))</f>
        <v/>
      </c>
      <c r="Y937" s="101" t="str">
        <f>IFERROR(IF(Tabela2[[#This Row],[DATA DA RECARGA]]="","",Tabela2[[#This Row],[VALIDADE          (em meses)]]*30)+5,"")</f>
        <v/>
      </c>
      <c r="Z937" s="101" t="str">
        <f>IF(Tabela2[[#This Row],[DATA DA RECARGA]]="","","P")</f>
        <v/>
      </c>
      <c r="AA937" s="71"/>
      <c r="AB937" s="97" t="str">
        <f ca="1">IFERROR(G937-editar!$C$1,"")</f>
        <v/>
      </c>
      <c r="AC937" s="97" t="str">
        <f t="shared" ca="1" si="14"/>
        <v/>
      </c>
      <c r="AD937" s="74"/>
      <c r="AE937" s="74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</row>
    <row r="938" spans="1:57" ht="20.100000000000001" customHeight="1" x14ac:dyDescent="0.25">
      <c r="A938" s="29" t="str">
        <f>IF(Tabela2[[#This Row],[LOCAL DO EXTINTOR]]="","",Tabela2[[#This Row],[CONTROL1]])</f>
        <v/>
      </c>
      <c r="B938" s="133"/>
      <c r="C938" s="33"/>
      <c r="D938" s="34"/>
      <c r="E938" s="35"/>
      <c r="F93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8" s="81" t="str">
        <f ca="1">IFERROR(IF(Tabela2[[#This Row],[VALIDADE DA RECARGA]]="SELECIONE VALIDADE","",Tabela2[[#This Row],[DATA VENC REC]]),"")</f>
        <v/>
      </c>
      <c r="H938" s="76"/>
      <c r="I93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8" s="87" t="str">
        <f>IF(Tabela2[[#This Row],[DATA DO ÚLTIMO TESTE HIDROSTÁTICO]]="","",Tabela2[[#This Row],[DATA DO ÚLTIMO TESTE HIDROSTÁTICO]]+editar!$C$15)</f>
        <v/>
      </c>
      <c r="K938" s="105"/>
      <c r="L938" s="140"/>
      <c r="M938" s="48">
        <v>931</v>
      </c>
      <c r="N93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8" s="49" t="str">
        <f>IF(Tabela2[[#This Row],[DATA DA RECARGA]]="","",Tabela2[[#This Row],[DATA DA RECARGA]]+Tabela2[[#This Row],[val]])</f>
        <v/>
      </c>
      <c r="P938" s="48" t="str">
        <f>IF(Tabela2[[#This Row],[DATA VENC REC]]="","",VLOOKUP(MONTH(Tabela2[[#This Row],[DATA VENC REC]]),editar!$F$2:$G$13,2,0))</f>
        <v/>
      </c>
      <c r="Q938" s="48" t="str">
        <f>IF(Tabela2[[#This Row],[DATA VENC REC]]="","",YEAR(Tabela2[[#This Row],[DATA VENC REC]]))</f>
        <v/>
      </c>
      <c r="R93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8" s="54" t="str">
        <f>IF(Tabela2[[#This Row],[DATA DO PRÓXIMO TESTE HIDROSTÁTICO]]="","",VLOOKUP(MONTH(Tabela2[[#This Row],[DATA DO PRÓXIMO TESTE HIDROSTÁTICO]]),editar!$F$2:$G$13,2,0))</f>
        <v/>
      </c>
      <c r="T938" s="54" t="str">
        <f>IF(Tabela2[[#This Row],[DATA DO PRÓXIMO TESTE HIDROSTÁTICO]]="","",YEAR(Tabela2[[#This Row],[DATA DO PRÓXIMO TESTE HIDROSTÁTICO]]))</f>
        <v/>
      </c>
      <c r="U938" s="54" t="str">
        <f>IF(Tabela2[[#This Row],[DATA DA RECARGA]]="","",VLOOKUP(MONTH(Tabela2[[#This Row],[DATA DA RECARGA]]),editar!$F$2:$G$13,2,0))</f>
        <v/>
      </c>
      <c r="V938" s="54" t="str">
        <f>IF(Tabela2[[#This Row],[DATA DA RECARGA]]="","",YEAR(Tabela2[[#This Row],[DATA DA RECARGA]]))</f>
        <v/>
      </c>
      <c r="W938" s="54" t="str">
        <f>IF(Tabela2[[#This Row],[DATA DO ÚLTIMO TESTE HIDROSTÁTICO]]="","",VLOOKUP(MONTH(Tabela2[[#This Row],[DATA DO ÚLTIMO TESTE HIDROSTÁTICO]]),editar!$F$2:$G$13,2,0))</f>
        <v/>
      </c>
      <c r="X938" s="54" t="str">
        <f>IF(Tabela2[[#This Row],[DATA DO ÚLTIMO TESTE HIDROSTÁTICO]]="","",YEAR(Tabela2[[#This Row],[DATA DO ÚLTIMO TESTE HIDROSTÁTICO]]))</f>
        <v/>
      </c>
      <c r="Y938" s="101" t="str">
        <f>IFERROR(IF(Tabela2[[#This Row],[DATA DA RECARGA]]="","",Tabela2[[#This Row],[VALIDADE          (em meses)]]*30)+5,"")</f>
        <v/>
      </c>
      <c r="Z938" s="101" t="str">
        <f>IF(Tabela2[[#This Row],[DATA DA RECARGA]]="","","P")</f>
        <v/>
      </c>
      <c r="AA938" s="71"/>
      <c r="AB938" s="97" t="str">
        <f ca="1">IFERROR(G938-editar!$C$1,"")</f>
        <v/>
      </c>
      <c r="AC938" s="97" t="str">
        <f t="shared" ca="1" si="14"/>
        <v/>
      </c>
      <c r="AD938" s="74"/>
      <c r="AE938" s="74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</row>
    <row r="939" spans="1:57" ht="20.100000000000001" customHeight="1" x14ac:dyDescent="0.25">
      <c r="A939" s="29" t="str">
        <f>IF(Tabela2[[#This Row],[LOCAL DO EXTINTOR]]="","",Tabela2[[#This Row],[CONTROL1]])</f>
        <v/>
      </c>
      <c r="B939" s="133"/>
      <c r="C939" s="33"/>
      <c r="D939" s="34"/>
      <c r="E939" s="35"/>
      <c r="F93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39" s="81" t="str">
        <f ca="1">IFERROR(IF(Tabela2[[#This Row],[VALIDADE DA RECARGA]]="SELECIONE VALIDADE","",Tabela2[[#This Row],[DATA VENC REC]]),"")</f>
        <v/>
      </c>
      <c r="H939" s="76"/>
      <c r="I93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39" s="87" t="str">
        <f>IF(Tabela2[[#This Row],[DATA DO ÚLTIMO TESTE HIDROSTÁTICO]]="","",Tabela2[[#This Row],[DATA DO ÚLTIMO TESTE HIDROSTÁTICO]]+editar!$C$15)</f>
        <v/>
      </c>
      <c r="K939" s="105"/>
      <c r="L939" s="140"/>
      <c r="M939" s="48">
        <v>932</v>
      </c>
      <c r="N93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39" s="49" t="str">
        <f>IF(Tabela2[[#This Row],[DATA DA RECARGA]]="","",Tabela2[[#This Row],[DATA DA RECARGA]]+Tabela2[[#This Row],[val]])</f>
        <v/>
      </c>
      <c r="P939" s="48" t="str">
        <f>IF(Tabela2[[#This Row],[DATA VENC REC]]="","",VLOOKUP(MONTH(Tabela2[[#This Row],[DATA VENC REC]]),editar!$F$2:$G$13,2,0))</f>
        <v/>
      </c>
      <c r="Q939" s="48" t="str">
        <f>IF(Tabela2[[#This Row],[DATA VENC REC]]="","",YEAR(Tabela2[[#This Row],[DATA VENC REC]]))</f>
        <v/>
      </c>
      <c r="R93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39" s="54" t="str">
        <f>IF(Tabela2[[#This Row],[DATA DO PRÓXIMO TESTE HIDROSTÁTICO]]="","",VLOOKUP(MONTH(Tabela2[[#This Row],[DATA DO PRÓXIMO TESTE HIDROSTÁTICO]]),editar!$F$2:$G$13,2,0))</f>
        <v/>
      </c>
      <c r="T939" s="54" t="str">
        <f>IF(Tabela2[[#This Row],[DATA DO PRÓXIMO TESTE HIDROSTÁTICO]]="","",YEAR(Tabela2[[#This Row],[DATA DO PRÓXIMO TESTE HIDROSTÁTICO]]))</f>
        <v/>
      </c>
      <c r="U939" s="54" t="str">
        <f>IF(Tabela2[[#This Row],[DATA DA RECARGA]]="","",VLOOKUP(MONTH(Tabela2[[#This Row],[DATA DA RECARGA]]),editar!$F$2:$G$13,2,0))</f>
        <v/>
      </c>
      <c r="V939" s="54" t="str">
        <f>IF(Tabela2[[#This Row],[DATA DA RECARGA]]="","",YEAR(Tabela2[[#This Row],[DATA DA RECARGA]]))</f>
        <v/>
      </c>
      <c r="W939" s="54" t="str">
        <f>IF(Tabela2[[#This Row],[DATA DO ÚLTIMO TESTE HIDROSTÁTICO]]="","",VLOOKUP(MONTH(Tabela2[[#This Row],[DATA DO ÚLTIMO TESTE HIDROSTÁTICO]]),editar!$F$2:$G$13,2,0))</f>
        <v/>
      </c>
      <c r="X939" s="54" t="str">
        <f>IF(Tabela2[[#This Row],[DATA DO ÚLTIMO TESTE HIDROSTÁTICO]]="","",YEAR(Tabela2[[#This Row],[DATA DO ÚLTIMO TESTE HIDROSTÁTICO]]))</f>
        <v/>
      </c>
      <c r="Y939" s="101" t="str">
        <f>IFERROR(IF(Tabela2[[#This Row],[DATA DA RECARGA]]="","",Tabela2[[#This Row],[VALIDADE          (em meses)]]*30)+5,"")</f>
        <v/>
      </c>
      <c r="Z939" s="101" t="str">
        <f>IF(Tabela2[[#This Row],[DATA DA RECARGA]]="","","P")</f>
        <v/>
      </c>
      <c r="AA939" s="71"/>
      <c r="AB939" s="97" t="str">
        <f ca="1">IFERROR(G939-editar!$C$1,"")</f>
        <v/>
      </c>
      <c r="AC939" s="97" t="str">
        <f t="shared" ca="1" si="14"/>
        <v/>
      </c>
      <c r="AD939" s="74"/>
      <c r="AE939" s="74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</row>
    <row r="940" spans="1:57" ht="20.100000000000001" customHeight="1" x14ac:dyDescent="0.25">
      <c r="A940" s="29" t="str">
        <f>IF(Tabela2[[#This Row],[LOCAL DO EXTINTOR]]="","",Tabela2[[#This Row],[CONTROL1]])</f>
        <v/>
      </c>
      <c r="B940" s="133"/>
      <c r="C940" s="33"/>
      <c r="D940" s="34"/>
      <c r="E940" s="35"/>
      <c r="F94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0" s="81" t="str">
        <f ca="1">IFERROR(IF(Tabela2[[#This Row],[VALIDADE DA RECARGA]]="SELECIONE VALIDADE","",Tabela2[[#This Row],[DATA VENC REC]]),"")</f>
        <v/>
      </c>
      <c r="H940" s="76"/>
      <c r="I94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0" s="87" t="str">
        <f>IF(Tabela2[[#This Row],[DATA DO ÚLTIMO TESTE HIDROSTÁTICO]]="","",Tabela2[[#This Row],[DATA DO ÚLTIMO TESTE HIDROSTÁTICO]]+editar!$C$15)</f>
        <v/>
      </c>
      <c r="K940" s="105"/>
      <c r="L940" s="140"/>
      <c r="M940" s="48">
        <v>933</v>
      </c>
      <c r="N94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0" s="49" t="str">
        <f>IF(Tabela2[[#This Row],[DATA DA RECARGA]]="","",Tabela2[[#This Row],[DATA DA RECARGA]]+Tabela2[[#This Row],[val]])</f>
        <v/>
      </c>
      <c r="P940" s="48" t="str">
        <f>IF(Tabela2[[#This Row],[DATA VENC REC]]="","",VLOOKUP(MONTH(Tabela2[[#This Row],[DATA VENC REC]]),editar!$F$2:$G$13,2,0))</f>
        <v/>
      </c>
      <c r="Q940" s="48" t="str">
        <f>IF(Tabela2[[#This Row],[DATA VENC REC]]="","",YEAR(Tabela2[[#This Row],[DATA VENC REC]]))</f>
        <v/>
      </c>
      <c r="R94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0" s="54" t="str">
        <f>IF(Tabela2[[#This Row],[DATA DO PRÓXIMO TESTE HIDROSTÁTICO]]="","",VLOOKUP(MONTH(Tabela2[[#This Row],[DATA DO PRÓXIMO TESTE HIDROSTÁTICO]]),editar!$F$2:$G$13,2,0))</f>
        <v/>
      </c>
      <c r="T940" s="54" t="str">
        <f>IF(Tabela2[[#This Row],[DATA DO PRÓXIMO TESTE HIDROSTÁTICO]]="","",YEAR(Tabela2[[#This Row],[DATA DO PRÓXIMO TESTE HIDROSTÁTICO]]))</f>
        <v/>
      </c>
      <c r="U940" s="54" t="str">
        <f>IF(Tabela2[[#This Row],[DATA DA RECARGA]]="","",VLOOKUP(MONTH(Tabela2[[#This Row],[DATA DA RECARGA]]),editar!$F$2:$G$13,2,0))</f>
        <v/>
      </c>
      <c r="V940" s="54" t="str">
        <f>IF(Tabela2[[#This Row],[DATA DA RECARGA]]="","",YEAR(Tabela2[[#This Row],[DATA DA RECARGA]]))</f>
        <v/>
      </c>
      <c r="W940" s="54" t="str">
        <f>IF(Tabela2[[#This Row],[DATA DO ÚLTIMO TESTE HIDROSTÁTICO]]="","",VLOOKUP(MONTH(Tabela2[[#This Row],[DATA DO ÚLTIMO TESTE HIDROSTÁTICO]]),editar!$F$2:$G$13,2,0))</f>
        <v/>
      </c>
      <c r="X940" s="54" t="str">
        <f>IF(Tabela2[[#This Row],[DATA DO ÚLTIMO TESTE HIDROSTÁTICO]]="","",YEAR(Tabela2[[#This Row],[DATA DO ÚLTIMO TESTE HIDROSTÁTICO]]))</f>
        <v/>
      </c>
      <c r="Y940" s="101" t="str">
        <f>IFERROR(IF(Tabela2[[#This Row],[DATA DA RECARGA]]="","",Tabela2[[#This Row],[VALIDADE          (em meses)]]*30)+5,"")</f>
        <v/>
      </c>
      <c r="Z940" s="101" t="str">
        <f>IF(Tabela2[[#This Row],[DATA DA RECARGA]]="","","P")</f>
        <v/>
      </c>
      <c r="AA940" s="71"/>
      <c r="AB940" s="97" t="str">
        <f ca="1">IFERROR(G940-editar!$C$1,"")</f>
        <v/>
      </c>
      <c r="AC940" s="97" t="str">
        <f t="shared" ca="1" si="14"/>
        <v/>
      </c>
      <c r="AD940" s="74"/>
      <c r="AE940" s="74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</row>
    <row r="941" spans="1:57" ht="20.100000000000001" customHeight="1" x14ac:dyDescent="0.25">
      <c r="A941" s="29" t="str">
        <f>IF(Tabela2[[#This Row],[LOCAL DO EXTINTOR]]="","",Tabela2[[#This Row],[CONTROL1]])</f>
        <v/>
      </c>
      <c r="B941" s="133"/>
      <c r="C941" s="33"/>
      <c r="D941" s="34"/>
      <c r="E941" s="35"/>
      <c r="F94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1" s="81" t="str">
        <f ca="1">IFERROR(IF(Tabela2[[#This Row],[VALIDADE DA RECARGA]]="SELECIONE VALIDADE","",Tabela2[[#This Row],[DATA VENC REC]]),"")</f>
        <v/>
      </c>
      <c r="H941" s="76"/>
      <c r="I94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1" s="87" t="str">
        <f>IF(Tabela2[[#This Row],[DATA DO ÚLTIMO TESTE HIDROSTÁTICO]]="","",Tabela2[[#This Row],[DATA DO ÚLTIMO TESTE HIDROSTÁTICO]]+editar!$C$15)</f>
        <v/>
      </c>
      <c r="K941" s="105"/>
      <c r="L941" s="140"/>
      <c r="M941" s="48">
        <v>934</v>
      </c>
      <c r="N94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1" s="49" t="str">
        <f>IF(Tabela2[[#This Row],[DATA DA RECARGA]]="","",Tabela2[[#This Row],[DATA DA RECARGA]]+Tabela2[[#This Row],[val]])</f>
        <v/>
      </c>
      <c r="P941" s="48" t="str">
        <f>IF(Tabela2[[#This Row],[DATA VENC REC]]="","",VLOOKUP(MONTH(Tabela2[[#This Row],[DATA VENC REC]]),editar!$F$2:$G$13,2,0))</f>
        <v/>
      </c>
      <c r="Q941" s="48" t="str">
        <f>IF(Tabela2[[#This Row],[DATA VENC REC]]="","",YEAR(Tabela2[[#This Row],[DATA VENC REC]]))</f>
        <v/>
      </c>
      <c r="R94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1" s="54" t="str">
        <f>IF(Tabela2[[#This Row],[DATA DO PRÓXIMO TESTE HIDROSTÁTICO]]="","",VLOOKUP(MONTH(Tabela2[[#This Row],[DATA DO PRÓXIMO TESTE HIDROSTÁTICO]]),editar!$F$2:$G$13,2,0))</f>
        <v/>
      </c>
      <c r="T941" s="54" t="str">
        <f>IF(Tabela2[[#This Row],[DATA DO PRÓXIMO TESTE HIDROSTÁTICO]]="","",YEAR(Tabela2[[#This Row],[DATA DO PRÓXIMO TESTE HIDROSTÁTICO]]))</f>
        <v/>
      </c>
      <c r="U941" s="54" t="str">
        <f>IF(Tabela2[[#This Row],[DATA DA RECARGA]]="","",VLOOKUP(MONTH(Tabela2[[#This Row],[DATA DA RECARGA]]),editar!$F$2:$G$13,2,0))</f>
        <v/>
      </c>
      <c r="V941" s="54" t="str">
        <f>IF(Tabela2[[#This Row],[DATA DA RECARGA]]="","",YEAR(Tabela2[[#This Row],[DATA DA RECARGA]]))</f>
        <v/>
      </c>
      <c r="W941" s="54" t="str">
        <f>IF(Tabela2[[#This Row],[DATA DO ÚLTIMO TESTE HIDROSTÁTICO]]="","",VLOOKUP(MONTH(Tabela2[[#This Row],[DATA DO ÚLTIMO TESTE HIDROSTÁTICO]]),editar!$F$2:$G$13,2,0))</f>
        <v/>
      </c>
      <c r="X941" s="54" t="str">
        <f>IF(Tabela2[[#This Row],[DATA DO ÚLTIMO TESTE HIDROSTÁTICO]]="","",YEAR(Tabela2[[#This Row],[DATA DO ÚLTIMO TESTE HIDROSTÁTICO]]))</f>
        <v/>
      </c>
      <c r="Y941" s="101" t="str">
        <f>IFERROR(IF(Tabela2[[#This Row],[DATA DA RECARGA]]="","",Tabela2[[#This Row],[VALIDADE          (em meses)]]*30)+5,"")</f>
        <v/>
      </c>
      <c r="Z941" s="101" t="str">
        <f>IF(Tabela2[[#This Row],[DATA DA RECARGA]]="","","P")</f>
        <v/>
      </c>
      <c r="AA941" s="71"/>
      <c r="AB941" s="97" t="str">
        <f ca="1">IFERROR(G941-editar!$C$1,"")</f>
        <v/>
      </c>
      <c r="AC941" s="97" t="str">
        <f t="shared" ca="1" si="14"/>
        <v/>
      </c>
      <c r="AD941" s="74"/>
      <c r="AE941" s="74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</row>
    <row r="942" spans="1:57" ht="20.100000000000001" customHeight="1" x14ac:dyDescent="0.25">
      <c r="A942" s="29" t="str">
        <f>IF(Tabela2[[#This Row],[LOCAL DO EXTINTOR]]="","",Tabela2[[#This Row],[CONTROL1]])</f>
        <v/>
      </c>
      <c r="B942" s="133"/>
      <c r="C942" s="33"/>
      <c r="D942" s="34"/>
      <c r="E942" s="35"/>
      <c r="F94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2" s="81" t="str">
        <f ca="1">IFERROR(IF(Tabela2[[#This Row],[VALIDADE DA RECARGA]]="SELECIONE VALIDADE","",Tabela2[[#This Row],[DATA VENC REC]]),"")</f>
        <v/>
      </c>
      <c r="H942" s="76"/>
      <c r="I94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2" s="87" t="str">
        <f>IF(Tabela2[[#This Row],[DATA DO ÚLTIMO TESTE HIDROSTÁTICO]]="","",Tabela2[[#This Row],[DATA DO ÚLTIMO TESTE HIDROSTÁTICO]]+editar!$C$15)</f>
        <v/>
      </c>
      <c r="K942" s="105"/>
      <c r="L942" s="140"/>
      <c r="M942" s="48">
        <v>935</v>
      </c>
      <c r="N94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2" s="49" t="str">
        <f>IF(Tabela2[[#This Row],[DATA DA RECARGA]]="","",Tabela2[[#This Row],[DATA DA RECARGA]]+Tabela2[[#This Row],[val]])</f>
        <v/>
      </c>
      <c r="P942" s="48" t="str">
        <f>IF(Tabela2[[#This Row],[DATA VENC REC]]="","",VLOOKUP(MONTH(Tabela2[[#This Row],[DATA VENC REC]]),editar!$F$2:$G$13,2,0))</f>
        <v/>
      </c>
      <c r="Q942" s="48" t="str">
        <f>IF(Tabela2[[#This Row],[DATA VENC REC]]="","",YEAR(Tabela2[[#This Row],[DATA VENC REC]]))</f>
        <v/>
      </c>
      <c r="R94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2" s="54" t="str">
        <f>IF(Tabela2[[#This Row],[DATA DO PRÓXIMO TESTE HIDROSTÁTICO]]="","",VLOOKUP(MONTH(Tabela2[[#This Row],[DATA DO PRÓXIMO TESTE HIDROSTÁTICO]]),editar!$F$2:$G$13,2,0))</f>
        <v/>
      </c>
      <c r="T942" s="54" t="str">
        <f>IF(Tabela2[[#This Row],[DATA DO PRÓXIMO TESTE HIDROSTÁTICO]]="","",YEAR(Tabela2[[#This Row],[DATA DO PRÓXIMO TESTE HIDROSTÁTICO]]))</f>
        <v/>
      </c>
      <c r="U942" s="54" t="str">
        <f>IF(Tabela2[[#This Row],[DATA DA RECARGA]]="","",VLOOKUP(MONTH(Tabela2[[#This Row],[DATA DA RECARGA]]),editar!$F$2:$G$13,2,0))</f>
        <v/>
      </c>
      <c r="V942" s="54" t="str">
        <f>IF(Tabela2[[#This Row],[DATA DA RECARGA]]="","",YEAR(Tabela2[[#This Row],[DATA DA RECARGA]]))</f>
        <v/>
      </c>
      <c r="W942" s="54" t="str">
        <f>IF(Tabela2[[#This Row],[DATA DO ÚLTIMO TESTE HIDROSTÁTICO]]="","",VLOOKUP(MONTH(Tabela2[[#This Row],[DATA DO ÚLTIMO TESTE HIDROSTÁTICO]]),editar!$F$2:$G$13,2,0))</f>
        <v/>
      </c>
      <c r="X942" s="54" t="str">
        <f>IF(Tabela2[[#This Row],[DATA DO ÚLTIMO TESTE HIDROSTÁTICO]]="","",YEAR(Tabela2[[#This Row],[DATA DO ÚLTIMO TESTE HIDROSTÁTICO]]))</f>
        <v/>
      </c>
      <c r="Y942" s="101" t="str">
        <f>IFERROR(IF(Tabela2[[#This Row],[DATA DA RECARGA]]="","",Tabela2[[#This Row],[VALIDADE          (em meses)]]*30)+5,"")</f>
        <v/>
      </c>
      <c r="Z942" s="101" t="str">
        <f>IF(Tabela2[[#This Row],[DATA DA RECARGA]]="","","P")</f>
        <v/>
      </c>
      <c r="AA942" s="71"/>
      <c r="AB942" s="97" t="str">
        <f ca="1">IFERROR(G942-editar!$C$1,"")</f>
        <v/>
      </c>
      <c r="AC942" s="97" t="str">
        <f t="shared" ca="1" si="14"/>
        <v/>
      </c>
      <c r="AD942" s="74"/>
      <c r="AE942" s="74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</row>
    <row r="943" spans="1:57" ht="20.100000000000001" customHeight="1" x14ac:dyDescent="0.25">
      <c r="A943" s="29" t="str">
        <f>IF(Tabela2[[#This Row],[LOCAL DO EXTINTOR]]="","",Tabela2[[#This Row],[CONTROL1]])</f>
        <v/>
      </c>
      <c r="B943" s="133"/>
      <c r="C943" s="33"/>
      <c r="D943" s="34"/>
      <c r="E943" s="35"/>
      <c r="F94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3" s="81" t="str">
        <f ca="1">IFERROR(IF(Tabela2[[#This Row],[VALIDADE DA RECARGA]]="SELECIONE VALIDADE","",Tabela2[[#This Row],[DATA VENC REC]]),"")</f>
        <v/>
      </c>
      <c r="H943" s="76"/>
      <c r="I94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3" s="87" t="str">
        <f>IF(Tabela2[[#This Row],[DATA DO ÚLTIMO TESTE HIDROSTÁTICO]]="","",Tabela2[[#This Row],[DATA DO ÚLTIMO TESTE HIDROSTÁTICO]]+editar!$C$15)</f>
        <v/>
      </c>
      <c r="K943" s="105"/>
      <c r="L943" s="140"/>
      <c r="M943" s="48">
        <v>936</v>
      </c>
      <c r="N94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3" s="49" t="str">
        <f>IF(Tabela2[[#This Row],[DATA DA RECARGA]]="","",Tabela2[[#This Row],[DATA DA RECARGA]]+Tabela2[[#This Row],[val]])</f>
        <v/>
      </c>
      <c r="P943" s="48" t="str">
        <f>IF(Tabela2[[#This Row],[DATA VENC REC]]="","",VLOOKUP(MONTH(Tabela2[[#This Row],[DATA VENC REC]]),editar!$F$2:$G$13,2,0))</f>
        <v/>
      </c>
      <c r="Q943" s="48" t="str">
        <f>IF(Tabela2[[#This Row],[DATA VENC REC]]="","",YEAR(Tabela2[[#This Row],[DATA VENC REC]]))</f>
        <v/>
      </c>
      <c r="R94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3" s="54" t="str">
        <f>IF(Tabela2[[#This Row],[DATA DO PRÓXIMO TESTE HIDROSTÁTICO]]="","",VLOOKUP(MONTH(Tabela2[[#This Row],[DATA DO PRÓXIMO TESTE HIDROSTÁTICO]]),editar!$F$2:$G$13,2,0))</f>
        <v/>
      </c>
      <c r="T943" s="54" t="str">
        <f>IF(Tabela2[[#This Row],[DATA DO PRÓXIMO TESTE HIDROSTÁTICO]]="","",YEAR(Tabela2[[#This Row],[DATA DO PRÓXIMO TESTE HIDROSTÁTICO]]))</f>
        <v/>
      </c>
      <c r="U943" s="54" t="str">
        <f>IF(Tabela2[[#This Row],[DATA DA RECARGA]]="","",VLOOKUP(MONTH(Tabela2[[#This Row],[DATA DA RECARGA]]),editar!$F$2:$G$13,2,0))</f>
        <v/>
      </c>
      <c r="V943" s="54" t="str">
        <f>IF(Tabela2[[#This Row],[DATA DA RECARGA]]="","",YEAR(Tabela2[[#This Row],[DATA DA RECARGA]]))</f>
        <v/>
      </c>
      <c r="W943" s="54" t="str">
        <f>IF(Tabela2[[#This Row],[DATA DO ÚLTIMO TESTE HIDROSTÁTICO]]="","",VLOOKUP(MONTH(Tabela2[[#This Row],[DATA DO ÚLTIMO TESTE HIDROSTÁTICO]]),editar!$F$2:$G$13,2,0))</f>
        <v/>
      </c>
      <c r="X943" s="54" t="str">
        <f>IF(Tabela2[[#This Row],[DATA DO ÚLTIMO TESTE HIDROSTÁTICO]]="","",YEAR(Tabela2[[#This Row],[DATA DO ÚLTIMO TESTE HIDROSTÁTICO]]))</f>
        <v/>
      </c>
      <c r="Y943" s="101" t="str">
        <f>IFERROR(IF(Tabela2[[#This Row],[DATA DA RECARGA]]="","",Tabela2[[#This Row],[VALIDADE          (em meses)]]*30)+5,"")</f>
        <v/>
      </c>
      <c r="Z943" s="101" t="str">
        <f>IF(Tabela2[[#This Row],[DATA DA RECARGA]]="","","P")</f>
        <v/>
      </c>
      <c r="AA943" s="71"/>
      <c r="AB943" s="97" t="str">
        <f ca="1">IFERROR(G943-editar!$C$1,"")</f>
        <v/>
      </c>
      <c r="AC943" s="97" t="str">
        <f t="shared" ca="1" si="14"/>
        <v/>
      </c>
      <c r="AD943" s="74"/>
      <c r="AE943" s="74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</row>
    <row r="944" spans="1:57" ht="20.100000000000001" customHeight="1" x14ac:dyDescent="0.25">
      <c r="A944" s="29" t="str">
        <f>IF(Tabela2[[#This Row],[LOCAL DO EXTINTOR]]="","",Tabela2[[#This Row],[CONTROL1]])</f>
        <v/>
      </c>
      <c r="B944" s="133"/>
      <c r="C944" s="33"/>
      <c r="D944" s="34"/>
      <c r="E944" s="35"/>
      <c r="F94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4" s="81" t="str">
        <f ca="1">IFERROR(IF(Tabela2[[#This Row],[VALIDADE DA RECARGA]]="SELECIONE VALIDADE","",Tabela2[[#This Row],[DATA VENC REC]]),"")</f>
        <v/>
      </c>
      <c r="H944" s="76"/>
      <c r="I94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4" s="87" t="str">
        <f>IF(Tabela2[[#This Row],[DATA DO ÚLTIMO TESTE HIDROSTÁTICO]]="","",Tabela2[[#This Row],[DATA DO ÚLTIMO TESTE HIDROSTÁTICO]]+editar!$C$15)</f>
        <v/>
      </c>
      <c r="K944" s="105"/>
      <c r="L944" s="140"/>
      <c r="M944" s="48">
        <v>937</v>
      </c>
      <c r="N94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4" s="49" t="str">
        <f>IF(Tabela2[[#This Row],[DATA DA RECARGA]]="","",Tabela2[[#This Row],[DATA DA RECARGA]]+Tabela2[[#This Row],[val]])</f>
        <v/>
      </c>
      <c r="P944" s="48" t="str">
        <f>IF(Tabela2[[#This Row],[DATA VENC REC]]="","",VLOOKUP(MONTH(Tabela2[[#This Row],[DATA VENC REC]]),editar!$F$2:$G$13,2,0))</f>
        <v/>
      </c>
      <c r="Q944" s="48" t="str">
        <f>IF(Tabela2[[#This Row],[DATA VENC REC]]="","",YEAR(Tabela2[[#This Row],[DATA VENC REC]]))</f>
        <v/>
      </c>
      <c r="R94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4" s="54" t="str">
        <f>IF(Tabela2[[#This Row],[DATA DO PRÓXIMO TESTE HIDROSTÁTICO]]="","",VLOOKUP(MONTH(Tabela2[[#This Row],[DATA DO PRÓXIMO TESTE HIDROSTÁTICO]]),editar!$F$2:$G$13,2,0))</f>
        <v/>
      </c>
      <c r="T944" s="54" t="str">
        <f>IF(Tabela2[[#This Row],[DATA DO PRÓXIMO TESTE HIDROSTÁTICO]]="","",YEAR(Tabela2[[#This Row],[DATA DO PRÓXIMO TESTE HIDROSTÁTICO]]))</f>
        <v/>
      </c>
      <c r="U944" s="54" t="str">
        <f>IF(Tabela2[[#This Row],[DATA DA RECARGA]]="","",VLOOKUP(MONTH(Tabela2[[#This Row],[DATA DA RECARGA]]),editar!$F$2:$G$13,2,0))</f>
        <v/>
      </c>
      <c r="V944" s="54" t="str">
        <f>IF(Tabela2[[#This Row],[DATA DA RECARGA]]="","",YEAR(Tabela2[[#This Row],[DATA DA RECARGA]]))</f>
        <v/>
      </c>
      <c r="W944" s="54" t="str">
        <f>IF(Tabela2[[#This Row],[DATA DO ÚLTIMO TESTE HIDROSTÁTICO]]="","",VLOOKUP(MONTH(Tabela2[[#This Row],[DATA DO ÚLTIMO TESTE HIDROSTÁTICO]]),editar!$F$2:$G$13,2,0))</f>
        <v/>
      </c>
      <c r="X944" s="54" t="str">
        <f>IF(Tabela2[[#This Row],[DATA DO ÚLTIMO TESTE HIDROSTÁTICO]]="","",YEAR(Tabela2[[#This Row],[DATA DO ÚLTIMO TESTE HIDROSTÁTICO]]))</f>
        <v/>
      </c>
      <c r="Y944" s="101" t="str">
        <f>IFERROR(IF(Tabela2[[#This Row],[DATA DA RECARGA]]="","",Tabela2[[#This Row],[VALIDADE          (em meses)]]*30)+5,"")</f>
        <v/>
      </c>
      <c r="Z944" s="101" t="str">
        <f>IF(Tabela2[[#This Row],[DATA DA RECARGA]]="","","P")</f>
        <v/>
      </c>
      <c r="AA944" s="71"/>
      <c r="AB944" s="97" t="str">
        <f ca="1">IFERROR(G944-editar!$C$1,"")</f>
        <v/>
      </c>
      <c r="AC944" s="97" t="str">
        <f t="shared" ca="1" si="14"/>
        <v/>
      </c>
      <c r="AD944" s="74"/>
      <c r="AE944" s="74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</row>
    <row r="945" spans="1:57" ht="20.100000000000001" customHeight="1" x14ac:dyDescent="0.25">
      <c r="A945" s="29" t="str">
        <f>IF(Tabela2[[#This Row],[LOCAL DO EXTINTOR]]="","",Tabela2[[#This Row],[CONTROL1]])</f>
        <v/>
      </c>
      <c r="B945" s="133"/>
      <c r="C945" s="33"/>
      <c r="D945" s="34"/>
      <c r="E945" s="35"/>
      <c r="F94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5" s="81" t="str">
        <f ca="1">IFERROR(IF(Tabela2[[#This Row],[VALIDADE DA RECARGA]]="SELECIONE VALIDADE","",Tabela2[[#This Row],[DATA VENC REC]]),"")</f>
        <v/>
      </c>
      <c r="H945" s="76"/>
      <c r="I94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5" s="87" t="str">
        <f>IF(Tabela2[[#This Row],[DATA DO ÚLTIMO TESTE HIDROSTÁTICO]]="","",Tabela2[[#This Row],[DATA DO ÚLTIMO TESTE HIDROSTÁTICO]]+editar!$C$15)</f>
        <v/>
      </c>
      <c r="K945" s="105"/>
      <c r="L945" s="140"/>
      <c r="M945" s="48">
        <v>938</v>
      </c>
      <c r="N94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5" s="49" t="str">
        <f>IF(Tabela2[[#This Row],[DATA DA RECARGA]]="","",Tabela2[[#This Row],[DATA DA RECARGA]]+Tabela2[[#This Row],[val]])</f>
        <v/>
      </c>
      <c r="P945" s="48" t="str">
        <f>IF(Tabela2[[#This Row],[DATA VENC REC]]="","",VLOOKUP(MONTH(Tabela2[[#This Row],[DATA VENC REC]]),editar!$F$2:$G$13,2,0))</f>
        <v/>
      </c>
      <c r="Q945" s="48" t="str">
        <f>IF(Tabela2[[#This Row],[DATA VENC REC]]="","",YEAR(Tabela2[[#This Row],[DATA VENC REC]]))</f>
        <v/>
      </c>
      <c r="R94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5" s="54" t="str">
        <f>IF(Tabela2[[#This Row],[DATA DO PRÓXIMO TESTE HIDROSTÁTICO]]="","",VLOOKUP(MONTH(Tabela2[[#This Row],[DATA DO PRÓXIMO TESTE HIDROSTÁTICO]]),editar!$F$2:$G$13,2,0))</f>
        <v/>
      </c>
      <c r="T945" s="54" t="str">
        <f>IF(Tabela2[[#This Row],[DATA DO PRÓXIMO TESTE HIDROSTÁTICO]]="","",YEAR(Tabela2[[#This Row],[DATA DO PRÓXIMO TESTE HIDROSTÁTICO]]))</f>
        <v/>
      </c>
      <c r="U945" s="54" t="str">
        <f>IF(Tabela2[[#This Row],[DATA DA RECARGA]]="","",VLOOKUP(MONTH(Tabela2[[#This Row],[DATA DA RECARGA]]),editar!$F$2:$G$13,2,0))</f>
        <v/>
      </c>
      <c r="V945" s="54" t="str">
        <f>IF(Tabela2[[#This Row],[DATA DA RECARGA]]="","",YEAR(Tabela2[[#This Row],[DATA DA RECARGA]]))</f>
        <v/>
      </c>
      <c r="W945" s="54" t="str">
        <f>IF(Tabela2[[#This Row],[DATA DO ÚLTIMO TESTE HIDROSTÁTICO]]="","",VLOOKUP(MONTH(Tabela2[[#This Row],[DATA DO ÚLTIMO TESTE HIDROSTÁTICO]]),editar!$F$2:$G$13,2,0))</f>
        <v/>
      </c>
      <c r="X945" s="54" t="str">
        <f>IF(Tabela2[[#This Row],[DATA DO ÚLTIMO TESTE HIDROSTÁTICO]]="","",YEAR(Tabela2[[#This Row],[DATA DO ÚLTIMO TESTE HIDROSTÁTICO]]))</f>
        <v/>
      </c>
      <c r="Y945" s="101" t="str">
        <f>IFERROR(IF(Tabela2[[#This Row],[DATA DA RECARGA]]="","",Tabela2[[#This Row],[VALIDADE          (em meses)]]*30)+5,"")</f>
        <v/>
      </c>
      <c r="Z945" s="101" t="str">
        <f>IF(Tabela2[[#This Row],[DATA DA RECARGA]]="","","P")</f>
        <v/>
      </c>
      <c r="AA945" s="71"/>
      <c r="AB945" s="97" t="str">
        <f ca="1">IFERROR(G945-editar!$C$1,"")</f>
        <v/>
      </c>
      <c r="AC945" s="97" t="str">
        <f t="shared" ca="1" si="14"/>
        <v/>
      </c>
      <c r="AD945" s="74"/>
      <c r="AE945" s="74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</row>
    <row r="946" spans="1:57" ht="20.100000000000001" customHeight="1" x14ac:dyDescent="0.25">
      <c r="A946" s="29" t="str">
        <f>IF(Tabela2[[#This Row],[LOCAL DO EXTINTOR]]="","",Tabela2[[#This Row],[CONTROL1]])</f>
        <v/>
      </c>
      <c r="B946" s="133"/>
      <c r="C946" s="33"/>
      <c r="D946" s="34"/>
      <c r="E946" s="35"/>
      <c r="F94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6" s="81" t="str">
        <f ca="1">IFERROR(IF(Tabela2[[#This Row],[VALIDADE DA RECARGA]]="SELECIONE VALIDADE","",Tabela2[[#This Row],[DATA VENC REC]]),"")</f>
        <v/>
      </c>
      <c r="H946" s="76"/>
      <c r="I94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6" s="87" t="str">
        <f>IF(Tabela2[[#This Row],[DATA DO ÚLTIMO TESTE HIDROSTÁTICO]]="","",Tabela2[[#This Row],[DATA DO ÚLTIMO TESTE HIDROSTÁTICO]]+editar!$C$15)</f>
        <v/>
      </c>
      <c r="K946" s="105"/>
      <c r="L946" s="140"/>
      <c r="M946" s="48">
        <v>939</v>
      </c>
      <c r="N94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6" s="49" t="str">
        <f>IF(Tabela2[[#This Row],[DATA DA RECARGA]]="","",Tabela2[[#This Row],[DATA DA RECARGA]]+Tabela2[[#This Row],[val]])</f>
        <v/>
      </c>
      <c r="P946" s="48" t="str">
        <f>IF(Tabela2[[#This Row],[DATA VENC REC]]="","",VLOOKUP(MONTH(Tabela2[[#This Row],[DATA VENC REC]]),editar!$F$2:$G$13,2,0))</f>
        <v/>
      </c>
      <c r="Q946" s="48" t="str">
        <f>IF(Tabela2[[#This Row],[DATA VENC REC]]="","",YEAR(Tabela2[[#This Row],[DATA VENC REC]]))</f>
        <v/>
      </c>
      <c r="R94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6" s="54" t="str">
        <f>IF(Tabela2[[#This Row],[DATA DO PRÓXIMO TESTE HIDROSTÁTICO]]="","",VLOOKUP(MONTH(Tabela2[[#This Row],[DATA DO PRÓXIMO TESTE HIDROSTÁTICO]]),editar!$F$2:$G$13,2,0))</f>
        <v/>
      </c>
      <c r="T946" s="54" t="str">
        <f>IF(Tabela2[[#This Row],[DATA DO PRÓXIMO TESTE HIDROSTÁTICO]]="","",YEAR(Tabela2[[#This Row],[DATA DO PRÓXIMO TESTE HIDROSTÁTICO]]))</f>
        <v/>
      </c>
      <c r="U946" s="54" t="str">
        <f>IF(Tabela2[[#This Row],[DATA DA RECARGA]]="","",VLOOKUP(MONTH(Tabela2[[#This Row],[DATA DA RECARGA]]),editar!$F$2:$G$13,2,0))</f>
        <v/>
      </c>
      <c r="V946" s="54" t="str">
        <f>IF(Tabela2[[#This Row],[DATA DA RECARGA]]="","",YEAR(Tabela2[[#This Row],[DATA DA RECARGA]]))</f>
        <v/>
      </c>
      <c r="W946" s="54" t="str">
        <f>IF(Tabela2[[#This Row],[DATA DO ÚLTIMO TESTE HIDROSTÁTICO]]="","",VLOOKUP(MONTH(Tabela2[[#This Row],[DATA DO ÚLTIMO TESTE HIDROSTÁTICO]]),editar!$F$2:$G$13,2,0))</f>
        <v/>
      </c>
      <c r="X946" s="54" t="str">
        <f>IF(Tabela2[[#This Row],[DATA DO ÚLTIMO TESTE HIDROSTÁTICO]]="","",YEAR(Tabela2[[#This Row],[DATA DO ÚLTIMO TESTE HIDROSTÁTICO]]))</f>
        <v/>
      </c>
      <c r="Y946" s="101" t="str">
        <f>IFERROR(IF(Tabela2[[#This Row],[DATA DA RECARGA]]="","",Tabela2[[#This Row],[VALIDADE          (em meses)]]*30)+5,"")</f>
        <v/>
      </c>
      <c r="Z946" s="101" t="str">
        <f>IF(Tabela2[[#This Row],[DATA DA RECARGA]]="","","P")</f>
        <v/>
      </c>
      <c r="AA946" s="71"/>
      <c r="AB946" s="97" t="str">
        <f ca="1">IFERROR(G946-editar!$C$1,"")</f>
        <v/>
      </c>
      <c r="AC946" s="97" t="str">
        <f t="shared" ca="1" si="14"/>
        <v/>
      </c>
      <c r="AD946" s="74"/>
      <c r="AE946" s="74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</row>
    <row r="947" spans="1:57" ht="20.100000000000001" customHeight="1" x14ac:dyDescent="0.25">
      <c r="A947" s="29" t="str">
        <f>IF(Tabela2[[#This Row],[LOCAL DO EXTINTOR]]="","",Tabela2[[#This Row],[CONTROL1]])</f>
        <v/>
      </c>
      <c r="B947" s="133"/>
      <c r="C947" s="33"/>
      <c r="D947" s="34"/>
      <c r="E947" s="35"/>
      <c r="F94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7" s="81" t="str">
        <f ca="1">IFERROR(IF(Tabela2[[#This Row],[VALIDADE DA RECARGA]]="SELECIONE VALIDADE","",Tabela2[[#This Row],[DATA VENC REC]]),"")</f>
        <v/>
      </c>
      <c r="H947" s="76"/>
      <c r="I94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7" s="87" t="str">
        <f>IF(Tabela2[[#This Row],[DATA DO ÚLTIMO TESTE HIDROSTÁTICO]]="","",Tabela2[[#This Row],[DATA DO ÚLTIMO TESTE HIDROSTÁTICO]]+editar!$C$15)</f>
        <v/>
      </c>
      <c r="K947" s="105"/>
      <c r="L947" s="140"/>
      <c r="M947" s="48">
        <v>940</v>
      </c>
      <c r="N94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7" s="49" t="str">
        <f>IF(Tabela2[[#This Row],[DATA DA RECARGA]]="","",Tabela2[[#This Row],[DATA DA RECARGA]]+Tabela2[[#This Row],[val]])</f>
        <v/>
      </c>
      <c r="P947" s="48" t="str">
        <f>IF(Tabela2[[#This Row],[DATA VENC REC]]="","",VLOOKUP(MONTH(Tabela2[[#This Row],[DATA VENC REC]]),editar!$F$2:$G$13,2,0))</f>
        <v/>
      </c>
      <c r="Q947" s="48" t="str">
        <f>IF(Tabela2[[#This Row],[DATA VENC REC]]="","",YEAR(Tabela2[[#This Row],[DATA VENC REC]]))</f>
        <v/>
      </c>
      <c r="R94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7" s="54" t="str">
        <f>IF(Tabela2[[#This Row],[DATA DO PRÓXIMO TESTE HIDROSTÁTICO]]="","",VLOOKUP(MONTH(Tabela2[[#This Row],[DATA DO PRÓXIMO TESTE HIDROSTÁTICO]]),editar!$F$2:$G$13,2,0))</f>
        <v/>
      </c>
      <c r="T947" s="54" t="str">
        <f>IF(Tabela2[[#This Row],[DATA DO PRÓXIMO TESTE HIDROSTÁTICO]]="","",YEAR(Tabela2[[#This Row],[DATA DO PRÓXIMO TESTE HIDROSTÁTICO]]))</f>
        <v/>
      </c>
      <c r="U947" s="54" t="str">
        <f>IF(Tabela2[[#This Row],[DATA DA RECARGA]]="","",VLOOKUP(MONTH(Tabela2[[#This Row],[DATA DA RECARGA]]),editar!$F$2:$G$13,2,0))</f>
        <v/>
      </c>
      <c r="V947" s="54" t="str">
        <f>IF(Tabela2[[#This Row],[DATA DA RECARGA]]="","",YEAR(Tabela2[[#This Row],[DATA DA RECARGA]]))</f>
        <v/>
      </c>
      <c r="W947" s="54" t="str">
        <f>IF(Tabela2[[#This Row],[DATA DO ÚLTIMO TESTE HIDROSTÁTICO]]="","",VLOOKUP(MONTH(Tabela2[[#This Row],[DATA DO ÚLTIMO TESTE HIDROSTÁTICO]]),editar!$F$2:$G$13,2,0))</f>
        <v/>
      </c>
      <c r="X947" s="54" t="str">
        <f>IF(Tabela2[[#This Row],[DATA DO ÚLTIMO TESTE HIDROSTÁTICO]]="","",YEAR(Tabela2[[#This Row],[DATA DO ÚLTIMO TESTE HIDROSTÁTICO]]))</f>
        <v/>
      </c>
      <c r="Y947" s="101" t="str">
        <f>IFERROR(IF(Tabela2[[#This Row],[DATA DA RECARGA]]="","",Tabela2[[#This Row],[VALIDADE          (em meses)]]*30)+5,"")</f>
        <v/>
      </c>
      <c r="Z947" s="101" t="str">
        <f>IF(Tabela2[[#This Row],[DATA DA RECARGA]]="","","P")</f>
        <v/>
      </c>
      <c r="AA947" s="71"/>
      <c r="AB947" s="97" t="str">
        <f ca="1">IFERROR(G947-editar!$C$1,"")</f>
        <v/>
      </c>
      <c r="AC947" s="97" t="str">
        <f t="shared" ca="1" si="14"/>
        <v/>
      </c>
      <c r="AD947" s="74"/>
      <c r="AE947" s="74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</row>
    <row r="948" spans="1:57" ht="20.100000000000001" customHeight="1" x14ac:dyDescent="0.25">
      <c r="A948" s="29" t="str">
        <f>IF(Tabela2[[#This Row],[LOCAL DO EXTINTOR]]="","",Tabela2[[#This Row],[CONTROL1]])</f>
        <v/>
      </c>
      <c r="B948" s="133"/>
      <c r="C948" s="33"/>
      <c r="D948" s="34"/>
      <c r="E948" s="35"/>
      <c r="F94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8" s="81" t="str">
        <f ca="1">IFERROR(IF(Tabela2[[#This Row],[VALIDADE DA RECARGA]]="SELECIONE VALIDADE","",Tabela2[[#This Row],[DATA VENC REC]]),"")</f>
        <v/>
      </c>
      <c r="H948" s="76"/>
      <c r="I94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8" s="87" t="str">
        <f>IF(Tabela2[[#This Row],[DATA DO ÚLTIMO TESTE HIDROSTÁTICO]]="","",Tabela2[[#This Row],[DATA DO ÚLTIMO TESTE HIDROSTÁTICO]]+editar!$C$15)</f>
        <v/>
      </c>
      <c r="K948" s="105"/>
      <c r="L948" s="140"/>
      <c r="M948" s="48">
        <v>941</v>
      </c>
      <c r="N94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8" s="49" t="str">
        <f>IF(Tabela2[[#This Row],[DATA DA RECARGA]]="","",Tabela2[[#This Row],[DATA DA RECARGA]]+Tabela2[[#This Row],[val]])</f>
        <v/>
      </c>
      <c r="P948" s="48" t="str">
        <f>IF(Tabela2[[#This Row],[DATA VENC REC]]="","",VLOOKUP(MONTH(Tabela2[[#This Row],[DATA VENC REC]]),editar!$F$2:$G$13,2,0))</f>
        <v/>
      </c>
      <c r="Q948" s="48" t="str">
        <f>IF(Tabela2[[#This Row],[DATA VENC REC]]="","",YEAR(Tabela2[[#This Row],[DATA VENC REC]]))</f>
        <v/>
      </c>
      <c r="R94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8" s="54" t="str">
        <f>IF(Tabela2[[#This Row],[DATA DO PRÓXIMO TESTE HIDROSTÁTICO]]="","",VLOOKUP(MONTH(Tabela2[[#This Row],[DATA DO PRÓXIMO TESTE HIDROSTÁTICO]]),editar!$F$2:$G$13,2,0))</f>
        <v/>
      </c>
      <c r="T948" s="54" t="str">
        <f>IF(Tabela2[[#This Row],[DATA DO PRÓXIMO TESTE HIDROSTÁTICO]]="","",YEAR(Tabela2[[#This Row],[DATA DO PRÓXIMO TESTE HIDROSTÁTICO]]))</f>
        <v/>
      </c>
      <c r="U948" s="54" t="str">
        <f>IF(Tabela2[[#This Row],[DATA DA RECARGA]]="","",VLOOKUP(MONTH(Tabela2[[#This Row],[DATA DA RECARGA]]),editar!$F$2:$G$13,2,0))</f>
        <v/>
      </c>
      <c r="V948" s="54" t="str">
        <f>IF(Tabela2[[#This Row],[DATA DA RECARGA]]="","",YEAR(Tabela2[[#This Row],[DATA DA RECARGA]]))</f>
        <v/>
      </c>
      <c r="W948" s="54" t="str">
        <f>IF(Tabela2[[#This Row],[DATA DO ÚLTIMO TESTE HIDROSTÁTICO]]="","",VLOOKUP(MONTH(Tabela2[[#This Row],[DATA DO ÚLTIMO TESTE HIDROSTÁTICO]]),editar!$F$2:$G$13,2,0))</f>
        <v/>
      </c>
      <c r="X948" s="54" t="str">
        <f>IF(Tabela2[[#This Row],[DATA DO ÚLTIMO TESTE HIDROSTÁTICO]]="","",YEAR(Tabela2[[#This Row],[DATA DO ÚLTIMO TESTE HIDROSTÁTICO]]))</f>
        <v/>
      </c>
      <c r="Y948" s="101" t="str">
        <f>IFERROR(IF(Tabela2[[#This Row],[DATA DA RECARGA]]="","",Tabela2[[#This Row],[VALIDADE          (em meses)]]*30)+5,"")</f>
        <v/>
      </c>
      <c r="Z948" s="101" t="str">
        <f>IF(Tabela2[[#This Row],[DATA DA RECARGA]]="","","P")</f>
        <v/>
      </c>
      <c r="AA948" s="71"/>
      <c r="AB948" s="97" t="str">
        <f ca="1">IFERROR(G948-editar!$C$1,"")</f>
        <v/>
      </c>
      <c r="AC948" s="97" t="str">
        <f t="shared" ca="1" si="14"/>
        <v/>
      </c>
      <c r="AD948" s="74"/>
      <c r="AE948" s="74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</row>
    <row r="949" spans="1:57" ht="20.100000000000001" customHeight="1" x14ac:dyDescent="0.25">
      <c r="A949" s="29" t="str">
        <f>IF(Tabela2[[#This Row],[LOCAL DO EXTINTOR]]="","",Tabela2[[#This Row],[CONTROL1]])</f>
        <v/>
      </c>
      <c r="B949" s="133"/>
      <c r="C949" s="33"/>
      <c r="D949" s="34"/>
      <c r="E949" s="35"/>
      <c r="F94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49" s="81" t="str">
        <f ca="1">IFERROR(IF(Tabela2[[#This Row],[VALIDADE DA RECARGA]]="SELECIONE VALIDADE","",Tabela2[[#This Row],[DATA VENC REC]]),"")</f>
        <v/>
      </c>
      <c r="H949" s="76"/>
      <c r="I94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49" s="87" t="str">
        <f>IF(Tabela2[[#This Row],[DATA DO ÚLTIMO TESTE HIDROSTÁTICO]]="","",Tabela2[[#This Row],[DATA DO ÚLTIMO TESTE HIDROSTÁTICO]]+editar!$C$15)</f>
        <v/>
      </c>
      <c r="K949" s="105"/>
      <c r="L949" s="140"/>
      <c r="M949" s="48">
        <v>942</v>
      </c>
      <c r="N94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49" s="49" t="str">
        <f>IF(Tabela2[[#This Row],[DATA DA RECARGA]]="","",Tabela2[[#This Row],[DATA DA RECARGA]]+Tabela2[[#This Row],[val]])</f>
        <v/>
      </c>
      <c r="P949" s="48" t="str">
        <f>IF(Tabela2[[#This Row],[DATA VENC REC]]="","",VLOOKUP(MONTH(Tabela2[[#This Row],[DATA VENC REC]]),editar!$F$2:$G$13,2,0))</f>
        <v/>
      </c>
      <c r="Q949" s="48" t="str">
        <f>IF(Tabela2[[#This Row],[DATA VENC REC]]="","",YEAR(Tabela2[[#This Row],[DATA VENC REC]]))</f>
        <v/>
      </c>
      <c r="R94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49" s="54" t="str">
        <f>IF(Tabela2[[#This Row],[DATA DO PRÓXIMO TESTE HIDROSTÁTICO]]="","",VLOOKUP(MONTH(Tabela2[[#This Row],[DATA DO PRÓXIMO TESTE HIDROSTÁTICO]]),editar!$F$2:$G$13,2,0))</f>
        <v/>
      </c>
      <c r="T949" s="54" t="str">
        <f>IF(Tabela2[[#This Row],[DATA DO PRÓXIMO TESTE HIDROSTÁTICO]]="","",YEAR(Tabela2[[#This Row],[DATA DO PRÓXIMO TESTE HIDROSTÁTICO]]))</f>
        <v/>
      </c>
      <c r="U949" s="54" t="str">
        <f>IF(Tabela2[[#This Row],[DATA DA RECARGA]]="","",VLOOKUP(MONTH(Tabela2[[#This Row],[DATA DA RECARGA]]),editar!$F$2:$G$13,2,0))</f>
        <v/>
      </c>
      <c r="V949" s="54" t="str">
        <f>IF(Tabela2[[#This Row],[DATA DA RECARGA]]="","",YEAR(Tabela2[[#This Row],[DATA DA RECARGA]]))</f>
        <v/>
      </c>
      <c r="W949" s="54" t="str">
        <f>IF(Tabela2[[#This Row],[DATA DO ÚLTIMO TESTE HIDROSTÁTICO]]="","",VLOOKUP(MONTH(Tabela2[[#This Row],[DATA DO ÚLTIMO TESTE HIDROSTÁTICO]]),editar!$F$2:$G$13,2,0))</f>
        <v/>
      </c>
      <c r="X949" s="54" t="str">
        <f>IF(Tabela2[[#This Row],[DATA DO ÚLTIMO TESTE HIDROSTÁTICO]]="","",YEAR(Tabela2[[#This Row],[DATA DO ÚLTIMO TESTE HIDROSTÁTICO]]))</f>
        <v/>
      </c>
      <c r="Y949" s="101" t="str">
        <f>IFERROR(IF(Tabela2[[#This Row],[DATA DA RECARGA]]="","",Tabela2[[#This Row],[VALIDADE          (em meses)]]*30)+5,"")</f>
        <v/>
      </c>
      <c r="Z949" s="101" t="str">
        <f>IF(Tabela2[[#This Row],[DATA DA RECARGA]]="","","P")</f>
        <v/>
      </c>
      <c r="AA949" s="71"/>
      <c r="AB949" s="97" t="str">
        <f ca="1">IFERROR(G949-editar!$C$1,"")</f>
        <v/>
      </c>
      <c r="AC949" s="97" t="str">
        <f t="shared" ca="1" si="14"/>
        <v/>
      </c>
      <c r="AD949" s="74"/>
      <c r="AE949" s="74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</row>
    <row r="950" spans="1:57" ht="20.100000000000001" customHeight="1" x14ac:dyDescent="0.25">
      <c r="A950" s="29" t="str">
        <f>IF(Tabela2[[#This Row],[LOCAL DO EXTINTOR]]="","",Tabela2[[#This Row],[CONTROL1]])</f>
        <v/>
      </c>
      <c r="B950" s="133"/>
      <c r="C950" s="33"/>
      <c r="D950" s="34"/>
      <c r="E950" s="35"/>
      <c r="F95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0" s="81" t="str">
        <f ca="1">IFERROR(IF(Tabela2[[#This Row],[VALIDADE DA RECARGA]]="SELECIONE VALIDADE","",Tabela2[[#This Row],[DATA VENC REC]]),"")</f>
        <v/>
      </c>
      <c r="H950" s="76"/>
      <c r="I95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0" s="87" t="str">
        <f>IF(Tabela2[[#This Row],[DATA DO ÚLTIMO TESTE HIDROSTÁTICO]]="","",Tabela2[[#This Row],[DATA DO ÚLTIMO TESTE HIDROSTÁTICO]]+editar!$C$15)</f>
        <v/>
      </c>
      <c r="K950" s="105"/>
      <c r="L950" s="140"/>
      <c r="M950" s="48">
        <v>943</v>
      </c>
      <c r="N95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0" s="49" t="str">
        <f>IF(Tabela2[[#This Row],[DATA DA RECARGA]]="","",Tabela2[[#This Row],[DATA DA RECARGA]]+Tabela2[[#This Row],[val]])</f>
        <v/>
      </c>
      <c r="P950" s="48" t="str">
        <f>IF(Tabela2[[#This Row],[DATA VENC REC]]="","",VLOOKUP(MONTH(Tabela2[[#This Row],[DATA VENC REC]]),editar!$F$2:$G$13,2,0))</f>
        <v/>
      </c>
      <c r="Q950" s="48" t="str">
        <f>IF(Tabela2[[#This Row],[DATA VENC REC]]="","",YEAR(Tabela2[[#This Row],[DATA VENC REC]]))</f>
        <v/>
      </c>
      <c r="R95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0" s="54" t="str">
        <f>IF(Tabela2[[#This Row],[DATA DO PRÓXIMO TESTE HIDROSTÁTICO]]="","",VLOOKUP(MONTH(Tabela2[[#This Row],[DATA DO PRÓXIMO TESTE HIDROSTÁTICO]]),editar!$F$2:$G$13,2,0))</f>
        <v/>
      </c>
      <c r="T950" s="54" t="str">
        <f>IF(Tabela2[[#This Row],[DATA DO PRÓXIMO TESTE HIDROSTÁTICO]]="","",YEAR(Tabela2[[#This Row],[DATA DO PRÓXIMO TESTE HIDROSTÁTICO]]))</f>
        <v/>
      </c>
      <c r="U950" s="54" t="str">
        <f>IF(Tabela2[[#This Row],[DATA DA RECARGA]]="","",VLOOKUP(MONTH(Tabela2[[#This Row],[DATA DA RECARGA]]),editar!$F$2:$G$13,2,0))</f>
        <v/>
      </c>
      <c r="V950" s="54" t="str">
        <f>IF(Tabela2[[#This Row],[DATA DA RECARGA]]="","",YEAR(Tabela2[[#This Row],[DATA DA RECARGA]]))</f>
        <v/>
      </c>
      <c r="W950" s="54" t="str">
        <f>IF(Tabela2[[#This Row],[DATA DO ÚLTIMO TESTE HIDROSTÁTICO]]="","",VLOOKUP(MONTH(Tabela2[[#This Row],[DATA DO ÚLTIMO TESTE HIDROSTÁTICO]]),editar!$F$2:$G$13,2,0))</f>
        <v/>
      </c>
      <c r="X950" s="54" t="str">
        <f>IF(Tabela2[[#This Row],[DATA DO ÚLTIMO TESTE HIDROSTÁTICO]]="","",YEAR(Tabela2[[#This Row],[DATA DO ÚLTIMO TESTE HIDROSTÁTICO]]))</f>
        <v/>
      </c>
      <c r="Y950" s="101" t="str">
        <f>IFERROR(IF(Tabela2[[#This Row],[DATA DA RECARGA]]="","",Tabela2[[#This Row],[VALIDADE          (em meses)]]*30)+5,"")</f>
        <v/>
      </c>
      <c r="Z950" s="101" t="str">
        <f>IF(Tabela2[[#This Row],[DATA DA RECARGA]]="","","P")</f>
        <v/>
      </c>
      <c r="AA950" s="71"/>
      <c r="AB950" s="97" t="str">
        <f ca="1">IFERROR(G950-editar!$C$1,"")</f>
        <v/>
      </c>
      <c r="AC950" s="97" t="str">
        <f t="shared" ca="1" si="14"/>
        <v/>
      </c>
      <c r="AD950" s="74"/>
      <c r="AE950" s="74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</row>
    <row r="951" spans="1:57" ht="20.100000000000001" customHeight="1" x14ac:dyDescent="0.25">
      <c r="A951" s="29" t="str">
        <f>IF(Tabela2[[#This Row],[LOCAL DO EXTINTOR]]="","",Tabela2[[#This Row],[CONTROL1]])</f>
        <v/>
      </c>
      <c r="B951" s="133"/>
      <c r="C951" s="33"/>
      <c r="D951" s="34"/>
      <c r="E951" s="35"/>
      <c r="F95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1" s="81" t="str">
        <f ca="1">IFERROR(IF(Tabela2[[#This Row],[VALIDADE DA RECARGA]]="SELECIONE VALIDADE","",Tabela2[[#This Row],[DATA VENC REC]]),"")</f>
        <v/>
      </c>
      <c r="H951" s="76"/>
      <c r="I95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1" s="87" t="str">
        <f>IF(Tabela2[[#This Row],[DATA DO ÚLTIMO TESTE HIDROSTÁTICO]]="","",Tabela2[[#This Row],[DATA DO ÚLTIMO TESTE HIDROSTÁTICO]]+editar!$C$15)</f>
        <v/>
      </c>
      <c r="K951" s="105"/>
      <c r="L951" s="140"/>
      <c r="M951" s="48">
        <v>944</v>
      </c>
      <c r="N95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1" s="49" t="str">
        <f>IF(Tabela2[[#This Row],[DATA DA RECARGA]]="","",Tabela2[[#This Row],[DATA DA RECARGA]]+Tabela2[[#This Row],[val]])</f>
        <v/>
      </c>
      <c r="P951" s="48" t="str">
        <f>IF(Tabela2[[#This Row],[DATA VENC REC]]="","",VLOOKUP(MONTH(Tabela2[[#This Row],[DATA VENC REC]]),editar!$F$2:$G$13,2,0))</f>
        <v/>
      </c>
      <c r="Q951" s="48" t="str">
        <f>IF(Tabela2[[#This Row],[DATA VENC REC]]="","",YEAR(Tabela2[[#This Row],[DATA VENC REC]]))</f>
        <v/>
      </c>
      <c r="R95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1" s="54" t="str">
        <f>IF(Tabela2[[#This Row],[DATA DO PRÓXIMO TESTE HIDROSTÁTICO]]="","",VLOOKUP(MONTH(Tabela2[[#This Row],[DATA DO PRÓXIMO TESTE HIDROSTÁTICO]]),editar!$F$2:$G$13,2,0))</f>
        <v/>
      </c>
      <c r="T951" s="54" t="str">
        <f>IF(Tabela2[[#This Row],[DATA DO PRÓXIMO TESTE HIDROSTÁTICO]]="","",YEAR(Tabela2[[#This Row],[DATA DO PRÓXIMO TESTE HIDROSTÁTICO]]))</f>
        <v/>
      </c>
      <c r="U951" s="54" t="str">
        <f>IF(Tabela2[[#This Row],[DATA DA RECARGA]]="","",VLOOKUP(MONTH(Tabela2[[#This Row],[DATA DA RECARGA]]),editar!$F$2:$G$13,2,0))</f>
        <v/>
      </c>
      <c r="V951" s="54" t="str">
        <f>IF(Tabela2[[#This Row],[DATA DA RECARGA]]="","",YEAR(Tabela2[[#This Row],[DATA DA RECARGA]]))</f>
        <v/>
      </c>
      <c r="W951" s="54" t="str">
        <f>IF(Tabela2[[#This Row],[DATA DO ÚLTIMO TESTE HIDROSTÁTICO]]="","",VLOOKUP(MONTH(Tabela2[[#This Row],[DATA DO ÚLTIMO TESTE HIDROSTÁTICO]]),editar!$F$2:$G$13,2,0))</f>
        <v/>
      </c>
      <c r="X951" s="54" t="str">
        <f>IF(Tabela2[[#This Row],[DATA DO ÚLTIMO TESTE HIDROSTÁTICO]]="","",YEAR(Tabela2[[#This Row],[DATA DO ÚLTIMO TESTE HIDROSTÁTICO]]))</f>
        <v/>
      </c>
      <c r="Y951" s="101" t="str">
        <f>IFERROR(IF(Tabela2[[#This Row],[DATA DA RECARGA]]="","",Tabela2[[#This Row],[VALIDADE          (em meses)]]*30)+5,"")</f>
        <v/>
      </c>
      <c r="Z951" s="101" t="str">
        <f>IF(Tabela2[[#This Row],[DATA DA RECARGA]]="","","P")</f>
        <v/>
      </c>
      <c r="AA951" s="71"/>
      <c r="AB951" s="97" t="str">
        <f ca="1">IFERROR(G951-editar!$C$1,"")</f>
        <v/>
      </c>
      <c r="AC951" s="97" t="str">
        <f t="shared" ca="1" si="14"/>
        <v/>
      </c>
      <c r="AD951" s="74"/>
      <c r="AE951" s="74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</row>
    <row r="952" spans="1:57" ht="20.100000000000001" customHeight="1" x14ac:dyDescent="0.25">
      <c r="A952" s="29" t="str">
        <f>IF(Tabela2[[#This Row],[LOCAL DO EXTINTOR]]="","",Tabela2[[#This Row],[CONTROL1]])</f>
        <v/>
      </c>
      <c r="B952" s="133"/>
      <c r="C952" s="33"/>
      <c r="D952" s="34"/>
      <c r="E952" s="35"/>
      <c r="F95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2" s="81" t="str">
        <f ca="1">IFERROR(IF(Tabela2[[#This Row],[VALIDADE DA RECARGA]]="SELECIONE VALIDADE","",Tabela2[[#This Row],[DATA VENC REC]]),"")</f>
        <v/>
      </c>
      <c r="H952" s="76"/>
      <c r="I95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2" s="87" t="str">
        <f>IF(Tabela2[[#This Row],[DATA DO ÚLTIMO TESTE HIDROSTÁTICO]]="","",Tabela2[[#This Row],[DATA DO ÚLTIMO TESTE HIDROSTÁTICO]]+editar!$C$15)</f>
        <v/>
      </c>
      <c r="K952" s="105"/>
      <c r="L952" s="140"/>
      <c r="M952" s="48">
        <v>945</v>
      </c>
      <c r="N95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2" s="49" t="str">
        <f>IF(Tabela2[[#This Row],[DATA DA RECARGA]]="","",Tabela2[[#This Row],[DATA DA RECARGA]]+Tabela2[[#This Row],[val]])</f>
        <v/>
      </c>
      <c r="P952" s="48" t="str">
        <f>IF(Tabela2[[#This Row],[DATA VENC REC]]="","",VLOOKUP(MONTH(Tabela2[[#This Row],[DATA VENC REC]]),editar!$F$2:$G$13,2,0))</f>
        <v/>
      </c>
      <c r="Q952" s="48" t="str">
        <f>IF(Tabela2[[#This Row],[DATA VENC REC]]="","",YEAR(Tabela2[[#This Row],[DATA VENC REC]]))</f>
        <v/>
      </c>
      <c r="R95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2" s="54" t="str">
        <f>IF(Tabela2[[#This Row],[DATA DO PRÓXIMO TESTE HIDROSTÁTICO]]="","",VLOOKUP(MONTH(Tabela2[[#This Row],[DATA DO PRÓXIMO TESTE HIDROSTÁTICO]]),editar!$F$2:$G$13,2,0))</f>
        <v/>
      </c>
      <c r="T952" s="54" t="str">
        <f>IF(Tabela2[[#This Row],[DATA DO PRÓXIMO TESTE HIDROSTÁTICO]]="","",YEAR(Tabela2[[#This Row],[DATA DO PRÓXIMO TESTE HIDROSTÁTICO]]))</f>
        <v/>
      </c>
      <c r="U952" s="54" t="str">
        <f>IF(Tabela2[[#This Row],[DATA DA RECARGA]]="","",VLOOKUP(MONTH(Tabela2[[#This Row],[DATA DA RECARGA]]),editar!$F$2:$G$13,2,0))</f>
        <v/>
      </c>
      <c r="V952" s="54" t="str">
        <f>IF(Tabela2[[#This Row],[DATA DA RECARGA]]="","",YEAR(Tabela2[[#This Row],[DATA DA RECARGA]]))</f>
        <v/>
      </c>
      <c r="W952" s="54" t="str">
        <f>IF(Tabela2[[#This Row],[DATA DO ÚLTIMO TESTE HIDROSTÁTICO]]="","",VLOOKUP(MONTH(Tabela2[[#This Row],[DATA DO ÚLTIMO TESTE HIDROSTÁTICO]]),editar!$F$2:$G$13,2,0))</f>
        <v/>
      </c>
      <c r="X952" s="54" t="str">
        <f>IF(Tabela2[[#This Row],[DATA DO ÚLTIMO TESTE HIDROSTÁTICO]]="","",YEAR(Tabela2[[#This Row],[DATA DO ÚLTIMO TESTE HIDROSTÁTICO]]))</f>
        <v/>
      </c>
      <c r="Y952" s="101" t="str">
        <f>IFERROR(IF(Tabela2[[#This Row],[DATA DA RECARGA]]="","",Tabela2[[#This Row],[VALIDADE          (em meses)]]*30)+5,"")</f>
        <v/>
      </c>
      <c r="Z952" s="101" t="str">
        <f>IF(Tabela2[[#This Row],[DATA DA RECARGA]]="","","P")</f>
        <v/>
      </c>
      <c r="AA952" s="71"/>
      <c r="AB952" s="97" t="str">
        <f ca="1">IFERROR(G952-editar!$C$1,"")</f>
        <v/>
      </c>
      <c r="AC952" s="97" t="str">
        <f t="shared" ca="1" si="14"/>
        <v/>
      </c>
      <c r="AD952" s="74"/>
      <c r="AE952" s="74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</row>
    <row r="953" spans="1:57" ht="20.100000000000001" customHeight="1" x14ac:dyDescent="0.25">
      <c r="A953" s="29" t="str">
        <f>IF(Tabela2[[#This Row],[LOCAL DO EXTINTOR]]="","",Tabela2[[#This Row],[CONTROL1]])</f>
        <v/>
      </c>
      <c r="B953" s="133"/>
      <c r="C953" s="33"/>
      <c r="D953" s="34"/>
      <c r="E953" s="35"/>
      <c r="F95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3" s="81" t="str">
        <f ca="1">IFERROR(IF(Tabela2[[#This Row],[VALIDADE DA RECARGA]]="SELECIONE VALIDADE","",Tabela2[[#This Row],[DATA VENC REC]]),"")</f>
        <v/>
      </c>
      <c r="H953" s="76"/>
      <c r="I95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3" s="87" t="str">
        <f>IF(Tabela2[[#This Row],[DATA DO ÚLTIMO TESTE HIDROSTÁTICO]]="","",Tabela2[[#This Row],[DATA DO ÚLTIMO TESTE HIDROSTÁTICO]]+editar!$C$15)</f>
        <v/>
      </c>
      <c r="K953" s="105"/>
      <c r="L953" s="140"/>
      <c r="M953" s="48">
        <v>946</v>
      </c>
      <c r="N95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3" s="49" t="str">
        <f>IF(Tabela2[[#This Row],[DATA DA RECARGA]]="","",Tabela2[[#This Row],[DATA DA RECARGA]]+Tabela2[[#This Row],[val]])</f>
        <v/>
      </c>
      <c r="P953" s="48" t="str">
        <f>IF(Tabela2[[#This Row],[DATA VENC REC]]="","",VLOOKUP(MONTH(Tabela2[[#This Row],[DATA VENC REC]]),editar!$F$2:$G$13,2,0))</f>
        <v/>
      </c>
      <c r="Q953" s="48" t="str">
        <f>IF(Tabela2[[#This Row],[DATA VENC REC]]="","",YEAR(Tabela2[[#This Row],[DATA VENC REC]]))</f>
        <v/>
      </c>
      <c r="R95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3" s="54" t="str">
        <f>IF(Tabela2[[#This Row],[DATA DO PRÓXIMO TESTE HIDROSTÁTICO]]="","",VLOOKUP(MONTH(Tabela2[[#This Row],[DATA DO PRÓXIMO TESTE HIDROSTÁTICO]]),editar!$F$2:$G$13,2,0))</f>
        <v/>
      </c>
      <c r="T953" s="54" t="str">
        <f>IF(Tabela2[[#This Row],[DATA DO PRÓXIMO TESTE HIDROSTÁTICO]]="","",YEAR(Tabela2[[#This Row],[DATA DO PRÓXIMO TESTE HIDROSTÁTICO]]))</f>
        <v/>
      </c>
      <c r="U953" s="54" t="str">
        <f>IF(Tabela2[[#This Row],[DATA DA RECARGA]]="","",VLOOKUP(MONTH(Tabela2[[#This Row],[DATA DA RECARGA]]),editar!$F$2:$G$13,2,0))</f>
        <v/>
      </c>
      <c r="V953" s="54" t="str">
        <f>IF(Tabela2[[#This Row],[DATA DA RECARGA]]="","",YEAR(Tabela2[[#This Row],[DATA DA RECARGA]]))</f>
        <v/>
      </c>
      <c r="W953" s="54" t="str">
        <f>IF(Tabela2[[#This Row],[DATA DO ÚLTIMO TESTE HIDROSTÁTICO]]="","",VLOOKUP(MONTH(Tabela2[[#This Row],[DATA DO ÚLTIMO TESTE HIDROSTÁTICO]]),editar!$F$2:$G$13,2,0))</f>
        <v/>
      </c>
      <c r="X953" s="54" t="str">
        <f>IF(Tabela2[[#This Row],[DATA DO ÚLTIMO TESTE HIDROSTÁTICO]]="","",YEAR(Tabela2[[#This Row],[DATA DO ÚLTIMO TESTE HIDROSTÁTICO]]))</f>
        <v/>
      </c>
      <c r="Y953" s="101" t="str">
        <f>IFERROR(IF(Tabela2[[#This Row],[DATA DA RECARGA]]="","",Tabela2[[#This Row],[VALIDADE          (em meses)]]*30)+5,"")</f>
        <v/>
      </c>
      <c r="Z953" s="101" t="str">
        <f>IF(Tabela2[[#This Row],[DATA DA RECARGA]]="","","P")</f>
        <v/>
      </c>
      <c r="AA953" s="71"/>
      <c r="AB953" s="97" t="str">
        <f ca="1">IFERROR(G953-editar!$C$1,"")</f>
        <v/>
      </c>
      <c r="AC953" s="97" t="str">
        <f t="shared" ca="1" si="14"/>
        <v/>
      </c>
      <c r="AD953" s="74"/>
      <c r="AE953" s="74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</row>
    <row r="954" spans="1:57" ht="20.100000000000001" customHeight="1" x14ac:dyDescent="0.25">
      <c r="A954" s="29" t="str">
        <f>IF(Tabela2[[#This Row],[LOCAL DO EXTINTOR]]="","",Tabela2[[#This Row],[CONTROL1]])</f>
        <v/>
      </c>
      <c r="B954" s="133"/>
      <c r="C954" s="33"/>
      <c r="D954" s="34"/>
      <c r="E954" s="35"/>
      <c r="F95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4" s="81" t="str">
        <f ca="1">IFERROR(IF(Tabela2[[#This Row],[VALIDADE DA RECARGA]]="SELECIONE VALIDADE","",Tabela2[[#This Row],[DATA VENC REC]]),"")</f>
        <v/>
      </c>
      <c r="H954" s="76"/>
      <c r="I95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4" s="87" t="str">
        <f>IF(Tabela2[[#This Row],[DATA DO ÚLTIMO TESTE HIDROSTÁTICO]]="","",Tabela2[[#This Row],[DATA DO ÚLTIMO TESTE HIDROSTÁTICO]]+editar!$C$15)</f>
        <v/>
      </c>
      <c r="K954" s="105"/>
      <c r="L954" s="140"/>
      <c r="M954" s="48">
        <v>947</v>
      </c>
      <c r="N95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4" s="49" t="str">
        <f>IF(Tabela2[[#This Row],[DATA DA RECARGA]]="","",Tabela2[[#This Row],[DATA DA RECARGA]]+Tabela2[[#This Row],[val]])</f>
        <v/>
      </c>
      <c r="P954" s="48" t="str">
        <f>IF(Tabela2[[#This Row],[DATA VENC REC]]="","",VLOOKUP(MONTH(Tabela2[[#This Row],[DATA VENC REC]]),editar!$F$2:$G$13,2,0))</f>
        <v/>
      </c>
      <c r="Q954" s="48" t="str">
        <f>IF(Tabela2[[#This Row],[DATA VENC REC]]="","",YEAR(Tabela2[[#This Row],[DATA VENC REC]]))</f>
        <v/>
      </c>
      <c r="R95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4" s="54" t="str">
        <f>IF(Tabela2[[#This Row],[DATA DO PRÓXIMO TESTE HIDROSTÁTICO]]="","",VLOOKUP(MONTH(Tabela2[[#This Row],[DATA DO PRÓXIMO TESTE HIDROSTÁTICO]]),editar!$F$2:$G$13,2,0))</f>
        <v/>
      </c>
      <c r="T954" s="54" t="str">
        <f>IF(Tabela2[[#This Row],[DATA DO PRÓXIMO TESTE HIDROSTÁTICO]]="","",YEAR(Tabela2[[#This Row],[DATA DO PRÓXIMO TESTE HIDROSTÁTICO]]))</f>
        <v/>
      </c>
      <c r="U954" s="54" t="str">
        <f>IF(Tabela2[[#This Row],[DATA DA RECARGA]]="","",VLOOKUP(MONTH(Tabela2[[#This Row],[DATA DA RECARGA]]),editar!$F$2:$G$13,2,0))</f>
        <v/>
      </c>
      <c r="V954" s="54" t="str">
        <f>IF(Tabela2[[#This Row],[DATA DA RECARGA]]="","",YEAR(Tabela2[[#This Row],[DATA DA RECARGA]]))</f>
        <v/>
      </c>
      <c r="W954" s="54" t="str">
        <f>IF(Tabela2[[#This Row],[DATA DO ÚLTIMO TESTE HIDROSTÁTICO]]="","",VLOOKUP(MONTH(Tabela2[[#This Row],[DATA DO ÚLTIMO TESTE HIDROSTÁTICO]]),editar!$F$2:$G$13,2,0))</f>
        <v/>
      </c>
      <c r="X954" s="54" t="str">
        <f>IF(Tabela2[[#This Row],[DATA DO ÚLTIMO TESTE HIDROSTÁTICO]]="","",YEAR(Tabela2[[#This Row],[DATA DO ÚLTIMO TESTE HIDROSTÁTICO]]))</f>
        <v/>
      </c>
      <c r="Y954" s="101" t="str">
        <f>IFERROR(IF(Tabela2[[#This Row],[DATA DA RECARGA]]="","",Tabela2[[#This Row],[VALIDADE          (em meses)]]*30)+5,"")</f>
        <v/>
      </c>
      <c r="Z954" s="101" t="str">
        <f>IF(Tabela2[[#This Row],[DATA DA RECARGA]]="","","P")</f>
        <v/>
      </c>
      <c r="AA954" s="71"/>
      <c r="AB954" s="97" t="str">
        <f ca="1">IFERROR(G954-editar!$C$1,"")</f>
        <v/>
      </c>
      <c r="AC954" s="97" t="str">
        <f t="shared" ca="1" si="14"/>
        <v/>
      </c>
      <c r="AD954" s="74"/>
      <c r="AE954" s="74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</row>
    <row r="955" spans="1:57" ht="20.100000000000001" customHeight="1" x14ac:dyDescent="0.25">
      <c r="A955" s="29" t="str">
        <f>IF(Tabela2[[#This Row],[LOCAL DO EXTINTOR]]="","",Tabela2[[#This Row],[CONTROL1]])</f>
        <v/>
      </c>
      <c r="B955" s="133"/>
      <c r="C955" s="33"/>
      <c r="D955" s="34"/>
      <c r="E955" s="35"/>
      <c r="F95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5" s="81" t="str">
        <f ca="1">IFERROR(IF(Tabela2[[#This Row],[VALIDADE DA RECARGA]]="SELECIONE VALIDADE","",Tabela2[[#This Row],[DATA VENC REC]]),"")</f>
        <v/>
      </c>
      <c r="H955" s="76"/>
      <c r="I95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5" s="87" t="str">
        <f>IF(Tabela2[[#This Row],[DATA DO ÚLTIMO TESTE HIDROSTÁTICO]]="","",Tabela2[[#This Row],[DATA DO ÚLTIMO TESTE HIDROSTÁTICO]]+editar!$C$15)</f>
        <v/>
      </c>
      <c r="K955" s="105"/>
      <c r="L955" s="140"/>
      <c r="M955" s="48">
        <v>948</v>
      </c>
      <c r="N95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5" s="49" t="str">
        <f>IF(Tabela2[[#This Row],[DATA DA RECARGA]]="","",Tabela2[[#This Row],[DATA DA RECARGA]]+Tabela2[[#This Row],[val]])</f>
        <v/>
      </c>
      <c r="P955" s="48" t="str">
        <f>IF(Tabela2[[#This Row],[DATA VENC REC]]="","",VLOOKUP(MONTH(Tabela2[[#This Row],[DATA VENC REC]]),editar!$F$2:$G$13,2,0))</f>
        <v/>
      </c>
      <c r="Q955" s="48" t="str">
        <f>IF(Tabela2[[#This Row],[DATA VENC REC]]="","",YEAR(Tabela2[[#This Row],[DATA VENC REC]]))</f>
        <v/>
      </c>
      <c r="R95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5" s="54" t="str">
        <f>IF(Tabela2[[#This Row],[DATA DO PRÓXIMO TESTE HIDROSTÁTICO]]="","",VLOOKUP(MONTH(Tabela2[[#This Row],[DATA DO PRÓXIMO TESTE HIDROSTÁTICO]]),editar!$F$2:$G$13,2,0))</f>
        <v/>
      </c>
      <c r="T955" s="54" t="str">
        <f>IF(Tabela2[[#This Row],[DATA DO PRÓXIMO TESTE HIDROSTÁTICO]]="","",YEAR(Tabela2[[#This Row],[DATA DO PRÓXIMO TESTE HIDROSTÁTICO]]))</f>
        <v/>
      </c>
      <c r="U955" s="54" t="str">
        <f>IF(Tabela2[[#This Row],[DATA DA RECARGA]]="","",VLOOKUP(MONTH(Tabela2[[#This Row],[DATA DA RECARGA]]),editar!$F$2:$G$13,2,0))</f>
        <v/>
      </c>
      <c r="V955" s="54" t="str">
        <f>IF(Tabela2[[#This Row],[DATA DA RECARGA]]="","",YEAR(Tabela2[[#This Row],[DATA DA RECARGA]]))</f>
        <v/>
      </c>
      <c r="W955" s="54" t="str">
        <f>IF(Tabela2[[#This Row],[DATA DO ÚLTIMO TESTE HIDROSTÁTICO]]="","",VLOOKUP(MONTH(Tabela2[[#This Row],[DATA DO ÚLTIMO TESTE HIDROSTÁTICO]]),editar!$F$2:$G$13,2,0))</f>
        <v/>
      </c>
      <c r="X955" s="54" t="str">
        <f>IF(Tabela2[[#This Row],[DATA DO ÚLTIMO TESTE HIDROSTÁTICO]]="","",YEAR(Tabela2[[#This Row],[DATA DO ÚLTIMO TESTE HIDROSTÁTICO]]))</f>
        <v/>
      </c>
      <c r="Y955" s="101" t="str">
        <f>IFERROR(IF(Tabela2[[#This Row],[DATA DA RECARGA]]="","",Tabela2[[#This Row],[VALIDADE          (em meses)]]*30)+5,"")</f>
        <v/>
      </c>
      <c r="Z955" s="101" t="str">
        <f>IF(Tabela2[[#This Row],[DATA DA RECARGA]]="","","P")</f>
        <v/>
      </c>
      <c r="AA955" s="71"/>
      <c r="AB955" s="97" t="str">
        <f ca="1">IFERROR(G955-editar!$C$1,"")</f>
        <v/>
      </c>
      <c r="AC955" s="97" t="str">
        <f t="shared" ca="1" si="14"/>
        <v/>
      </c>
      <c r="AD955" s="74"/>
      <c r="AE955" s="74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</row>
    <row r="956" spans="1:57" ht="20.100000000000001" customHeight="1" x14ac:dyDescent="0.25">
      <c r="A956" s="29" t="str">
        <f>IF(Tabela2[[#This Row],[LOCAL DO EXTINTOR]]="","",Tabela2[[#This Row],[CONTROL1]])</f>
        <v/>
      </c>
      <c r="B956" s="133"/>
      <c r="C956" s="33"/>
      <c r="D956" s="34"/>
      <c r="E956" s="35"/>
      <c r="F95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6" s="81" t="str">
        <f ca="1">IFERROR(IF(Tabela2[[#This Row],[VALIDADE DA RECARGA]]="SELECIONE VALIDADE","",Tabela2[[#This Row],[DATA VENC REC]]),"")</f>
        <v/>
      </c>
      <c r="H956" s="76"/>
      <c r="I95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6" s="87" t="str">
        <f>IF(Tabela2[[#This Row],[DATA DO ÚLTIMO TESTE HIDROSTÁTICO]]="","",Tabela2[[#This Row],[DATA DO ÚLTIMO TESTE HIDROSTÁTICO]]+editar!$C$15)</f>
        <v/>
      </c>
      <c r="K956" s="105"/>
      <c r="L956" s="140"/>
      <c r="M956" s="48">
        <v>949</v>
      </c>
      <c r="N95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6" s="49" t="str">
        <f>IF(Tabela2[[#This Row],[DATA DA RECARGA]]="","",Tabela2[[#This Row],[DATA DA RECARGA]]+Tabela2[[#This Row],[val]])</f>
        <v/>
      </c>
      <c r="P956" s="48" t="str">
        <f>IF(Tabela2[[#This Row],[DATA VENC REC]]="","",VLOOKUP(MONTH(Tabela2[[#This Row],[DATA VENC REC]]),editar!$F$2:$G$13,2,0))</f>
        <v/>
      </c>
      <c r="Q956" s="48" t="str">
        <f>IF(Tabela2[[#This Row],[DATA VENC REC]]="","",YEAR(Tabela2[[#This Row],[DATA VENC REC]]))</f>
        <v/>
      </c>
      <c r="R95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6" s="54" t="str">
        <f>IF(Tabela2[[#This Row],[DATA DO PRÓXIMO TESTE HIDROSTÁTICO]]="","",VLOOKUP(MONTH(Tabela2[[#This Row],[DATA DO PRÓXIMO TESTE HIDROSTÁTICO]]),editar!$F$2:$G$13,2,0))</f>
        <v/>
      </c>
      <c r="T956" s="54" t="str">
        <f>IF(Tabela2[[#This Row],[DATA DO PRÓXIMO TESTE HIDROSTÁTICO]]="","",YEAR(Tabela2[[#This Row],[DATA DO PRÓXIMO TESTE HIDROSTÁTICO]]))</f>
        <v/>
      </c>
      <c r="U956" s="54" t="str">
        <f>IF(Tabela2[[#This Row],[DATA DA RECARGA]]="","",VLOOKUP(MONTH(Tabela2[[#This Row],[DATA DA RECARGA]]),editar!$F$2:$G$13,2,0))</f>
        <v/>
      </c>
      <c r="V956" s="54" t="str">
        <f>IF(Tabela2[[#This Row],[DATA DA RECARGA]]="","",YEAR(Tabela2[[#This Row],[DATA DA RECARGA]]))</f>
        <v/>
      </c>
      <c r="W956" s="54" t="str">
        <f>IF(Tabela2[[#This Row],[DATA DO ÚLTIMO TESTE HIDROSTÁTICO]]="","",VLOOKUP(MONTH(Tabela2[[#This Row],[DATA DO ÚLTIMO TESTE HIDROSTÁTICO]]),editar!$F$2:$G$13,2,0))</f>
        <v/>
      </c>
      <c r="X956" s="54" t="str">
        <f>IF(Tabela2[[#This Row],[DATA DO ÚLTIMO TESTE HIDROSTÁTICO]]="","",YEAR(Tabela2[[#This Row],[DATA DO ÚLTIMO TESTE HIDROSTÁTICO]]))</f>
        <v/>
      </c>
      <c r="Y956" s="101" t="str">
        <f>IFERROR(IF(Tabela2[[#This Row],[DATA DA RECARGA]]="","",Tabela2[[#This Row],[VALIDADE          (em meses)]]*30)+5,"")</f>
        <v/>
      </c>
      <c r="Z956" s="101" t="str">
        <f>IF(Tabela2[[#This Row],[DATA DA RECARGA]]="","","P")</f>
        <v/>
      </c>
      <c r="AA956" s="71"/>
      <c r="AB956" s="97" t="str">
        <f ca="1">IFERROR(G956-editar!$C$1,"")</f>
        <v/>
      </c>
      <c r="AC956" s="97" t="str">
        <f t="shared" ca="1" si="14"/>
        <v/>
      </c>
      <c r="AD956" s="74"/>
      <c r="AE956" s="74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</row>
    <row r="957" spans="1:57" ht="20.100000000000001" customHeight="1" x14ac:dyDescent="0.25">
      <c r="A957" s="29" t="str">
        <f>IF(Tabela2[[#This Row],[LOCAL DO EXTINTOR]]="","",Tabela2[[#This Row],[CONTROL1]])</f>
        <v/>
      </c>
      <c r="B957" s="133"/>
      <c r="C957" s="33"/>
      <c r="D957" s="34"/>
      <c r="E957" s="35"/>
      <c r="F95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7" s="81" t="str">
        <f ca="1">IFERROR(IF(Tabela2[[#This Row],[VALIDADE DA RECARGA]]="SELECIONE VALIDADE","",Tabela2[[#This Row],[DATA VENC REC]]),"")</f>
        <v/>
      </c>
      <c r="H957" s="76"/>
      <c r="I95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7" s="87" t="str">
        <f>IF(Tabela2[[#This Row],[DATA DO ÚLTIMO TESTE HIDROSTÁTICO]]="","",Tabela2[[#This Row],[DATA DO ÚLTIMO TESTE HIDROSTÁTICO]]+editar!$C$15)</f>
        <v/>
      </c>
      <c r="K957" s="105"/>
      <c r="L957" s="140"/>
      <c r="M957" s="48">
        <v>950</v>
      </c>
      <c r="N95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7" s="49" t="str">
        <f>IF(Tabela2[[#This Row],[DATA DA RECARGA]]="","",Tabela2[[#This Row],[DATA DA RECARGA]]+Tabela2[[#This Row],[val]])</f>
        <v/>
      </c>
      <c r="P957" s="48" t="str">
        <f>IF(Tabela2[[#This Row],[DATA VENC REC]]="","",VLOOKUP(MONTH(Tabela2[[#This Row],[DATA VENC REC]]),editar!$F$2:$G$13,2,0))</f>
        <v/>
      </c>
      <c r="Q957" s="48" t="str">
        <f>IF(Tabela2[[#This Row],[DATA VENC REC]]="","",YEAR(Tabela2[[#This Row],[DATA VENC REC]]))</f>
        <v/>
      </c>
      <c r="R95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7" s="54" t="str">
        <f>IF(Tabela2[[#This Row],[DATA DO PRÓXIMO TESTE HIDROSTÁTICO]]="","",VLOOKUP(MONTH(Tabela2[[#This Row],[DATA DO PRÓXIMO TESTE HIDROSTÁTICO]]),editar!$F$2:$G$13,2,0))</f>
        <v/>
      </c>
      <c r="T957" s="54" t="str">
        <f>IF(Tabela2[[#This Row],[DATA DO PRÓXIMO TESTE HIDROSTÁTICO]]="","",YEAR(Tabela2[[#This Row],[DATA DO PRÓXIMO TESTE HIDROSTÁTICO]]))</f>
        <v/>
      </c>
      <c r="U957" s="54" t="str">
        <f>IF(Tabela2[[#This Row],[DATA DA RECARGA]]="","",VLOOKUP(MONTH(Tabela2[[#This Row],[DATA DA RECARGA]]),editar!$F$2:$G$13,2,0))</f>
        <v/>
      </c>
      <c r="V957" s="54" t="str">
        <f>IF(Tabela2[[#This Row],[DATA DA RECARGA]]="","",YEAR(Tabela2[[#This Row],[DATA DA RECARGA]]))</f>
        <v/>
      </c>
      <c r="W957" s="54" t="str">
        <f>IF(Tabela2[[#This Row],[DATA DO ÚLTIMO TESTE HIDROSTÁTICO]]="","",VLOOKUP(MONTH(Tabela2[[#This Row],[DATA DO ÚLTIMO TESTE HIDROSTÁTICO]]),editar!$F$2:$G$13,2,0))</f>
        <v/>
      </c>
      <c r="X957" s="54" t="str">
        <f>IF(Tabela2[[#This Row],[DATA DO ÚLTIMO TESTE HIDROSTÁTICO]]="","",YEAR(Tabela2[[#This Row],[DATA DO ÚLTIMO TESTE HIDROSTÁTICO]]))</f>
        <v/>
      </c>
      <c r="Y957" s="101" t="str">
        <f>IFERROR(IF(Tabela2[[#This Row],[DATA DA RECARGA]]="","",Tabela2[[#This Row],[VALIDADE          (em meses)]]*30)+5,"")</f>
        <v/>
      </c>
      <c r="Z957" s="101" t="str">
        <f>IF(Tabela2[[#This Row],[DATA DA RECARGA]]="","","P")</f>
        <v/>
      </c>
      <c r="AA957" s="71"/>
      <c r="AB957" s="97" t="str">
        <f ca="1">IFERROR(G957-editar!$C$1,"")</f>
        <v/>
      </c>
      <c r="AC957" s="97" t="str">
        <f t="shared" ca="1" si="14"/>
        <v/>
      </c>
      <c r="AD957" s="74"/>
      <c r="AE957" s="74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</row>
    <row r="958" spans="1:57" ht="20.100000000000001" customHeight="1" x14ac:dyDescent="0.25">
      <c r="A958" s="29" t="str">
        <f>IF(Tabela2[[#This Row],[LOCAL DO EXTINTOR]]="","",Tabela2[[#This Row],[CONTROL1]])</f>
        <v/>
      </c>
      <c r="B958" s="133"/>
      <c r="C958" s="33"/>
      <c r="D958" s="34"/>
      <c r="E958" s="35"/>
      <c r="F95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8" s="81" t="str">
        <f ca="1">IFERROR(IF(Tabela2[[#This Row],[VALIDADE DA RECARGA]]="SELECIONE VALIDADE","",Tabela2[[#This Row],[DATA VENC REC]]),"")</f>
        <v/>
      </c>
      <c r="H958" s="76"/>
      <c r="I95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8" s="87" t="str">
        <f>IF(Tabela2[[#This Row],[DATA DO ÚLTIMO TESTE HIDROSTÁTICO]]="","",Tabela2[[#This Row],[DATA DO ÚLTIMO TESTE HIDROSTÁTICO]]+editar!$C$15)</f>
        <v/>
      </c>
      <c r="K958" s="105"/>
      <c r="L958" s="140"/>
      <c r="M958" s="48">
        <v>951</v>
      </c>
      <c r="N95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8" s="49" t="str">
        <f>IF(Tabela2[[#This Row],[DATA DA RECARGA]]="","",Tabela2[[#This Row],[DATA DA RECARGA]]+Tabela2[[#This Row],[val]])</f>
        <v/>
      </c>
      <c r="P958" s="48" t="str">
        <f>IF(Tabela2[[#This Row],[DATA VENC REC]]="","",VLOOKUP(MONTH(Tabela2[[#This Row],[DATA VENC REC]]),editar!$F$2:$G$13,2,0))</f>
        <v/>
      </c>
      <c r="Q958" s="48" t="str">
        <f>IF(Tabela2[[#This Row],[DATA VENC REC]]="","",YEAR(Tabela2[[#This Row],[DATA VENC REC]]))</f>
        <v/>
      </c>
      <c r="R95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8" s="54" t="str">
        <f>IF(Tabela2[[#This Row],[DATA DO PRÓXIMO TESTE HIDROSTÁTICO]]="","",VLOOKUP(MONTH(Tabela2[[#This Row],[DATA DO PRÓXIMO TESTE HIDROSTÁTICO]]),editar!$F$2:$G$13,2,0))</f>
        <v/>
      </c>
      <c r="T958" s="54" t="str">
        <f>IF(Tabela2[[#This Row],[DATA DO PRÓXIMO TESTE HIDROSTÁTICO]]="","",YEAR(Tabela2[[#This Row],[DATA DO PRÓXIMO TESTE HIDROSTÁTICO]]))</f>
        <v/>
      </c>
      <c r="U958" s="54" t="str">
        <f>IF(Tabela2[[#This Row],[DATA DA RECARGA]]="","",VLOOKUP(MONTH(Tabela2[[#This Row],[DATA DA RECARGA]]),editar!$F$2:$G$13,2,0))</f>
        <v/>
      </c>
      <c r="V958" s="54" t="str">
        <f>IF(Tabela2[[#This Row],[DATA DA RECARGA]]="","",YEAR(Tabela2[[#This Row],[DATA DA RECARGA]]))</f>
        <v/>
      </c>
      <c r="W958" s="54" t="str">
        <f>IF(Tabela2[[#This Row],[DATA DO ÚLTIMO TESTE HIDROSTÁTICO]]="","",VLOOKUP(MONTH(Tabela2[[#This Row],[DATA DO ÚLTIMO TESTE HIDROSTÁTICO]]),editar!$F$2:$G$13,2,0))</f>
        <v/>
      </c>
      <c r="X958" s="54" t="str">
        <f>IF(Tabela2[[#This Row],[DATA DO ÚLTIMO TESTE HIDROSTÁTICO]]="","",YEAR(Tabela2[[#This Row],[DATA DO ÚLTIMO TESTE HIDROSTÁTICO]]))</f>
        <v/>
      </c>
      <c r="Y958" s="101" t="str">
        <f>IFERROR(IF(Tabela2[[#This Row],[DATA DA RECARGA]]="","",Tabela2[[#This Row],[VALIDADE          (em meses)]]*30)+5,"")</f>
        <v/>
      </c>
      <c r="Z958" s="101" t="str">
        <f>IF(Tabela2[[#This Row],[DATA DA RECARGA]]="","","P")</f>
        <v/>
      </c>
      <c r="AA958" s="71"/>
      <c r="AB958" s="97" t="str">
        <f ca="1">IFERROR(G958-editar!$C$1,"")</f>
        <v/>
      </c>
      <c r="AC958" s="97" t="str">
        <f t="shared" ca="1" si="14"/>
        <v/>
      </c>
      <c r="AD958" s="74"/>
      <c r="AE958" s="74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</row>
    <row r="959" spans="1:57" ht="20.100000000000001" customHeight="1" x14ac:dyDescent="0.25">
      <c r="A959" s="29" t="str">
        <f>IF(Tabela2[[#This Row],[LOCAL DO EXTINTOR]]="","",Tabela2[[#This Row],[CONTROL1]])</f>
        <v/>
      </c>
      <c r="B959" s="133"/>
      <c r="C959" s="33"/>
      <c r="D959" s="34"/>
      <c r="E959" s="35"/>
      <c r="F95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59" s="81" t="str">
        <f ca="1">IFERROR(IF(Tabela2[[#This Row],[VALIDADE DA RECARGA]]="SELECIONE VALIDADE","",Tabela2[[#This Row],[DATA VENC REC]]),"")</f>
        <v/>
      </c>
      <c r="H959" s="76"/>
      <c r="I95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59" s="87" t="str">
        <f>IF(Tabela2[[#This Row],[DATA DO ÚLTIMO TESTE HIDROSTÁTICO]]="","",Tabela2[[#This Row],[DATA DO ÚLTIMO TESTE HIDROSTÁTICO]]+editar!$C$15)</f>
        <v/>
      </c>
      <c r="K959" s="105"/>
      <c r="L959" s="140"/>
      <c r="M959" s="48">
        <v>952</v>
      </c>
      <c r="N95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59" s="49" t="str">
        <f>IF(Tabela2[[#This Row],[DATA DA RECARGA]]="","",Tabela2[[#This Row],[DATA DA RECARGA]]+Tabela2[[#This Row],[val]])</f>
        <v/>
      </c>
      <c r="P959" s="48" t="str">
        <f>IF(Tabela2[[#This Row],[DATA VENC REC]]="","",VLOOKUP(MONTH(Tabela2[[#This Row],[DATA VENC REC]]),editar!$F$2:$G$13,2,0))</f>
        <v/>
      </c>
      <c r="Q959" s="48" t="str">
        <f>IF(Tabela2[[#This Row],[DATA VENC REC]]="","",YEAR(Tabela2[[#This Row],[DATA VENC REC]]))</f>
        <v/>
      </c>
      <c r="R95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59" s="54" t="str">
        <f>IF(Tabela2[[#This Row],[DATA DO PRÓXIMO TESTE HIDROSTÁTICO]]="","",VLOOKUP(MONTH(Tabela2[[#This Row],[DATA DO PRÓXIMO TESTE HIDROSTÁTICO]]),editar!$F$2:$G$13,2,0))</f>
        <v/>
      </c>
      <c r="T959" s="54" t="str">
        <f>IF(Tabela2[[#This Row],[DATA DO PRÓXIMO TESTE HIDROSTÁTICO]]="","",YEAR(Tabela2[[#This Row],[DATA DO PRÓXIMO TESTE HIDROSTÁTICO]]))</f>
        <v/>
      </c>
      <c r="U959" s="54" t="str">
        <f>IF(Tabela2[[#This Row],[DATA DA RECARGA]]="","",VLOOKUP(MONTH(Tabela2[[#This Row],[DATA DA RECARGA]]),editar!$F$2:$G$13,2,0))</f>
        <v/>
      </c>
      <c r="V959" s="54" t="str">
        <f>IF(Tabela2[[#This Row],[DATA DA RECARGA]]="","",YEAR(Tabela2[[#This Row],[DATA DA RECARGA]]))</f>
        <v/>
      </c>
      <c r="W959" s="54" t="str">
        <f>IF(Tabela2[[#This Row],[DATA DO ÚLTIMO TESTE HIDROSTÁTICO]]="","",VLOOKUP(MONTH(Tabela2[[#This Row],[DATA DO ÚLTIMO TESTE HIDROSTÁTICO]]),editar!$F$2:$G$13,2,0))</f>
        <v/>
      </c>
      <c r="X959" s="54" t="str">
        <f>IF(Tabela2[[#This Row],[DATA DO ÚLTIMO TESTE HIDROSTÁTICO]]="","",YEAR(Tabela2[[#This Row],[DATA DO ÚLTIMO TESTE HIDROSTÁTICO]]))</f>
        <v/>
      </c>
      <c r="Y959" s="101" t="str">
        <f>IFERROR(IF(Tabela2[[#This Row],[DATA DA RECARGA]]="","",Tabela2[[#This Row],[VALIDADE          (em meses)]]*30)+5,"")</f>
        <v/>
      </c>
      <c r="Z959" s="101" t="str">
        <f>IF(Tabela2[[#This Row],[DATA DA RECARGA]]="","","P")</f>
        <v/>
      </c>
      <c r="AA959" s="71"/>
      <c r="AB959" s="97" t="str">
        <f ca="1">IFERROR(G959-editar!$C$1,"")</f>
        <v/>
      </c>
      <c r="AC959" s="97" t="str">
        <f t="shared" ca="1" si="14"/>
        <v/>
      </c>
      <c r="AD959" s="74"/>
      <c r="AE959" s="74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</row>
    <row r="960" spans="1:57" ht="20.100000000000001" customHeight="1" x14ac:dyDescent="0.25">
      <c r="A960" s="29" t="str">
        <f>IF(Tabela2[[#This Row],[LOCAL DO EXTINTOR]]="","",Tabela2[[#This Row],[CONTROL1]])</f>
        <v/>
      </c>
      <c r="B960" s="133"/>
      <c r="C960" s="33"/>
      <c r="D960" s="34"/>
      <c r="E960" s="35"/>
      <c r="F96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0" s="81" t="str">
        <f ca="1">IFERROR(IF(Tabela2[[#This Row],[VALIDADE DA RECARGA]]="SELECIONE VALIDADE","",Tabela2[[#This Row],[DATA VENC REC]]),"")</f>
        <v/>
      </c>
      <c r="H960" s="76"/>
      <c r="I96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0" s="87" t="str">
        <f>IF(Tabela2[[#This Row],[DATA DO ÚLTIMO TESTE HIDROSTÁTICO]]="","",Tabela2[[#This Row],[DATA DO ÚLTIMO TESTE HIDROSTÁTICO]]+editar!$C$15)</f>
        <v/>
      </c>
      <c r="K960" s="105"/>
      <c r="L960" s="140"/>
      <c r="M960" s="48">
        <v>953</v>
      </c>
      <c r="N96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0" s="49" t="str">
        <f>IF(Tabela2[[#This Row],[DATA DA RECARGA]]="","",Tabela2[[#This Row],[DATA DA RECARGA]]+Tabela2[[#This Row],[val]])</f>
        <v/>
      </c>
      <c r="P960" s="48" t="str">
        <f>IF(Tabela2[[#This Row],[DATA VENC REC]]="","",VLOOKUP(MONTH(Tabela2[[#This Row],[DATA VENC REC]]),editar!$F$2:$G$13,2,0))</f>
        <v/>
      </c>
      <c r="Q960" s="48" t="str">
        <f>IF(Tabela2[[#This Row],[DATA VENC REC]]="","",YEAR(Tabela2[[#This Row],[DATA VENC REC]]))</f>
        <v/>
      </c>
      <c r="R96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0" s="54" t="str">
        <f>IF(Tabela2[[#This Row],[DATA DO PRÓXIMO TESTE HIDROSTÁTICO]]="","",VLOOKUP(MONTH(Tabela2[[#This Row],[DATA DO PRÓXIMO TESTE HIDROSTÁTICO]]),editar!$F$2:$G$13,2,0))</f>
        <v/>
      </c>
      <c r="T960" s="54" t="str">
        <f>IF(Tabela2[[#This Row],[DATA DO PRÓXIMO TESTE HIDROSTÁTICO]]="","",YEAR(Tabela2[[#This Row],[DATA DO PRÓXIMO TESTE HIDROSTÁTICO]]))</f>
        <v/>
      </c>
      <c r="U960" s="54" t="str">
        <f>IF(Tabela2[[#This Row],[DATA DA RECARGA]]="","",VLOOKUP(MONTH(Tabela2[[#This Row],[DATA DA RECARGA]]),editar!$F$2:$G$13,2,0))</f>
        <v/>
      </c>
      <c r="V960" s="54" t="str">
        <f>IF(Tabela2[[#This Row],[DATA DA RECARGA]]="","",YEAR(Tabela2[[#This Row],[DATA DA RECARGA]]))</f>
        <v/>
      </c>
      <c r="W960" s="54" t="str">
        <f>IF(Tabela2[[#This Row],[DATA DO ÚLTIMO TESTE HIDROSTÁTICO]]="","",VLOOKUP(MONTH(Tabela2[[#This Row],[DATA DO ÚLTIMO TESTE HIDROSTÁTICO]]),editar!$F$2:$G$13,2,0))</f>
        <v/>
      </c>
      <c r="X960" s="54" t="str">
        <f>IF(Tabela2[[#This Row],[DATA DO ÚLTIMO TESTE HIDROSTÁTICO]]="","",YEAR(Tabela2[[#This Row],[DATA DO ÚLTIMO TESTE HIDROSTÁTICO]]))</f>
        <v/>
      </c>
      <c r="Y960" s="101" t="str">
        <f>IFERROR(IF(Tabela2[[#This Row],[DATA DA RECARGA]]="","",Tabela2[[#This Row],[VALIDADE          (em meses)]]*30)+5,"")</f>
        <v/>
      </c>
      <c r="Z960" s="101" t="str">
        <f>IF(Tabela2[[#This Row],[DATA DA RECARGA]]="","","P")</f>
        <v/>
      </c>
      <c r="AA960" s="71"/>
      <c r="AB960" s="97" t="str">
        <f ca="1">IFERROR(G960-editar!$C$1,"")</f>
        <v/>
      </c>
      <c r="AC960" s="97" t="str">
        <f t="shared" ca="1" si="14"/>
        <v/>
      </c>
      <c r="AD960" s="74"/>
      <c r="AE960" s="74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</row>
    <row r="961" spans="1:57" ht="20.100000000000001" customHeight="1" x14ac:dyDescent="0.25">
      <c r="A961" s="29" t="str">
        <f>IF(Tabela2[[#This Row],[LOCAL DO EXTINTOR]]="","",Tabela2[[#This Row],[CONTROL1]])</f>
        <v/>
      </c>
      <c r="B961" s="133"/>
      <c r="C961" s="33"/>
      <c r="D961" s="34"/>
      <c r="E961" s="35"/>
      <c r="F96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1" s="81" t="str">
        <f ca="1">IFERROR(IF(Tabela2[[#This Row],[VALIDADE DA RECARGA]]="SELECIONE VALIDADE","",Tabela2[[#This Row],[DATA VENC REC]]),"")</f>
        <v/>
      </c>
      <c r="H961" s="76"/>
      <c r="I96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1" s="87" t="str">
        <f>IF(Tabela2[[#This Row],[DATA DO ÚLTIMO TESTE HIDROSTÁTICO]]="","",Tabela2[[#This Row],[DATA DO ÚLTIMO TESTE HIDROSTÁTICO]]+editar!$C$15)</f>
        <v/>
      </c>
      <c r="K961" s="105"/>
      <c r="L961" s="140"/>
      <c r="M961" s="48">
        <v>954</v>
      </c>
      <c r="N96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1" s="49" t="str">
        <f>IF(Tabela2[[#This Row],[DATA DA RECARGA]]="","",Tabela2[[#This Row],[DATA DA RECARGA]]+Tabela2[[#This Row],[val]])</f>
        <v/>
      </c>
      <c r="P961" s="48" t="str">
        <f>IF(Tabela2[[#This Row],[DATA VENC REC]]="","",VLOOKUP(MONTH(Tabela2[[#This Row],[DATA VENC REC]]),editar!$F$2:$G$13,2,0))</f>
        <v/>
      </c>
      <c r="Q961" s="48" t="str">
        <f>IF(Tabela2[[#This Row],[DATA VENC REC]]="","",YEAR(Tabela2[[#This Row],[DATA VENC REC]]))</f>
        <v/>
      </c>
      <c r="R96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1" s="54" t="str">
        <f>IF(Tabela2[[#This Row],[DATA DO PRÓXIMO TESTE HIDROSTÁTICO]]="","",VLOOKUP(MONTH(Tabela2[[#This Row],[DATA DO PRÓXIMO TESTE HIDROSTÁTICO]]),editar!$F$2:$G$13,2,0))</f>
        <v/>
      </c>
      <c r="T961" s="54" t="str">
        <f>IF(Tabela2[[#This Row],[DATA DO PRÓXIMO TESTE HIDROSTÁTICO]]="","",YEAR(Tabela2[[#This Row],[DATA DO PRÓXIMO TESTE HIDROSTÁTICO]]))</f>
        <v/>
      </c>
      <c r="U961" s="54" t="str">
        <f>IF(Tabela2[[#This Row],[DATA DA RECARGA]]="","",VLOOKUP(MONTH(Tabela2[[#This Row],[DATA DA RECARGA]]),editar!$F$2:$G$13,2,0))</f>
        <v/>
      </c>
      <c r="V961" s="54" t="str">
        <f>IF(Tabela2[[#This Row],[DATA DA RECARGA]]="","",YEAR(Tabela2[[#This Row],[DATA DA RECARGA]]))</f>
        <v/>
      </c>
      <c r="W961" s="54" t="str">
        <f>IF(Tabela2[[#This Row],[DATA DO ÚLTIMO TESTE HIDROSTÁTICO]]="","",VLOOKUP(MONTH(Tabela2[[#This Row],[DATA DO ÚLTIMO TESTE HIDROSTÁTICO]]),editar!$F$2:$G$13,2,0))</f>
        <v/>
      </c>
      <c r="X961" s="54" t="str">
        <f>IF(Tabela2[[#This Row],[DATA DO ÚLTIMO TESTE HIDROSTÁTICO]]="","",YEAR(Tabela2[[#This Row],[DATA DO ÚLTIMO TESTE HIDROSTÁTICO]]))</f>
        <v/>
      </c>
      <c r="Y961" s="101" t="str">
        <f>IFERROR(IF(Tabela2[[#This Row],[DATA DA RECARGA]]="","",Tabela2[[#This Row],[VALIDADE          (em meses)]]*30)+5,"")</f>
        <v/>
      </c>
      <c r="Z961" s="101" t="str">
        <f>IF(Tabela2[[#This Row],[DATA DA RECARGA]]="","","P")</f>
        <v/>
      </c>
      <c r="AA961" s="71"/>
      <c r="AB961" s="97" t="str">
        <f ca="1">IFERROR(G961-editar!$C$1,"")</f>
        <v/>
      </c>
      <c r="AC961" s="97" t="str">
        <f t="shared" ca="1" si="14"/>
        <v/>
      </c>
      <c r="AD961" s="74"/>
      <c r="AE961" s="74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</row>
    <row r="962" spans="1:57" ht="20.100000000000001" customHeight="1" x14ac:dyDescent="0.25">
      <c r="A962" s="29" t="str">
        <f>IF(Tabela2[[#This Row],[LOCAL DO EXTINTOR]]="","",Tabela2[[#This Row],[CONTROL1]])</f>
        <v/>
      </c>
      <c r="B962" s="133"/>
      <c r="C962" s="33"/>
      <c r="D962" s="34"/>
      <c r="E962" s="35"/>
      <c r="F96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2" s="81" t="str">
        <f ca="1">IFERROR(IF(Tabela2[[#This Row],[VALIDADE DA RECARGA]]="SELECIONE VALIDADE","",Tabela2[[#This Row],[DATA VENC REC]]),"")</f>
        <v/>
      </c>
      <c r="H962" s="76"/>
      <c r="I96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2" s="87" t="str">
        <f>IF(Tabela2[[#This Row],[DATA DO ÚLTIMO TESTE HIDROSTÁTICO]]="","",Tabela2[[#This Row],[DATA DO ÚLTIMO TESTE HIDROSTÁTICO]]+editar!$C$15)</f>
        <v/>
      </c>
      <c r="K962" s="105"/>
      <c r="L962" s="140"/>
      <c r="M962" s="48">
        <v>955</v>
      </c>
      <c r="N96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2" s="49" t="str">
        <f>IF(Tabela2[[#This Row],[DATA DA RECARGA]]="","",Tabela2[[#This Row],[DATA DA RECARGA]]+Tabela2[[#This Row],[val]])</f>
        <v/>
      </c>
      <c r="P962" s="48" t="str">
        <f>IF(Tabela2[[#This Row],[DATA VENC REC]]="","",VLOOKUP(MONTH(Tabela2[[#This Row],[DATA VENC REC]]),editar!$F$2:$G$13,2,0))</f>
        <v/>
      </c>
      <c r="Q962" s="48" t="str">
        <f>IF(Tabela2[[#This Row],[DATA VENC REC]]="","",YEAR(Tabela2[[#This Row],[DATA VENC REC]]))</f>
        <v/>
      </c>
      <c r="R96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2" s="54" t="str">
        <f>IF(Tabela2[[#This Row],[DATA DO PRÓXIMO TESTE HIDROSTÁTICO]]="","",VLOOKUP(MONTH(Tabela2[[#This Row],[DATA DO PRÓXIMO TESTE HIDROSTÁTICO]]),editar!$F$2:$G$13,2,0))</f>
        <v/>
      </c>
      <c r="T962" s="54" t="str">
        <f>IF(Tabela2[[#This Row],[DATA DO PRÓXIMO TESTE HIDROSTÁTICO]]="","",YEAR(Tabela2[[#This Row],[DATA DO PRÓXIMO TESTE HIDROSTÁTICO]]))</f>
        <v/>
      </c>
      <c r="U962" s="54" t="str">
        <f>IF(Tabela2[[#This Row],[DATA DA RECARGA]]="","",VLOOKUP(MONTH(Tabela2[[#This Row],[DATA DA RECARGA]]),editar!$F$2:$G$13,2,0))</f>
        <v/>
      </c>
      <c r="V962" s="54" t="str">
        <f>IF(Tabela2[[#This Row],[DATA DA RECARGA]]="","",YEAR(Tabela2[[#This Row],[DATA DA RECARGA]]))</f>
        <v/>
      </c>
      <c r="W962" s="54" t="str">
        <f>IF(Tabela2[[#This Row],[DATA DO ÚLTIMO TESTE HIDROSTÁTICO]]="","",VLOOKUP(MONTH(Tabela2[[#This Row],[DATA DO ÚLTIMO TESTE HIDROSTÁTICO]]),editar!$F$2:$G$13,2,0))</f>
        <v/>
      </c>
      <c r="X962" s="54" t="str">
        <f>IF(Tabela2[[#This Row],[DATA DO ÚLTIMO TESTE HIDROSTÁTICO]]="","",YEAR(Tabela2[[#This Row],[DATA DO ÚLTIMO TESTE HIDROSTÁTICO]]))</f>
        <v/>
      </c>
      <c r="Y962" s="101" t="str">
        <f>IFERROR(IF(Tabela2[[#This Row],[DATA DA RECARGA]]="","",Tabela2[[#This Row],[VALIDADE          (em meses)]]*30)+5,"")</f>
        <v/>
      </c>
      <c r="Z962" s="101" t="str">
        <f>IF(Tabela2[[#This Row],[DATA DA RECARGA]]="","","P")</f>
        <v/>
      </c>
      <c r="AA962" s="71"/>
      <c r="AB962" s="97" t="str">
        <f ca="1">IFERROR(G962-editar!$C$1,"")</f>
        <v/>
      </c>
      <c r="AC962" s="97" t="str">
        <f t="shared" ca="1" si="14"/>
        <v/>
      </c>
      <c r="AD962" s="74"/>
      <c r="AE962" s="74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</row>
    <row r="963" spans="1:57" ht="20.100000000000001" customHeight="1" x14ac:dyDescent="0.25">
      <c r="A963" s="29" t="str">
        <f>IF(Tabela2[[#This Row],[LOCAL DO EXTINTOR]]="","",Tabela2[[#This Row],[CONTROL1]])</f>
        <v/>
      </c>
      <c r="B963" s="133"/>
      <c r="C963" s="33"/>
      <c r="D963" s="34"/>
      <c r="E963" s="35"/>
      <c r="F96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3" s="81" t="str">
        <f ca="1">IFERROR(IF(Tabela2[[#This Row],[VALIDADE DA RECARGA]]="SELECIONE VALIDADE","",Tabela2[[#This Row],[DATA VENC REC]]),"")</f>
        <v/>
      </c>
      <c r="H963" s="76"/>
      <c r="I96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3" s="87" t="str">
        <f>IF(Tabela2[[#This Row],[DATA DO ÚLTIMO TESTE HIDROSTÁTICO]]="","",Tabela2[[#This Row],[DATA DO ÚLTIMO TESTE HIDROSTÁTICO]]+editar!$C$15)</f>
        <v/>
      </c>
      <c r="K963" s="105"/>
      <c r="L963" s="140"/>
      <c r="M963" s="48">
        <v>956</v>
      </c>
      <c r="N96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3" s="49" t="str">
        <f>IF(Tabela2[[#This Row],[DATA DA RECARGA]]="","",Tabela2[[#This Row],[DATA DA RECARGA]]+Tabela2[[#This Row],[val]])</f>
        <v/>
      </c>
      <c r="P963" s="48" t="str">
        <f>IF(Tabela2[[#This Row],[DATA VENC REC]]="","",VLOOKUP(MONTH(Tabela2[[#This Row],[DATA VENC REC]]),editar!$F$2:$G$13,2,0))</f>
        <v/>
      </c>
      <c r="Q963" s="48" t="str">
        <f>IF(Tabela2[[#This Row],[DATA VENC REC]]="","",YEAR(Tabela2[[#This Row],[DATA VENC REC]]))</f>
        <v/>
      </c>
      <c r="R96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3" s="54" t="str">
        <f>IF(Tabela2[[#This Row],[DATA DO PRÓXIMO TESTE HIDROSTÁTICO]]="","",VLOOKUP(MONTH(Tabela2[[#This Row],[DATA DO PRÓXIMO TESTE HIDROSTÁTICO]]),editar!$F$2:$G$13,2,0))</f>
        <v/>
      </c>
      <c r="T963" s="54" t="str">
        <f>IF(Tabela2[[#This Row],[DATA DO PRÓXIMO TESTE HIDROSTÁTICO]]="","",YEAR(Tabela2[[#This Row],[DATA DO PRÓXIMO TESTE HIDROSTÁTICO]]))</f>
        <v/>
      </c>
      <c r="U963" s="54" t="str">
        <f>IF(Tabela2[[#This Row],[DATA DA RECARGA]]="","",VLOOKUP(MONTH(Tabela2[[#This Row],[DATA DA RECARGA]]),editar!$F$2:$G$13,2,0))</f>
        <v/>
      </c>
      <c r="V963" s="54" t="str">
        <f>IF(Tabela2[[#This Row],[DATA DA RECARGA]]="","",YEAR(Tabela2[[#This Row],[DATA DA RECARGA]]))</f>
        <v/>
      </c>
      <c r="W963" s="54" t="str">
        <f>IF(Tabela2[[#This Row],[DATA DO ÚLTIMO TESTE HIDROSTÁTICO]]="","",VLOOKUP(MONTH(Tabela2[[#This Row],[DATA DO ÚLTIMO TESTE HIDROSTÁTICO]]),editar!$F$2:$G$13,2,0))</f>
        <v/>
      </c>
      <c r="X963" s="54" t="str">
        <f>IF(Tabela2[[#This Row],[DATA DO ÚLTIMO TESTE HIDROSTÁTICO]]="","",YEAR(Tabela2[[#This Row],[DATA DO ÚLTIMO TESTE HIDROSTÁTICO]]))</f>
        <v/>
      </c>
      <c r="Y963" s="101" t="str">
        <f>IFERROR(IF(Tabela2[[#This Row],[DATA DA RECARGA]]="","",Tabela2[[#This Row],[VALIDADE          (em meses)]]*30)+5,"")</f>
        <v/>
      </c>
      <c r="Z963" s="101" t="str">
        <f>IF(Tabela2[[#This Row],[DATA DA RECARGA]]="","","P")</f>
        <v/>
      </c>
      <c r="AA963" s="71"/>
      <c r="AB963" s="97" t="str">
        <f ca="1">IFERROR(G963-editar!$C$1,"")</f>
        <v/>
      </c>
      <c r="AC963" s="97" t="str">
        <f t="shared" ca="1" si="14"/>
        <v/>
      </c>
      <c r="AD963" s="74"/>
      <c r="AE963" s="74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</row>
    <row r="964" spans="1:57" ht="20.100000000000001" customHeight="1" x14ac:dyDescent="0.25">
      <c r="A964" s="29" t="str">
        <f>IF(Tabela2[[#This Row],[LOCAL DO EXTINTOR]]="","",Tabela2[[#This Row],[CONTROL1]])</f>
        <v/>
      </c>
      <c r="B964" s="133"/>
      <c r="C964" s="33"/>
      <c r="D964" s="34"/>
      <c r="E964" s="35"/>
      <c r="F96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4" s="81" t="str">
        <f ca="1">IFERROR(IF(Tabela2[[#This Row],[VALIDADE DA RECARGA]]="SELECIONE VALIDADE","",Tabela2[[#This Row],[DATA VENC REC]]),"")</f>
        <v/>
      </c>
      <c r="H964" s="76"/>
      <c r="I96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4" s="87" t="str">
        <f>IF(Tabela2[[#This Row],[DATA DO ÚLTIMO TESTE HIDROSTÁTICO]]="","",Tabela2[[#This Row],[DATA DO ÚLTIMO TESTE HIDROSTÁTICO]]+editar!$C$15)</f>
        <v/>
      </c>
      <c r="K964" s="105"/>
      <c r="L964" s="140"/>
      <c r="M964" s="48">
        <v>957</v>
      </c>
      <c r="N96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4" s="49" t="str">
        <f>IF(Tabela2[[#This Row],[DATA DA RECARGA]]="","",Tabela2[[#This Row],[DATA DA RECARGA]]+Tabela2[[#This Row],[val]])</f>
        <v/>
      </c>
      <c r="P964" s="48" t="str">
        <f>IF(Tabela2[[#This Row],[DATA VENC REC]]="","",VLOOKUP(MONTH(Tabela2[[#This Row],[DATA VENC REC]]),editar!$F$2:$G$13,2,0))</f>
        <v/>
      </c>
      <c r="Q964" s="48" t="str">
        <f>IF(Tabela2[[#This Row],[DATA VENC REC]]="","",YEAR(Tabela2[[#This Row],[DATA VENC REC]]))</f>
        <v/>
      </c>
      <c r="R96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4" s="54" t="str">
        <f>IF(Tabela2[[#This Row],[DATA DO PRÓXIMO TESTE HIDROSTÁTICO]]="","",VLOOKUP(MONTH(Tabela2[[#This Row],[DATA DO PRÓXIMO TESTE HIDROSTÁTICO]]),editar!$F$2:$G$13,2,0))</f>
        <v/>
      </c>
      <c r="T964" s="54" t="str">
        <f>IF(Tabela2[[#This Row],[DATA DO PRÓXIMO TESTE HIDROSTÁTICO]]="","",YEAR(Tabela2[[#This Row],[DATA DO PRÓXIMO TESTE HIDROSTÁTICO]]))</f>
        <v/>
      </c>
      <c r="U964" s="54" t="str">
        <f>IF(Tabela2[[#This Row],[DATA DA RECARGA]]="","",VLOOKUP(MONTH(Tabela2[[#This Row],[DATA DA RECARGA]]),editar!$F$2:$G$13,2,0))</f>
        <v/>
      </c>
      <c r="V964" s="54" t="str">
        <f>IF(Tabela2[[#This Row],[DATA DA RECARGA]]="","",YEAR(Tabela2[[#This Row],[DATA DA RECARGA]]))</f>
        <v/>
      </c>
      <c r="W964" s="54" t="str">
        <f>IF(Tabela2[[#This Row],[DATA DO ÚLTIMO TESTE HIDROSTÁTICO]]="","",VLOOKUP(MONTH(Tabela2[[#This Row],[DATA DO ÚLTIMO TESTE HIDROSTÁTICO]]),editar!$F$2:$G$13,2,0))</f>
        <v/>
      </c>
      <c r="X964" s="54" t="str">
        <f>IF(Tabela2[[#This Row],[DATA DO ÚLTIMO TESTE HIDROSTÁTICO]]="","",YEAR(Tabela2[[#This Row],[DATA DO ÚLTIMO TESTE HIDROSTÁTICO]]))</f>
        <v/>
      </c>
      <c r="Y964" s="101" t="str">
        <f>IFERROR(IF(Tabela2[[#This Row],[DATA DA RECARGA]]="","",Tabela2[[#This Row],[VALIDADE          (em meses)]]*30)+5,"")</f>
        <v/>
      </c>
      <c r="Z964" s="101" t="str">
        <f>IF(Tabela2[[#This Row],[DATA DA RECARGA]]="","","P")</f>
        <v/>
      </c>
      <c r="AA964" s="71"/>
      <c r="AB964" s="97" t="str">
        <f ca="1">IFERROR(G964-editar!$C$1,"")</f>
        <v/>
      </c>
      <c r="AC964" s="97" t="str">
        <f t="shared" ca="1" si="14"/>
        <v/>
      </c>
      <c r="AD964" s="74"/>
      <c r="AE964" s="74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</row>
    <row r="965" spans="1:57" ht="20.100000000000001" customHeight="1" x14ac:dyDescent="0.25">
      <c r="A965" s="29" t="str">
        <f>IF(Tabela2[[#This Row],[LOCAL DO EXTINTOR]]="","",Tabela2[[#This Row],[CONTROL1]])</f>
        <v/>
      </c>
      <c r="B965" s="133"/>
      <c r="C965" s="33"/>
      <c r="D965" s="34"/>
      <c r="E965" s="35"/>
      <c r="F96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5" s="81" t="str">
        <f ca="1">IFERROR(IF(Tabela2[[#This Row],[VALIDADE DA RECARGA]]="SELECIONE VALIDADE","",Tabela2[[#This Row],[DATA VENC REC]]),"")</f>
        <v/>
      </c>
      <c r="H965" s="76"/>
      <c r="I96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5" s="87" t="str">
        <f>IF(Tabela2[[#This Row],[DATA DO ÚLTIMO TESTE HIDROSTÁTICO]]="","",Tabela2[[#This Row],[DATA DO ÚLTIMO TESTE HIDROSTÁTICO]]+editar!$C$15)</f>
        <v/>
      </c>
      <c r="K965" s="105"/>
      <c r="L965" s="140"/>
      <c r="M965" s="48">
        <v>958</v>
      </c>
      <c r="N96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5" s="49" t="str">
        <f>IF(Tabela2[[#This Row],[DATA DA RECARGA]]="","",Tabela2[[#This Row],[DATA DA RECARGA]]+Tabela2[[#This Row],[val]])</f>
        <v/>
      </c>
      <c r="P965" s="48" t="str">
        <f>IF(Tabela2[[#This Row],[DATA VENC REC]]="","",VLOOKUP(MONTH(Tabela2[[#This Row],[DATA VENC REC]]),editar!$F$2:$G$13,2,0))</f>
        <v/>
      </c>
      <c r="Q965" s="48" t="str">
        <f>IF(Tabela2[[#This Row],[DATA VENC REC]]="","",YEAR(Tabela2[[#This Row],[DATA VENC REC]]))</f>
        <v/>
      </c>
      <c r="R96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5" s="54" t="str">
        <f>IF(Tabela2[[#This Row],[DATA DO PRÓXIMO TESTE HIDROSTÁTICO]]="","",VLOOKUP(MONTH(Tabela2[[#This Row],[DATA DO PRÓXIMO TESTE HIDROSTÁTICO]]),editar!$F$2:$G$13,2,0))</f>
        <v/>
      </c>
      <c r="T965" s="54" t="str">
        <f>IF(Tabela2[[#This Row],[DATA DO PRÓXIMO TESTE HIDROSTÁTICO]]="","",YEAR(Tabela2[[#This Row],[DATA DO PRÓXIMO TESTE HIDROSTÁTICO]]))</f>
        <v/>
      </c>
      <c r="U965" s="54" t="str">
        <f>IF(Tabela2[[#This Row],[DATA DA RECARGA]]="","",VLOOKUP(MONTH(Tabela2[[#This Row],[DATA DA RECARGA]]),editar!$F$2:$G$13,2,0))</f>
        <v/>
      </c>
      <c r="V965" s="54" t="str">
        <f>IF(Tabela2[[#This Row],[DATA DA RECARGA]]="","",YEAR(Tabela2[[#This Row],[DATA DA RECARGA]]))</f>
        <v/>
      </c>
      <c r="W965" s="54" t="str">
        <f>IF(Tabela2[[#This Row],[DATA DO ÚLTIMO TESTE HIDROSTÁTICO]]="","",VLOOKUP(MONTH(Tabela2[[#This Row],[DATA DO ÚLTIMO TESTE HIDROSTÁTICO]]),editar!$F$2:$G$13,2,0))</f>
        <v/>
      </c>
      <c r="X965" s="54" t="str">
        <f>IF(Tabela2[[#This Row],[DATA DO ÚLTIMO TESTE HIDROSTÁTICO]]="","",YEAR(Tabela2[[#This Row],[DATA DO ÚLTIMO TESTE HIDROSTÁTICO]]))</f>
        <v/>
      </c>
      <c r="Y965" s="101" t="str">
        <f>IFERROR(IF(Tabela2[[#This Row],[DATA DA RECARGA]]="","",Tabela2[[#This Row],[VALIDADE          (em meses)]]*30)+5,"")</f>
        <v/>
      </c>
      <c r="Z965" s="101" t="str">
        <f>IF(Tabela2[[#This Row],[DATA DA RECARGA]]="","","P")</f>
        <v/>
      </c>
      <c r="AA965" s="71"/>
      <c r="AB965" s="97" t="str">
        <f ca="1">IFERROR(G965-editar!$C$1,"")</f>
        <v/>
      </c>
      <c r="AC965" s="97" t="str">
        <f t="shared" ca="1" si="14"/>
        <v/>
      </c>
      <c r="AD965" s="74"/>
      <c r="AE965" s="74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</row>
    <row r="966" spans="1:57" ht="20.100000000000001" customHeight="1" x14ac:dyDescent="0.25">
      <c r="A966" s="29" t="str">
        <f>IF(Tabela2[[#This Row],[LOCAL DO EXTINTOR]]="","",Tabela2[[#This Row],[CONTROL1]])</f>
        <v/>
      </c>
      <c r="B966" s="133"/>
      <c r="C966" s="33"/>
      <c r="D966" s="34"/>
      <c r="E966" s="35"/>
      <c r="F96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6" s="81" t="str">
        <f ca="1">IFERROR(IF(Tabela2[[#This Row],[VALIDADE DA RECARGA]]="SELECIONE VALIDADE","",Tabela2[[#This Row],[DATA VENC REC]]),"")</f>
        <v/>
      </c>
      <c r="H966" s="76"/>
      <c r="I96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6" s="87" t="str">
        <f>IF(Tabela2[[#This Row],[DATA DO ÚLTIMO TESTE HIDROSTÁTICO]]="","",Tabela2[[#This Row],[DATA DO ÚLTIMO TESTE HIDROSTÁTICO]]+editar!$C$15)</f>
        <v/>
      </c>
      <c r="K966" s="105"/>
      <c r="L966" s="140"/>
      <c r="M966" s="48">
        <v>959</v>
      </c>
      <c r="N96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6" s="49" t="str">
        <f>IF(Tabela2[[#This Row],[DATA DA RECARGA]]="","",Tabela2[[#This Row],[DATA DA RECARGA]]+Tabela2[[#This Row],[val]])</f>
        <v/>
      </c>
      <c r="P966" s="48" t="str">
        <f>IF(Tabela2[[#This Row],[DATA VENC REC]]="","",VLOOKUP(MONTH(Tabela2[[#This Row],[DATA VENC REC]]),editar!$F$2:$G$13,2,0))</f>
        <v/>
      </c>
      <c r="Q966" s="48" t="str">
        <f>IF(Tabela2[[#This Row],[DATA VENC REC]]="","",YEAR(Tabela2[[#This Row],[DATA VENC REC]]))</f>
        <v/>
      </c>
      <c r="R96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6" s="54" t="str">
        <f>IF(Tabela2[[#This Row],[DATA DO PRÓXIMO TESTE HIDROSTÁTICO]]="","",VLOOKUP(MONTH(Tabela2[[#This Row],[DATA DO PRÓXIMO TESTE HIDROSTÁTICO]]),editar!$F$2:$G$13,2,0))</f>
        <v/>
      </c>
      <c r="T966" s="54" t="str">
        <f>IF(Tabela2[[#This Row],[DATA DO PRÓXIMO TESTE HIDROSTÁTICO]]="","",YEAR(Tabela2[[#This Row],[DATA DO PRÓXIMO TESTE HIDROSTÁTICO]]))</f>
        <v/>
      </c>
      <c r="U966" s="54" t="str">
        <f>IF(Tabela2[[#This Row],[DATA DA RECARGA]]="","",VLOOKUP(MONTH(Tabela2[[#This Row],[DATA DA RECARGA]]),editar!$F$2:$G$13,2,0))</f>
        <v/>
      </c>
      <c r="V966" s="54" t="str">
        <f>IF(Tabela2[[#This Row],[DATA DA RECARGA]]="","",YEAR(Tabela2[[#This Row],[DATA DA RECARGA]]))</f>
        <v/>
      </c>
      <c r="W966" s="54" t="str">
        <f>IF(Tabela2[[#This Row],[DATA DO ÚLTIMO TESTE HIDROSTÁTICO]]="","",VLOOKUP(MONTH(Tabela2[[#This Row],[DATA DO ÚLTIMO TESTE HIDROSTÁTICO]]),editar!$F$2:$G$13,2,0))</f>
        <v/>
      </c>
      <c r="X966" s="54" t="str">
        <f>IF(Tabela2[[#This Row],[DATA DO ÚLTIMO TESTE HIDROSTÁTICO]]="","",YEAR(Tabela2[[#This Row],[DATA DO ÚLTIMO TESTE HIDROSTÁTICO]]))</f>
        <v/>
      </c>
      <c r="Y966" s="101" t="str">
        <f>IFERROR(IF(Tabela2[[#This Row],[DATA DA RECARGA]]="","",Tabela2[[#This Row],[VALIDADE          (em meses)]]*30)+5,"")</f>
        <v/>
      </c>
      <c r="Z966" s="101" t="str">
        <f>IF(Tabela2[[#This Row],[DATA DA RECARGA]]="","","P")</f>
        <v/>
      </c>
      <c r="AA966" s="71"/>
      <c r="AB966" s="97" t="str">
        <f ca="1">IFERROR(G966-editar!$C$1,"")</f>
        <v/>
      </c>
      <c r="AC966" s="97" t="str">
        <f t="shared" ca="1" si="14"/>
        <v/>
      </c>
      <c r="AD966" s="74"/>
      <c r="AE966" s="74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</row>
    <row r="967" spans="1:57" ht="20.100000000000001" customHeight="1" x14ac:dyDescent="0.25">
      <c r="A967" s="29" t="str">
        <f>IF(Tabela2[[#This Row],[LOCAL DO EXTINTOR]]="","",Tabela2[[#This Row],[CONTROL1]])</f>
        <v/>
      </c>
      <c r="B967" s="133"/>
      <c r="C967" s="33"/>
      <c r="D967" s="34"/>
      <c r="E967" s="35"/>
      <c r="F96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7" s="81" t="str">
        <f ca="1">IFERROR(IF(Tabela2[[#This Row],[VALIDADE DA RECARGA]]="SELECIONE VALIDADE","",Tabela2[[#This Row],[DATA VENC REC]]),"")</f>
        <v/>
      </c>
      <c r="H967" s="76"/>
      <c r="I96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7" s="87" t="str">
        <f>IF(Tabela2[[#This Row],[DATA DO ÚLTIMO TESTE HIDROSTÁTICO]]="","",Tabela2[[#This Row],[DATA DO ÚLTIMO TESTE HIDROSTÁTICO]]+editar!$C$15)</f>
        <v/>
      </c>
      <c r="K967" s="105"/>
      <c r="L967" s="140"/>
      <c r="M967" s="48">
        <v>960</v>
      </c>
      <c r="N96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7" s="49" t="str">
        <f>IF(Tabela2[[#This Row],[DATA DA RECARGA]]="","",Tabela2[[#This Row],[DATA DA RECARGA]]+Tabela2[[#This Row],[val]])</f>
        <v/>
      </c>
      <c r="P967" s="48" t="str">
        <f>IF(Tabela2[[#This Row],[DATA VENC REC]]="","",VLOOKUP(MONTH(Tabela2[[#This Row],[DATA VENC REC]]),editar!$F$2:$G$13,2,0))</f>
        <v/>
      </c>
      <c r="Q967" s="48" t="str">
        <f>IF(Tabela2[[#This Row],[DATA VENC REC]]="","",YEAR(Tabela2[[#This Row],[DATA VENC REC]]))</f>
        <v/>
      </c>
      <c r="R96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7" s="54" t="str">
        <f>IF(Tabela2[[#This Row],[DATA DO PRÓXIMO TESTE HIDROSTÁTICO]]="","",VLOOKUP(MONTH(Tabela2[[#This Row],[DATA DO PRÓXIMO TESTE HIDROSTÁTICO]]),editar!$F$2:$G$13,2,0))</f>
        <v/>
      </c>
      <c r="T967" s="54" t="str">
        <f>IF(Tabela2[[#This Row],[DATA DO PRÓXIMO TESTE HIDROSTÁTICO]]="","",YEAR(Tabela2[[#This Row],[DATA DO PRÓXIMO TESTE HIDROSTÁTICO]]))</f>
        <v/>
      </c>
      <c r="U967" s="54" t="str">
        <f>IF(Tabela2[[#This Row],[DATA DA RECARGA]]="","",VLOOKUP(MONTH(Tabela2[[#This Row],[DATA DA RECARGA]]),editar!$F$2:$G$13,2,0))</f>
        <v/>
      </c>
      <c r="V967" s="54" t="str">
        <f>IF(Tabela2[[#This Row],[DATA DA RECARGA]]="","",YEAR(Tabela2[[#This Row],[DATA DA RECARGA]]))</f>
        <v/>
      </c>
      <c r="W967" s="54" t="str">
        <f>IF(Tabela2[[#This Row],[DATA DO ÚLTIMO TESTE HIDROSTÁTICO]]="","",VLOOKUP(MONTH(Tabela2[[#This Row],[DATA DO ÚLTIMO TESTE HIDROSTÁTICO]]),editar!$F$2:$G$13,2,0))</f>
        <v/>
      </c>
      <c r="X967" s="54" t="str">
        <f>IF(Tabela2[[#This Row],[DATA DO ÚLTIMO TESTE HIDROSTÁTICO]]="","",YEAR(Tabela2[[#This Row],[DATA DO ÚLTIMO TESTE HIDROSTÁTICO]]))</f>
        <v/>
      </c>
      <c r="Y967" s="101" t="str">
        <f>IFERROR(IF(Tabela2[[#This Row],[DATA DA RECARGA]]="","",Tabela2[[#This Row],[VALIDADE          (em meses)]]*30)+5,"")</f>
        <v/>
      </c>
      <c r="Z967" s="101" t="str">
        <f>IF(Tabela2[[#This Row],[DATA DA RECARGA]]="","","P")</f>
        <v/>
      </c>
      <c r="AA967" s="71"/>
      <c r="AB967" s="97" t="str">
        <f ca="1">IFERROR(G967-editar!$C$1,"")</f>
        <v/>
      </c>
      <c r="AC967" s="97" t="str">
        <f t="shared" ca="1" si="14"/>
        <v/>
      </c>
      <c r="AD967" s="74"/>
      <c r="AE967" s="74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</row>
    <row r="968" spans="1:57" ht="20.100000000000001" customHeight="1" x14ac:dyDescent="0.25">
      <c r="A968" s="29" t="str">
        <f>IF(Tabela2[[#This Row],[LOCAL DO EXTINTOR]]="","",Tabela2[[#This Row],[CONTROL1]])</f>
        <v/>
      </c>
      <c r="B968" s="133"/>
      <c r="C968" s="33"/>
      <c r="D968" s="34"/>
      <c r="E968" s="35"/>
      <c r="F96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8" s="81" t="str">
        <f ca="1">IFERROR(IF(Tabela2[[#This Row],[VALIDADE DA RECARGA]]="SELECIONE VALIDADE","",Tabela2[[#This Row],[DATA VENC REC]]),"")</f>
        <v/>
      </c>
      <c r="H968" s="76"/>
      <c r="I96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8" s="87" t="str">
        <f>IF(Tabela2[[#This Row],[DATA DO ÚLTIMO TESTE HIDROSTÁTICO]]="","",Tabela2[[#This Row],[DATA DO ÚLTIMO TESTE HIDROSTÁTICO]]+editar!$C$15)</f>
        <v/>
      </c>
      <c r="K968" s="105"/>
      <c r="L968" s="140"/>
      <c r="M968" s="48">
        <v>961</v>
      </c>
      <c r="N96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8" s="49" t="str">
        <f>IF(Tabela2[[#This Row],[DATA DA RECARGA]]="","",Tabela2[[#This Row],[DATA DA RECARGA]]+Tabela2[[#This Row],[val]])</f>
        <v/>
      </c>
      <c r="P968" s="48" t="str">
        <f>IF(Tabela2[[#This Row],[DATA VENC REC]]="","",VLOOKUP(MONTH(Tabela2[[#This Row],[DATA VENC REC]]),editar!$F$2:$G$13,2,0))</f>
        <v/>
      </c>
      <c r="Q968" s="48" t="str">
        <f>IF(Tabela2[[#This Row],[DATA VENC REC]]="","",YEAR(Tabela2[[#This Row],[DATA VENC REC]]))</f>
        <v/>
      </c>
      <c r="R96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8" s="54" t="str">
        <f>IF(Tabela2[[#This Row],[DATA DO PRÓXIMO TESTE HIDROSTÁTICO]]="","",VLOOKUP(MONTH(Tabela2[[#This Row],[DATA DO PRÓXIMO TESTE HIDROSTÁTICO]]),editar!$F$2:$G$13,2,0))</f>
        <v/>
      </c>
      <c r="T968" s="54" t="str">
        <f>IF(Tabela2[[#This Row],[DATA DO PRÓXIMO TESTE HIDROSTÁTICO]]="","",YEAR(Tabela2[[#This Row],[DATA DO PRÓXIMO TESTE HIDROSTÁTICO]]))</f>
        <v/>
      </c>
      <c r="U968" s="54" t="str">
        <f>IF(Tabela2[[#This Row],[DATA DA RECARGA]]="","",VLOOKUP(MONTH(Tabela2[[#This Row],[DATA DA RECARGA]]),editar!$F$2:$G$13,2,0))</f>
        <v/>
      </c>
      <c r="V968" s="54" t="str">
        <f>IF(Tabela2[[#This Row],[DATA DA RECARGA]]="","",YEAR(Tabela2[[#This Row],[DATA DA RECARGA]]))</f>
        <v/>
      </c>
      <c r="W968" s="54" t="str">
        <f>IF(Tabela2[[#This Row],[DATA DO ÚLTIMO TESTE HIDROSTÁTICO]]="","",VLOOKUP(MONTH(Tabela2[[#This Row],[DATA DO ÚLTIMO TESTE HIDROSTÁTICO]]),editar!$F$2:$G$13,2,0))</f>
        <v/>
      </c>
      <c r="X968" s="54" t="str">
        <f>IF(Tabela2[[#This Row],[DATA DO ÚLTIMO TESTE HIDROSTÁTICO]]="","",YEAR(Tabela2[[#This Row],[DATA DO ÚLTIMO TESTE HIDROSTÁTICO]]))</f>
        <v/>
      </c>
      <c r="Y968" s="101" t="str">
        <f>IFERROR(IF(Tabela2[[#This Row],[DATA DA RECARGA]]="","",Tabela2[[#This Row],[VALIDADE          (em meses)]]*30)+5,"")</f>
        <v/>
      </c>
      <c r="Z968" s="101" t="str">
        <f>IF(Tabela2[[#This Row],[DATA DA RECARGA]]="","","P")</f>
        <v/>
      </c>
      <c r="AA968" s="71"/>
      <c r="AB968" s="97" t="str">
        <f ca="1">IFERROR(G968-editar!$C$1,"")</f>
        <v/>
      </c>
      <c r="AC968" s="97" t="str">
        <f t="shared" ca="1" si="14"/>
        <v/>
      </c>
      <c r="AD968" s="74"/>
      <c r="AE968" s="74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</row>
    <row r="969" spans="1:57" ht="20.100000000000001" customHeight="1" x14ac:dyDescent="0.25">
      <c r="A969" s="29" t="str">
        <f>IF(Tabela2[[#This Row],[LOCAL DO EXTINTOR]]="","",Tabela2[[#This Row],[CONTROL1]])</f>
        <v/>
      </c>
      <c r="B969" s="133"/>
      <c r="C969" s="33"/>
      <c r="D969" s="34"/>
      <c r="E969" s="35"/>
      <c r="F96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69" s="81" t="str">
        <f ca="1">IFERROR(IF(Tabela2[[#This Row],[VALIDADE DA RECARGA]]="SELECIONE VALIDADE","",Tabela2[[#This Row],[DATA VENC REC]]),"")</f>
        <v/>
      </c>
      <c r="H969" s="76"/>
      <c r="I96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69" s="87" t="str">
        <f>IF(Tabela2[[#This Row],[DATA DO ÚLTIMO TESTE HIDROSTÁTICO]]="","",Tabela2[[#This Row],[DATA DO ÚLTIMO TESTE HIDROSTÁTICO]]+editar!$C$15)</f>
        <v/>
      </c>
      <c r="K969" s="105"/>
      <c r="L969" s="140"/>
      <c r="M969" s="48">
        <v>962</v>
      </c>
      <c r="N96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69" s="49" t="str">
        <f>IF(Tabela2[[#This Row],[DATA DA RECARGA]]="","",Tabela2[[#This Row],[DATA DA RECARGA]]+Tabela2[[#This Row],[val]])</f>
        <v/>
      </c>
      <c r="P969" s="48" t="str">
        <f>IF(Tabela2[[#This Row],[DATA VENC REC]]="","",VLOOKUP(MONTH(Tabela2[[#This Row],[DATA VENC REC]]),editar!$F$2:$G$13,2,0))</f>
        <v/>
      </c>
      <c r="Q969" s="48" t="str">
        <f>IF(Tabela2[[#This Row],[DATA VENC REC]]="","",YEAR(Tabela2[[#This Row],[DATA VENC REC]]))</f>
        <v/>
      </c>
      <c r="R96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69" s="54" t="str">
        <f>IF(Tabela2[[#This Row],[DATA DO PRÓXIMO TESTE HIDROSTÁTICO]]="","",VLOOKUP(MONTH(Tabela2[[#This Row],[DATA DO PRÓXIMO TESTE HIDROSTÁTICO]]),editar!$F$2:$G$13,2,0))</f>
        <v/>
      </c>
      <c r="T969" s="54" t="str">
        <f>IF(Tabela2[[#This Row],[DATA DO PRÓXIMO TESTE HIDROSTÁTICO]]="","",YEAR(Tabela2[[#This Row],[DATA DO PRÓXIMO TESTE HIDROSTÁTICO]]))</f>
        <v/>
      </c>
      <c r="U969" s="54" t="str">
        <f>IF(Tabela2[[#This Row],[DATA DA RECARGA]]="","",VLOOKUP(MONTH(Tabela2[[#This Row],[DATA DA RECARGA]]),editar!$F$2:$G$13,2,0))</f>
        <v/>
      </c>
      <c r="V969" s="54" t="str">
        <f>IF(Tabela2[[#This Row],[DATA DA RECARGA]]="","",YEAR(Tabela2[[#This Row],[DATA DA RECARGA]]))</f>
        <v/>
      </c>
      <c r="W969" s="54" t="str">
        <f>IF(Tabela2[[#This Row],[DATA DO ÚLTIMO TESTE HIDROSTÁTICO]]="","",VLOOKUP(MONTH(Tabela2[[#This Row],[DATA DO ÚLTIMO TESTE HIDROSTÁTICO]]),editar!$F$2:$G$13,2,0))</f>
        <v/>
      </c>
      <c r="X969" s="54" t="str">
        <f>IF(Tabela2[[#This Row],[DATA DO ÚLTIMO TESTE HIDROSTÁTICO]]="","",YEAR(Tabela2[[#This Row],[DATA DO ÚLTIMO TESTE HIDROSTÁTICO]]))</f>
        <v/>
      </c>
      <c r="Y969" s="101" t="str">
        <f>IFERROR(IF(Tabela2[[#This Row],[DATA DA RECARGA]]="","",Tabela2[[#This Row],[VALIDADE          (em meses)]]*30)+5,"")</f>
        <v/>
      </c>
      <c r="Z969" s="101" t="str">
        <f>IF(Tabela2[[#This Row],[DATA DA RECARGA]]="","","P")</f>
        <v/>
      </c>
      <c r="AA969" s="71"/>
      <c r="AB969" s="97" t="str">
        <f ca="1">IFERROR(G969-editar!$C$1,"")</f>
        <v/>
      </c>
      <c r="AC969" s="97" t="str">
        <f t="shared" ref="AC969:AC1007" ca="1" si="15">IF(AB969="","",IF(AB969&lt;0,AB969+10000000000,AB969*1))</f>
        <v/>
      </c>
      <c r="AD969" s="74"/>
      <c r="AE969" s="74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</row>
    <row r="970" spans="1:57" ht="20.100000000000001" customHeight="1" x14ac:dyDescent="0.25">
      <c r="A970" s="29" t="str">
        <f>IF(Tabela2[[#This Row],[LOCAL DO EXTINTOR]]="","",Tabela2[[#This Row],[CONTROL1]])</f>
        <v/>
      </c>
      <c r="B970" s="133"/>
      <c r="C970" s="33"/>
      <c r="D970" s="34"/>
      <c r="E970" s="35"/>
      <c r="F97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0" s="81" t="str">
        <f ca="1">IFERROR(IF(Tabela2[[#This Row],[VALIDADE DA RECARGA]]="SELECIONE VALIDADE","",Tabela2[[#This Row],[DATA VENC REC]]),"")</f>
        <v/>
      </c>
      <c r="H970" s="76"/>
      <c r="I97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0" s="87" t="str">
        <f>IF(Tabela2[[#This Row],[DATA DO ÚLTIMO TESTE HIDROSTÁTICO]]="","",Tabela2[[#This Row],[DATA DO ÚLTIMO TESTE HIDROSTÁTICO]]+editar!$C$15)</f>
        <v/>
      </c>
      <c r="K970" s="105"/>
      <c r="L970" s="140"/>
      <c r="M970" s="48">
        <v>963</v>
      </c>
      <c r="N97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0" s="49" t="str">
        <f>IF(Tabela2[[#This Row],[DATA DA RECARGA]]="","",Tabela2[[#This Row],[DATA DA RECARGA]]+Tabela2[[#This Row],[val]])</f>
        <v/>
      </c>
      <c r="P970" s="48" t="str">
        <f>IF(Tabela2[[#This Row],[DATA VENC REC]]="","",VLOOKUP(MONTH(Tabela2[[#This Row],[DATA VENC REC]]),editar!$F$2:$G$13,2,0))</f>
        <v/>
      </c>
      <c r="Q970" s="48" t="str">
        <f>IF(Tabela2[[#This Row],[DATA VENC REC]]="","",YEAR(Tabela2[[#This Row],[DATA VENC REC]]))</f>
        <v/>
      </c>
      <c r="R97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0" s="54" t="str">
        <f>IF(Tabela2[[#This Row],[DATA DO PRÓXIMO TESTE HIDROSTÁTICO]]="","",VLOOKUP(MONTH(Tabela2[[#This Row],[DATA DO PRÓXIMO TESTE HIDROSTÁTICO]]),editar!$F$2:$G$13,2,0))</f>
        <v/>
      </c>
      <c r="T970" s="54" t="str">
        <f>IF(Tabela2[[#This Row],[DATA DO PRÓXIMO TESTE HIDROSTÁTICO]]="","",YEAR(Tabela2[[#This Row],[DATA DO PRÓXIMO TESTE HIDROSTÁTICO]]))</f>
        <v/>
      </c>
      <c r="U970" s="54" t="str">
        <f>IF(Tabela2[[#This Row],[DATA DA RECARGA]]="","",VLOOKUP(MONTH(Tabela2[[#This Row],[DATA DA RECARGA]]),editar!$F$2:$G$13,2,0))</f>
        <v/>
      </c>
      <c r="V970" s="54" t="str">
        <f>IF(Tabela2[[#This Row],[DATA DA RECARGA]]="","",YEAR(Tabela2[[#This Row],[DATA DA RECARGA]]))</f>
        <v/>
      </c>
      <c r="W970" s="54" t="str">
        <f>IF(Tabela2[[#This Row],[DATA DO ÚLTIMO TESTE HIDROSTÁTICO]]="","",VLOOKUP(MONTH(Tabela2[[#This Row],[DATA DO ÚLTIMO TESTE HIDROSTÁTICO]]),editar!$F$2:$G$13,2,0))</f>
        <v/>
      </c>
      <c r="X970" s="54" t="str">
        <f>IF(Tabela2[[#This Row],[DATA DO ÚLTIMO TESTE HIDROSTÁTICO]]="","",YEAR(Tabela2[[#This Row],[DATA DO ÚLTIMO TESTE HIDROSTÁTICO]]))</f>
        <v/>
      </c>
      <c r="Y970" s="101" t="str">
        <f>IFERROR(IF(Tabela2[[#This Row],[DATA DA RECARGA]]="","",Tabela2[[#This Row],[VALIDADE          (em meses)]]*30)+5,"")</f>
        <v/>
      </c>
      <c r="Z970" s="101" t="str">
        <f>IF(Tabela2[[#This Row],[DATA DA RECARGA]]="","","P")</f>
        <v/>
      </c>
      <c r="AA970" s="71"/>
      <c r="AB970" s="97" t="str">
        <f ca="1">IFERROR(G970-editar!$C$1,"")</f>
        <v/>
      </c>
      <c r="AC970" s="97" t="str">
        <f t="shared" ca="1" si="15"/>
        <v/>
      </c>
      <c r="AD970" s="74"/>
      <c r="AE970" s="74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</row>
    <row r="971" spans="1:57" ht="20.100000000000001" customHeight="1" x14ac:dyDescent="0.25">
      <c r="A971" s="29" t="str">
        <f>IF(Tabela2[[#This Row],[LOCAL DO EXTINTOR]]="","",Tabela2[[#This Row],[CONTROL1]])</f>
        <v/>
      </c>
      <c r="B971" s="133"/>
      <c r="C971" s="33"/>
      <c r="D971" s="34"/>
      <c r="E971" s="35"/>
      <c r="F97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1" s="81" t="str">
        <f ca="1">IFERROR(IF(Tabela2[[#This Row],[VALIDADE DA RECARGA]]="SELECIONE VALIDADE","",Tabela2[[#This Row],[DATA VENC REC]]),"")</f>
        <v/>
      </c>
      <c r="H971" s="76"/>
      <c r="I97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1" s="87" t="str">
        <f>IF(Tabela2[[#This Row],[DATA DO ÚLTIMO TESTE HIDROSTÁTICO]]="","",Tabela2[[#This Row],[DATA DO ÚLTIMO TESTE HIDROSTÁTICO]]+editar!$C$15)</f>
        <v/>
      </c>
      <c r="K971" s="105"/>
      <c r="L971" s="140"/>
      <c r="M971" s="48">
        <v>964</v>
      </c>
      <c r="N97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1" s="49" t="str">
        <f>IF(Tabela2[[#This Row],[DATA DA RECARGA]]="","",Tabela2[[#This Row],[DATA DA RECARGA]]+Tabela2[[#This Row],[val]])</f>
        <v/>
      </c>
      <c r="P971" s="48" t="str">
        <f>IF(Tabela2[[#This Row],[DATA VENC REC]]="","",VLOOKUP(MONTH(Tabela2[[#This Row],[DATA VENC REC]]),editar!$F$2:$G$13,2,0))</f>
        <v/>
      </c>
      <c r="Q971" s="48" t="str">
        <f>IF(Tabela2[[#This Row],[DATA VENC REC]]="","",YEAR(Tabela2[[#This Row],[DATA VENC REC]]))</f>
        <v/>
      </c>
      <c r="R97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1" s="54" t="str">
        <f>IF(Tabela2[[#This Row],[DATA DO PRÓXIMO TESTE HIDROSTÁTICO]]="","",VLOOKUP(MONTH(Tabela2[[#This Row],[DATA DO PRÓXIMO TESTE HIDROSTÁTICO]]),editar!$F$2:$G$13,2,0))</f>
        <v/>
      </c>
      <c r="T971" s="54" t="str">
        <f>IF(Tabela2[[#This Row],[DATA DO PRÓXIMO TESTE HIDROSTÁTICO]]="","",YEAR(Tabela2[[#This Row],[DATA DO PRÓXIMO TESTE HIDROSTÁTICO]]))</f>
        <v/>
      </c>
      <c r="U971" s="54" t="str">
        <f>IF(Tabela2[[#This Row],[DATA DA RECARGA]]="","",VLOOKUP(MONTH(Tabela2[[#This Row],[DATA DA RECARGA]]),editar!$F$2:$G$13,2,0))</f>
        <v/>
      </c>
      <c r="V971" s="54" t="str">
        <f>IF(Tabela2[[#This Row],[DATA DA RECARGA]]="","",YEAR(Tabela2[[#This Row],[DATA DA RECARGA]]))</f>
        <v/>
      </c>
      <c r="W971" s="54" t="str">
        <f>IF(Tabela2[[#This Row],[DATA DO ÚLTIMO TESTE HIDROSTÁTICO]]="","",VLOOKUP(MONTH(Tabela2[[#This Row],[DATA DO ÚLTIMO TESTE HIDROSTÁTICO]]),editar!$F$2:$G$13,2,0))</f>
        <v/>
      </c>
      <c r="X971" s="54" t="str">
        <f>IF(Tabela2[[#This Row],[DATA DO ÚLTIMO TESTE HIDROSTÁTICO]]="","",YEAR(Tabela2[[#This Row],[DATA DO ÚLTIMO TESTE HIDROSTÁTICO]]))</f>
        <v/>
      </c>
      <c r="Y971" s="101" t="str">
        <f>IFERROR(IF(Tabela2[[#This Row],[DATA DA RECARGA]]="","",Tabela2[[#This Row],[VALIDADE          (em meses)]]*30)+5,"")</f>
        <v/>
      </c>
      <c r="Z971" s="101" t="str">
        <f>IF(Tabela2[[#This Row],[DATA DA RECARGA]]="","","P")</f>
        <v/>
      </c>
      <c r="AA971" s="71"/>
      <c r="AB971" s="97" t="str">
        <f ca="1">IFERROR(G971-editar!$C$1,"")</f>
        <v/>
      </c>
      <c r="AC971" s="97" t="str">
        <f t="shared" ca="1" si="15"/>
        <v/>
      </c>
      <c r="AD971" s="74"/>
      <c r="AE971" s="74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</row>
    <row r="972" spans="1:57" ht="20.100000000000001" customHeight="1" x14ac:dyDescent="0.25">
      <c r="A972" s="29" t="str">
        <f>IF(Tabela2[[#This Row],[LOCAL DO EXTINTOR]]="","",Tabela2[[#This Row],[CONTROL1]])</f>
        <v/>
      </c>
      <c r="B972" s="133"/>
      <c r="C972" s="33"/>
      <c r="D972" s="34"/>
      <c r="E972" s="35"/>
      <c r="F97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2" s="81" t="str">
        <f ca="1">IFERROR(IF(Tabela2[[#This Row],[VALIDADE DA RECARGA]]="SELECIONE VALIDADE","",Tabela2[[#This Row],[DATA VENC REC]]),"")</f>
        <v/>
      </c>
      <c r="H972" s="76"/>
      <c r="I97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2" s="87" t="str">
        <f>IF(Tabela2[[#This Row],[DATA DO ÚLTIMO TESTE HIDROSTÁTICO]]="","",Tabela2[[#This Row],[DATA DO ÚLTIMO TESTE HIDROSTÁTICO]]+editar!$C$15)</f>
        <v/>
      </c>
      <c r="K972" s="105"/>
      <c r="L972" s="140"/>
      <c r="M972" s="48">
        <v>965</v>
      </c>
      <c r="N97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2" s="49" t="str">
        <f>IF(Tabela2[[#This Row],[DATA DA RECARGA]]="","",Tabela2[[#This Row],[DATA DA RECARGA]]+Tabela2[[#This Row],[val]])</f>
        <v/>
      </c>
      <c r="P972" s="48" t="str">
        <f>IF(Tabela2[[#This Row],[DATA VENC REC]]="","",VLOOKUP(MONTH(Tabela2[[#This Row],[DATA VENC REC]]),editar!$F$2:$G$13,2,0))</f>
        <v/>
      </c>
      <c r="Q972" s="48" t="str">
        <f>IF(Tabela2[[#This Row],[DATA VENC REC]]="","",YEAR(Tabela2[[#This Row],[DATA VENC REC]]))</f>
        <v/>
      </c>
      <c r="R97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2" s="54" t="str">
        <f>IF(Tabela2[[#This Row],[DATA DO PRÓXIMO TESTE HIDROSTÁTICO]]="","",VLOOKUP(MONTH(Tabela2[[#This Row],[DATA DO PRÓXIMO TESTE HIDROSTÁTICO]]),editar!$F$2:$G$13,2,0))</f>
        <v/>
      </c>
      <c r="T972" s="54" t="str">
        <f>IF(Tabela2[[#This Row],[DATA DO PRÓXIMO TESTE HIDROSTÁTICO]]="","",YEAR(Tabela2[[#This Row],[DATA DO PRÓXIMO TESTE HIDROSTÁTICO]]))</f>
        <v/>
      </c>
      <c r="U972" s="54" t="str">
        <f>IF(Tabela2[[#This Row],[DATA DA RECARGA]]="","",VLOOKUP(MONTH(Tabela2[[#This Row],[DATA DA RECARGA]]),editar!$F$2:$G$13,2,0))</f>
        <v/>
      </c>
      <c r="V972" s="54" t="str">
        <f>IF(Tabela2[[#This Row],[DATA DA RECARGA]]="","",YEAR(Tabela2[[#This Row],[DATA DA RECARGA]]))</f>
        <v/>
      </c>
      <c r="W972" s="54" t="str">
        <f>IF(Tabela2[[#This Row],[DATA DO ÚLTIMO TESTE HIDROSTÁTICO]]="","",VLOOKUP(MONTH(Tabela2[[#This Row],[DATA DO ÚLTIMO TESTE HIDROSTÁTICO]]),editar!$F$2:$G$13,2,0))</f>
        <v/>
      </c>
      <c r="X972" s="54" t="str">
        <f>IF(Tabela2[[#This Row],[DATA DO ÚLTIMO TESTE HIDROSTÁTICO]]="","",YEAR(Tabela2[[#This Row],[DATA DO ÚLTIMO TESTE HIDROSTÁTICO]]))</f>
        <v/>
      </c>
      <c r="Y972" s="101" t="str">
        <f>IFERROR(IF(Tabela2[[#This Row],[DATA DA RECARGA]]="","",Tabela2[[#This Row],[VALIDADE          (em meses)]]*30)+5,"")</f>
        <v/>
      </c>
      <c r="Z972" s="101" t="str">
        <f>IF(Tabela2[[#This Row],[DATA DA RECARGA]]="","","P")</f>
        <v/>
      </c>
      <c r="AA972" s="71"/>
      <c r="AB972" s="97" t="str">
        <f ca="1">IFERROR(G972-editar!$C$1,"")</f>
        <v/>
      </c>
      <c r="AC972" s="97" t="str">
        <f t="shared" ca="1" si="15"/>
        <v/>
      </c>
      <c r="AD972" s="74"/>
      <c r="AE972" s="74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</row>
    <row r="973" spans="1:57" ht="20.100000000000001" customHeight="1" x14ac:dyDescent="0.25">
      <c r="A973" s="29" t="str">
        <f>IF(Tabela2[[#This Row],[LOCAL DO EXTINTOR]]="","",Tabela2[[#This Row],[CONTROL1]])</f>
        <v/>
      </c>
      <c r="B973" s="133"/>
      <c r="C973" s="33"/>
      <c r="D973" s="34"/>
      <c r="E973" s="35"/>
      <c r="F97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3" s="81" t="str">
        <f ca="1">IFERROR(IF(Tabela2[[#This Row],[VALIDADE DA RECARGA]]="SELECIONE VALIDADE","",Tabela2[[#This Row],[DATA VENC REC]]),"")</f>
        <v/>
      </c>
      <c r="H973" s="76"/>
      <c r="I97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3" s="87" t="str">
        <f>IF(Tabela2[[#This Row],[DATA DO ÚLTIMO TESTE HIDROSTÁTICO]]="","",Tabela2[[#This Row],[DATA DO ÚLTIMO TESTE HIDROSTÁTICO]]+editar!$C$15)</f>
        <v/>
      </c>
      <c r="K973" s="105"/>
      <c r="L973" s="140"/>
      <c r="M973" s="48">
        <v>966</v>
      </c>
      <c r="N97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3" s="49" t="str">
        <f>IF(Tabela2[[#This Row],[DATA DA RECARGA]]="","",Tabela2[[#This Row],[DATA DA RECARGA]]+Tabela2[[#This Row],[val]])</f>
        <v/>
      </c>
      <c r="P973" s="48" t="str">
        <f>IF(Tabela2[[#This Row],[DATA VENC REC]]="","",VLOOKUP(MONTH(Tabela2[[#This Row],[DATA VENC REC]]),editar!$F$2:$G$13,2,0))</f>
        <v/>
      </c>
      <c r="Q973" s="48" t="str">
        <f>IF(Tabela2[[#This Row],[DATA VENC REC]]="","",YEAR(Tabela2[[#This Row],[DATA VENC REC]]))</f>
        <v/>
      </c>
      <c r="R97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3" s="54" t="str">
        <f>IF(Tabela2[[#This Row],[DATA DO PRÓXIMO TESTE HIDROSTÁTICO]]="","",VLOOKUP(MONTH(Tabela2[[#This Row],[DATA DO PRÓXIMO TESTE HIDROSTÁTICO]]),editar!$F$2:$G$13,2,0))</f>
        <v/>
      </c>
      <c r="T973" s="54" t="str">
        <f>IF(Tabela2[[#This Row],[DATA DO PRÓXIMO TESTE HIDROSTÁTICO]]="","",YEAR(Tabela2[[#This Row],[DATA DO PRÓXIMO TESTE HIDROSTÁTICO]]))</f>
        <v/>
      </c>
      <c r="U973" s="54" t="str">
        <f>IF(Tabela2[[#This Row],[DATA DA RECARGA]]="","",VLOOKUP(MONTH(Tabela2[[#This Row],[DATA DA RECARGA]]),editar!$F$2:$G$13,2,0))</f>
        <v/>
      </c>
      <c r="V973" s="54" t="str">
        <f>IF(Tabela2[[#This Row],[DATA DA RECARGA]]="","",YEAR(Tabela2[[#This Row],[DATA DA RECARGA]]))</f>
        <v/>
      </c>
      <c r="W973" s="54" t="str">
        <f>IF(Tabela2[[#This Row],[DATA DO ÚLTIMO TESTE HIDROSTÁTICO]]="","",VLOOKUP(MONTH(Tabela2[[#This Row],[DATA DO ÚLTIMO TESTE HIDROSTÁTICO]]),editar!$F$2:$G$13,2,0))</f>
        <v/>
      </c>
      <c r="X973" s="54" t="str">
        <f>IF(Tabela2[[#This Row],[DATA DO ÚLTIMO TESTE HIDROSTÁTICO]]="","",YEAR(Tabela2[[#This Row],[DATA DO ÚLTIMO TESTE HIDROSTÁTICO]]))</f>
        <v/>
      </c>
      <c r="Y973" s="101" t="str">
        <f>IFERROR(IF(Tabela2[[#This Row],[DATA DA RECARGA]]="","",Tabela2[[#This Row],[VALIDADE          (em meses)]]*30)+5,"")</f>
        <v/>
      </c>
      <c r="Z973" s="101" t="str">
        <f>IF(Tabela2[[#This Row],[DATA DA RECARGA]]="","","P")</f>
        <v/>
      </c>
      <c r="AA973" s="71"/>
      <c r="AB973" s="97" t="str">
        <f ca="1">IFERROR(G973-editar!$C$1,"")</f>
        <v/>
      </c>
      <c r="AC973" s="97" t="str">
        <f t="shared" ca="1" si="15"/>
        <v/>
      </c>
      <c r="AD973" s="74"/>
      <c r="AE973" s="74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</row>
    <row r="974" spans="1:57" ht="20.100000000000001" customHeight="1" x14ac:dyDescent="0.25">
      <c r="A974" s="29" t="str">
        <f>IF(Tabela2[[#This Row],[LOCAL DO EXTINTOR]]="","",Tabela2[[#This Row],[CONTROL1]])</f>
        <v/>
      </c>
      <c r="B974" s="133"/>
      <c r="C974" s="33"/>
      <c r="D974" s="34"/>
      <c r="E974" s="35"/>
      <c r="F97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4" s="81" t="str">
        <f ca="1">IFERROR(IF(Tabela2[[#This Row],[VALIDADE DA RECARGA]]="SELECIONE VALIDADE","",Tabela2[[#This Row],[DATA VENC REC]]),"")</f>
        <v/>
      </c>
      <c r="H974" s="76"/>
      <c r="I97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4" s="87" t="str">
        <f>IF(Tabela2[[#This Row],[DATA DO ÚLTIMO TESTE HIDROSTÁTICO]]="","",Tabela2[[#This Row],[DATA DO ÚLTIMO TESTE HIDROSTÁTICO]]+editar!$C$15)</f>
        <v/>
      </c>
      <c r="K974" s="105"/>
      <c r="L974" s="140"/>
      <c r="M974" s="48">
        <v>967</v>
      </c>
      <c r="N97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4" s="49" t="str">
        <f>IF(Tabela2[[#This Row],[DATA DA RECARGA]]="","",Tabela2[[#This Row],[DATA DA RECARGA]]+Tabela2[[#This Row],[val]])</f>
        <v/>
      </c>
      <c r="P974" s="48" t="str">
        <f>IF(Tabela2[[#This Row],[DATA VENC REC]]="","",VLOOKUP(MONTH(Tabela2[[#This Row],[DATA VENC REC]]),editar!$F$2:$G$13,2,0))</f>
        <v/>
      </c>
      <c r="Q974" s="48" t="str">
        <f>IF(Tabela2[[#This Row],[DATA VENC REC]]="","",YEAR(Tabela2[[#This Row],[DATA VENC REC]]))</f>
        <v/>
      </c>
      <c r="R97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4" s="54" t="str">
        <f>IF(Tabela2[[#This Row],[DATA DO PRÓXIMO TESTE HIDROSTÁTICO]]="","",VLOOKUP(MONTH(Tabela2[[#This Row],[DATA DO PRÓXIMO TESTE HIDROSTÁTICO]]),editar!$F$2:$G$13,2,0))</f>
        <v/>
      </c>
      <c r="T974" s="54" t="str">
        <f>IF(Tabela2[[#This Row],[DATA DO PRÓXIMO TESTE HIDROSTÁTICO]]="","",YEAR(Tabela2[[#This Row],[DATA DO PRÓXIMO TESTE HIDROSTÁTICO]]))</f>
        <v/>
      </c>
      <c r="U974" s="54" t="str">
        <f>IF(Tabela2[[#This Row],[DATA DA RECARGA]]="","",VLOOKUP(MONTH(Tabela2[[#This Row],[DATA DA RECARGA]]),editar!$F$2:$G$13,2,0))</f>
        <v/>
      </c>
      <c r="V974" s="54" t="str">
        <f>IF(Tabela2[[#This Row],[DATA DA RECARGA]]="","",YEAR(Tabela2[[#This Row],[DATA DA RECARGA]]))</f>
        <v/>
      </c>
      <c r="W974" s="54" t="str">
        <f>IF(Tabela2[[#This Row],[DATA DO ÚLTIMO TESTE HIDROSTÁTICO]]="","",VLOOKUP(MONTH(Tabela2[[#This Row],[DATA DO ÚLTIMO TESTE HIDROSTÁTICO]]),editar!$F$2:$G$13,2,0))</f>
        <v/>
      </c>
      <c r="X974" s="54" t="str">
        <f>IF(Tabela2[[#This Row],[DATA DO ÚLTIMO TESTE HIDROSTÁTICO]]="","",YEAR(Tabela2[[#This Row],[DATA DO ÚLTIMO TESTE HIDROSTÁTICO]]))</f>
        <v/>
      </c>
      <c r="Y974" s="101" t="str">
        <f>IFERROR(IF(Tabela2[[#This Row],[DATA DA RECARGA]]="","",Tabela2[[#This Row],[VALIDADE          (em meses)]]*30)+5,"")</f>
        <v/>
      </c>
      <c r="Z974" s="101" t="str">
        <f>IF(Tabela2[[#This Row],[DATA DA RECARGA]]="","","P")</f>
        <v/>
      </c>
      <c r="AA974" s="71"/>
      <c r="AB974" s="97" t="str">
        <f ca="1">IFERROR(G974-editar!$C$1,"")</f>
        <v/>
      </c>
      <c r="AC974" s="97" t="str">
        <f t="shared" ca="1" si="15"/>
        <v/>
      </c>
      <c r="AD974" s="74"/>
      <c r="AE974" s="74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</row>
    <row r="975" spans="1:57" ht="20.100000000000001" customHeight="1" x14ac:dyDescent="0.25">
      <c r="A975" s="29" t="str">
        <f>IF(Tabela2[[#This Row],[LOCAL DO EXTINTOR]]="","",Tabela2[[#This Row],[CONTROL1]])</f>
        <v/>
      </c>
      <c r="B975" s="133"/>
      <c r="C975" s="33"/>
      <c r="D975" s="34"/>
      <c r="E975" s="35"/>
      <c r="F97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5" s="81" t="str">
        <f ca="1">IFERROR(IF(Tabela2[[#This Row],[VALIDADE DA RECARGA]]="SELECIONE VALIDADE","",Tabela2[[#This Row],[DATA VENC REC]]),"")</f>
        <v/>
      </c>
      <c r="H975" s="76"/>
      <c r="I97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5" s="87" t="str">
        <f>IF(Tabela2[[#This Row],[DATA DO ÚLTIMO TESTE HIDROSTÁTICO]]="","",Tabela2[[#This Row],[DATA DO ÚLTIMO TESTE HIDROSTÁTICO]]+editar!$C$15)</f>
        <v/>
      </c>
      <c r="K975" s="105"/>
      <c r="L975" s="140"/>
      <c r="M975" s="48">
        <v>968</v>
      </c>
      <c r="N97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5" s="49" t="str">
        <f>IF(Tabela2[[#This Row],[DATA DA RECARGA]]="","",Tabela2[[#This Row],[DATA DA RECARGA]]+Tabela2[[#This Row],[val]])</f>
        <v/>
      </c>
      <c r="P975" s="48" t="str">
        <f>IF(Tabela2[[#This Row],[DATA VENC REC]]="","",VLOOKUP(MONTH(Tabela2[[#This Row],[DATA VENC REC]]),editar!$F$2:$G$13,2,0))</f>
        <v/>
      </c>
      <c r="Q975" s="48" t="str">
        <f>IF(Tabela2[[#This Row],[DATA VENC REC]]="","",YEAR(Tabela2[[#This Row],[DATA VENC REC]]))</f>
        <v/>
      </c>
      <c r="R97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5" s="54" t="str">
        <f>IF(Tabela2[[#This Row],[DATA DO PRÓXIMO TESTE HIDROSTÁTICO]]="","",VLOOKUP(MONTH(Tabela2[[#This Row],[DATA DO PRÓXIMO TESTE HIDROSTÁTICO]]),editar!$F$2:$G$13,2,0))</f>
        <v/>
      </c>
      <c r="T975" s="54" t="str">
        <f>IF(Tabela2[[#This Row],[DATA DO PRÓXIMO TESTE HIDROSTÁTICO]]="","",YEAR(Tabela2[[#This Row],[DATA DO PRÓXIMO TESTE HIDROSTÁTICO]]))</f>
        <v/>
      </c>
      <c r="U975" s="54" t="str">
        <f>IF(Tabela2[[#This Row],[DATA DA RECARGA]]="","",VLOOKUP(MONTH(Tabela2[[#This Row],[DATA DA RECARGA]]),editar!$F$2:$G$13,2,0))</f>
        <v/>
      </c>
      <c r="V975" s="54" t="str">
        <f>IF(Tabela2[[#This Row],[DATA DA RECARGA]]="","",YEAR(Tabela2[[#This Row],[DATA DA RECARGA]]))</f>
        <v/>
      </c>
      <c r="W975" s="54" t="str">
        <f>IF(Tabela2[[#This Row],[DATA DO ÚLTIMO TESTE HIDROSTÁTICO]]="","",VLOOKUP(MONTH(Tabela2[[#This Row],[DATA DO ÚLTIMO TESTE HIDROSTÁTICO]]),editar!$F$2:$G$13,2,0))</f>
        <v/>
      </c>
      <c r="X975" s="54" t="str">
        <f>IF(Tabela2[[#This Row],[DATA DO ÚLTIMO TESTE HIDROSTÁTICO]]="","",YEAR(Tabela2[[#This Row],[DATA DO ÚLTIMO TESTE HIDROSTÁTICO]]))</f>
        <v/>
      </c>
      <c r="Y975" s="101" t="str">
        <f>IFERROR(IF(Tabela2[[#This Row],[DATA DA RECARGA]]="","",Tabela2[[#This Row],[VALIDADE          (em meses)]]*30)+5,"")</f>
        <v/>
      </c>
      <c r="Z975" s="101" t="str">
        <f>IF(Tabela2[[#This Row],[DATA DA RECARGA]]="","","P")</f>
        <v/>
      </c>
      <c r="AA975" s="71"/>
      <c r="AB975" s="97" t="str">
        <f ca="1">IFERROR(G975-editar!$C$1,"")</f>
        <v/>
      </c>
      <c r="AC975" s="97" t="str">
        <f t="shared" ca="1" si="15"/>
        <v/>
      </c>
      <c r="AD975" s="74"/>
      <c r="AE975" s="74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</row>
    <row r="976" spans="1:57" ht="20.100000000000001" customHeight="1" x14ac:dyDescent="0.25">
      <c r="A976" s="29" t="str">
        <f>IF(Tabela2[[#This Row],[LOCAL DO EXTINTOR]]="","",Tabela2[[#This Row],[CONTROL1]])</f>
        <v/>
      </c>
      <c r="B976" s="133"/>
      <c r="C976" s="33"/>
      <c r="D976" s="34"/>
      <c r="E976" s="35"/>
      <c r="F97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6" s="81" t="str">
        <f ca="1">IFERROR(IF(Tabela2[[#This Row],[VALIDADE DA RECARGA]]="SELECIONE VALIDADE","",Tabela2[[#This Row],[DATA VENC REC]]),"")</f>
        <v/>
      </c>
      <c r="H976" s="76"/>
      <c r="I97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6" s="87" t="str">
        <f>IF(Tabela2[[#This Row],[DATA DO ÚLTIMO TESTE HIDROSTÁTICO]]="","",Tabela2[[#This Row],[DATA DO ÚLTIMO TESTE HIDROSTÁTICO]]+editar!$C$15)</f>
        <v/>
      </c>
      <c r="K976" s="105"/>
      <c r="L976" s="140"/>
      <c r="M976" s="48">
        <v>969</v>
      </c>
      <c r="N97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6" s="49" t="str">
        <f>IF(Tabela2[[#This Row],[DATA DA RECARGA]]="","",Tabela2[[#This Row],[DATA DA RECARGA]]+Tabela2[[#This Row],[val]])</f>
        <v/>
      </c>
      <c r="P976" s="48" t="str">
        <f>IF(Tabela2[[#This Row],[DATA VENC REC]]="","",VLOOKUP(MONTH(Tabela2[[#This Row],[DATA VENC REC]]),editar!$F$2:$G$13,2,0))</f>
        <v/>
      </c>
      <c r="Q976" s="48" t="str">
        <f>IF(Tabela2[[#This Row],[DATA VENC REC]]="","",YEAR(Tabela2[[#This Row],[DATA VENC REC]]))</f>
        <v/>
      </c>
      <c r="R97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6" s="54" t="str">
        <f>IF(Tabela2[[#This Row],[DATA DO PRÓXIMO TESTE HIDROSTÁTICO]]="","",VLOOKUP(MONTH(Tabela2[[#This Row],[DATA DO PRÓXIMO TESTE HIDROSTÁTICO]]),editar!$F$2:$G$13,2,0))</f>
        <v/>
      </c>
      <c r="T976" s="54" t="str">
        <f>IF(Tabela2[[#This Row],[DATA DO PRÓXIMO TESTE HIDROSTÁTICO]]="","",YEAR(Tabela2[[#This Row],[DATA DO PRÓXIMO TESTE HIDROSTÁTICO]]))</f>
        <v/>
      </c>
      <c r="U976" s="54" t="str">
        <f>IF(Tabela2[[#This Row],[DATA DA RECARGA]]="","",VLOOKUP(MONTH(Tabela2[[#This Row],[DATA DA RECARGA]]),editar!$F$2:$G$13,2,0))</f>
        <v/>
      </c>
      <c r="V976" s="54" t="str">
        <f>IF(Tabela2[[#This Row],[DATA DA RECARGA]]="","",YEAR(Tabela2[[#This Row],[DATA DA RECARGA]]))</f>
        <v/>
      </c>
      <c r="W976" s="54" t="str">
        <f>IF(Tabela2[[#This Row],[DATA DO ÚLTIMO TESTE HIDROSTÁTICO]]="","",VLOOKUP(MONTH(Tabela2[[#This Row],[DATA DO ÚLTIMO TESTE HIDROSTÁTICO]]),editar!$F$2:$G$13,2,0))</f>
        <v/>
      </c>
      <c r="X976" s="54" t="str">
        <f>IF(Tabela2[[#This Row],[DATA DO ÚLTIMO TESTE HIDROSTÁTICO]]="","",YEAR(Tabela2[[#This Row],[DATA DO ÚLTIMO TESTE HIDROSTÁTICO]]))</f>
        <v/>
      </c>
      <c r="Y976" s="101" t="str">
        <f>IFERROR(IF(Tabela2[[#This Row],[DATA DA RECARGA]]="","",Tabela2[[#This Row],[VALIDADE          (em meses)]]*30)+5,"")</f>
        <v/>
      </c>
      <c r="Z976" s="101" t="str">
        <f>IF(Tabela2[[#This Row],[DATA DA RECARGA]]="","","P")</f>
        <v/>
      </c>
      <c r="AA976" s="71"/>
      <c r="AB976" s="97" t="str">
        <f ca="1">IFERROR(G976-editar!$C$1,"")</f>
        <v/>
      </c>
      <c r="AC976" s="97" t="str">
        <f t="shared" ca="1" si="15"/>
        <v/>
      </c>
      <c r="AD976" s="74"/>
      <c r="AE976" s="74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</row>
    <row r="977" spans="1:57" ht="20.100000000000001" customHeight="1" x14ac:dyDescent="0.25">
      <c r="A977" s="29" t="str">
        <f>IF(Tabela2[[#This Row],[LOCAL DO EXTINTOR]]="","",Tabela2[[#This Row],[CONTROL1]])</f>
        <v/>
      </c>
      <c r="B977" s="133"/>
      <c r="C977" s="33"/>
      <c r="D977" s="34"/>
      <c r="E977" s="35"/>
      <c r="F97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7" s="81" t="str">
        <f ca="1">IFERROR(IF(Tabela2[[#This Row],[VALIDADE DA RECARGA]]="SELECIONE VALIDADE","",Tabela2[[#This Row],[DATA VENC REC]]),"")</f>
        <v/>
      </c>
      <c r="H977" s="76"/>
      <c r="I97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7" s="87" t="str">
        <f>IF(Tabela2[[#This Row],[DATA DO ÚLTIMO TESTE HIDROSTÁTICO]]="","",Tabela2[[#This Row],[DATA DO ÚLTIMO TESTE HIDROSTÁTICO]]+editar!$C$15)</f>
        <v/>
      </c>
      <c r="K977" s="105"/>
      <c r="L977" s="140"/>
      <c r="M977" s="48">
        <v>970</v>
      </c>
      <c r="N97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7" s="49" t="str">
        <f>IF(Tabela2[[#This Row],[DATA DA RECARGA]]="","",Tabela2[[#This Row],[DATA DA RECARGA]]+Tabela2[[#This Row],[val]])</f>
        <v/>
      </c>
      <c r="P977" s="48" t="str">
        <f>IF(Tabela2[[#This Row],[DATA VENC REC]]="","",VLOOKUP(MONTH(Tabela2[[#This Row],[DATA VENC REC]]),editar!$F$2:$G$13,2,0))</f>
        <v/>
      </c>
      <c r="Q977" s="48" t="str">
        <f>IF(Tabela2[[#This Row],[DATA VENC REC]]="","",YEAR(Tabela2[[#This Row],[DATA VENC REC]]))</f>
        <v/>
      </c>
      <c r="R97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7" s="54" t="str">
        <f>IF(Tabela2[[#This Row],[DATA DO PRÓXIMO TESTE HIDROSTÁTICO]]="","",VLOOKUP(MONTH(Tabela2[[#This Row],[DATA DO PRÓXIMO TESTE HIDROSTÁTICO]]),editar!$F$2:$G$13,2,0))</f>
        <v/>
      </c>
      <c r="T977" s="54" t="str">
        <f>IF(Tabela2[[#This Row],[DATA DO PRÓXIMO TESTE HIDROSTÁTICO]]="","",YEAR(Tabela2[[#This Row],[DATA DO PRÓXIMO TESTE HIDROSTÁTICO]]))</f>
        <v/>
      </c>
      <c r="U977" s="54" t="str">
        <f>IF(Tabela2[[#This Row],[DATA DA RECARGA]]="","",VLOOKUP(MONTH(Tabela2[[#This Row],[DATA DA RECARGA]]),editar!$F$2:$G$13,2,0))</f>
        <v/>
      </c>
      <c r="V977" s="54" t="str">
        <f>IF(Tabela2[[#This Row],[DATA DA RECARGA]]="","",YEAR(Tabela2[[#This Row],[DATA DA RECARGA]]))</f>
        <v/>
      </c>
      <c r="W977" s="54" t="str">
        <f>IF(Tabela2[[#This Row],[DATA DO ÚLTIMO TESTE HIDROSTÁTICO]]="","",VLOOKUP(MONTH(Tabela2[[#This Row],[DATA DO ÚLTIMO TESTE HIDROSTÁTICO]]),editar!$F$2:$G$13,2,0))</f>
        <v/>
      </c>
      <c r="X977" s="54" t="str">
        <f>IF(Tabela2[[#This Row],[DATA DO ÚLTIMO TESTE HIDROSTÁTICO]]="","",YEAR(Tabela2[[#This Row],[DATA DO ÚLTIMO TESTE HIDROSTÁTICO]]))</f>
        <v/>
      </c>
      <c r="Y977" s="101" t="str">
        <f>IFERROR(IF(Tabela2[[#This Row],[DATA DA RECARGA]]="","",Tabela2[[#This Row],[VALIDADE          (em meses)]]*30)+5,"")</f>
        <v/>
      </c>
      <c r="Z977" s="101" t="str">
        <f>IF(Tabela2[[#This Row],[DATA DA RECARGA]]="","","P")</f>
        <v/>
      </c>
      <c r="AA977" s="71"/>
      <c r="AB977" s="97" t="str">
        <f ca="1">IFERROR(G977-editar!$C$1,"")</f>
        <v/>
      </c>
      <c r="AC977" s="97" t="str">
        <f t="shared" ca="1" si="15"/>
        <v/>
      </c>
      <c r="AD977" s="74"/>
      <c r="AE977" s="74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</row>
    <row r="978" spans="1:57" ht="20.100000000000001" customHeight="1" x14ac:dyDescent="0.25">
      <c r="A978" s="29" t="str">
        <f>IF(Tabela2[[#This Row],[LOCAL DO EXTINTOR]]="","",Tabela2[[#This Row],[CONTROL1]])</f>
        <v/>
      </c>
      <c r="B978" s="133"/>
      <c r="C978" s="33"/>
      <c r="D978" s="34"/>
      <c r="E978" s="35"/>
      <c r="F97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8" s="81" t="str">
        <f ca="1">IFERROR(IF(Tabela2[[#This Row],[VALIDADE DA RECARGA]]="SELECIONE VALIDADE","",Tabela2[[#This Row],[DATA VENC REC]]),"")</f>
        <v/>
      </c>
      <c r="H978" s="76"/>
      <c r="I97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8" s="87" t="str">
        <f>IF(Tabela2[[#This Row],[DATA DO ÚLTIMO TESTE HIDROSTÁTICO]]="","",Tabela2[[#This Row],[DATA DO ÚLTIMO TESTE HIDROSTÁTICO]]+editar!$C$15)</f>
        <v/>
      </c>
      <c r="K978" s="105"/>
      <c r="L978" s="140"/>
      <c r="M978" s="48">
        <v>971</v>
      </c>
      <c r="N97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8" s="49" t="str">
        <f>IF(Tabela2[[#This Row],[DATA DA RECARGA]]="","",Tabela2[[#This Row],[DATA DA RECARGA]]+Tabela2[[#This Row],[val]])</f>
        <v/>
      </c>
      <c r="P978" s="48" t="str">
        <f>IF(Tabela2[[#This Row],[DATA VENC REC]]="","",VLOOKUP(MONTH(Tabela2[[#This Row],[DATA VENC REC]]),editar!$F$2:$G$13,2,0))</f>
        <v/>
      </c>
      <c r="Q978" s="48" t="str">
        <f>IF(Tabela2[[#This Row],[DATA VENC REC]]="","",YEAR(Tabela2[[#This Row],[DATA VENC REC]]))</f>
        <v/>
      </c>
      <c r="R97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8" s="54" t="str">
        <f>IF(Tabela2[[#This Row],[DATA DO PRÓXIMO TESTE HIDROSTÁTICO]]="","",VLOOKUP(MONTH(Tabela2[[#This Row],[DATA DO PRÓXIMO TESTE HIDROSTÁTICO]]),editar!$F$2:$G$13,2,0))</f>
        <v/>
      </c>
      <c r="T978" s="54" t="str">
        <f>IF(Tabela2[[#This Row],[DATA DO PRÓXIMO TESTE HIDROSTÁTICO]]="","",YEAR(Tabela2[[#This Row],[DATA DO PRÓXIMO TESTE HIDROSTÁTICO]]))</f>
        <v/>
      </c>
      <c r="U978" s="54" t="str">
        <f>IF(Tabela2[[#This Row],[DATA DA RECARGA]]="","",VLOOKUP(MONTH(Tabela2[[#This Row],[DATA DA RECARGA]]),editar!$F$2:$G$13,2,0))</f>
        <v/>
      </c>
      <c r="V978" s="54" t="str">
        <f>IF(Tabela2[[#This Row],[DATA DA RECARGA]]="","",YEAR(Tabela2[[#This Row],[DATA DA RECARGA]]))</f>
        <v/>
      </c>
      <c r="W978" s="54" t="str">
        <f>IF(Tabela2[[#This Row],[DATA DO ÚLTIMO TESTE HIDROSTÁTICO]]="","",VLOOKUP(MONTH(Tabela2[[#This Row],[DATA DO ÚLTIMO TESTE HIDROSTÁTICO]]),editar!$F$2:$G$13,2,0))</f>
        <v/>
      </c>
      <c r="X978" s="54" t="str">
        <f>IF(Tabela2[[#This Row],[DATA DO ÚLTIMO TESTE HIDROSTÁTICO]]="","",YEAR(Tabela2[[#This Row],[DATA DO ÚLTIMO TESTE HIDROSTÁTICO]]))</f>
        <v/>
      </c>
      <c r="Y978" s="101" t="str">
        <f>IFERROR(IF(Tabela2[[#This Row],[DATA DA RECARGA]]="","",Tabela2[[#This Row],[VALIDADE          (em meses)]]*30)+5,"")</f>
        <v/>
      </c>
      <c r="Z978" s="101" t="str">
        <f>IF(Tabela2[[#This Row],[DATA DA RECARGA]]="","","P")</f>
        <v/>
      </c>
      <c r="AA978" s="71"/>
      <c r="AB978" s="97" t="str">
        <f ca="1">IFERROR(G978-editar!$C$1,"")</f>
        <v/>
      </c>
      <c r="AC978" s="97" t="str">
        <f t="shared" ca="1" si="15"/>
        <v/>
      </c>
      <c r="AD978" s="74"/>
      <c r="AE978" s="74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</row>
    <row r="979" spans="1:57" ht="20.100000000000001" customHeight="1" x14ac:dyDescent="0.25">
      <c r="A979" s="29" t="str">
        <f>IF(Tabela2[[#This Row],[LOCAL DO EXTINTOR]]="","",Tabela2[[#This Row],[CONTROL1]])</f>
        <v/>
      </c>
      <c r="B979" s="133"/>
      <c r="C979" s="33"/>
      <c r="D979" s="34"/>
      <c r="E979" s="35"/>
      <c r="F97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79" s="81" t="str">
        <f ca="1">IFERROR(IF(Tabela2[[#This Row],[VALIDADE DA RECARGA]]="SELECIONE VALIDADE","",Tabela2[[#This Row],[DATA VENC REC]]),"")</f>
        <v/>
      </c>
      <c r="H979" s="76"/>
      <c r="I97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79" s="87" t="str">
        <f>IF(Tabela2[[#This Row],[DATA DO ÚLTIMO TESTE HIDROSTÁTICO]]="","",Tabela2[[#This Row],[DATA DO ÚLTIMO TESTE HIDROSTÁTICO]]+editar!$C$15)</f>
        <v/>
      </c>
      <c r="K979" s="105"/>
      <c r="L979" s="140"/>
      <c r="M979" s="48">
        <v>972</v>
      </c>
      <c r="N97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79" s="49" t="str">
        <f>IF(Tabela2[[#This Row],[DATA DA RECARGA]]="","",Tabela2[[#This Row],[DATA DA RECARGA]]+Tabela2[[#This Row],[val]])</f>
        <v/>
      </c>
      <c r="P979" s="48" t="str">
        <f>IF(Tabela2[[#This Row],[DATA VENC REC]]="","",VLOOKUP(MONTH(Tabela2[[#This Row],[DATA VENC REC]]),editar!$F$2:$G$13,2,0))</f>
        <v/>
      </c>
      <c r="Q979" s="48" t="str">
        <f>IF(Tabela2[[#This Row],[DATA VENC REC]]="","",YEAR(Tabela2[[#This Row],[DATA VENC REC]]))</f>
        <v/>
      </c>
      <c r="R97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79" s="54" t="str">
        <f>IF(Tabela2[[#This Row],[DATA DO PRÓXIMO TESTE HIDROSTÁTICO]]="","",VLOOKUP(MONTH(Tabela2[[#This Row],[DATA DO PRÓXIMO TESTE HIDROSTÁTICO]]),editar!$F$2:$G$13,2,0))</f>
        <v/>
      </c>
      <c r="T979" s="54" t="str">
        <f>IF(Tabela2[[#This Row],[DATA DO PRÓXIMO TESTE HIDROSTÁTICO]]="","",YEAR(Tabela2[[#This Row],[DATA DO PRÓXIMO TESTE HIDROSTÁTICO]]))</f>
        <v/>
      </c>
      <c r="U979" s="54" t="str">
        <f>IF(Tabela2[[#This Row],[DATA DA RECARGA]]="","",VLOOKUP(MONTH(Tabela2[[#This Row],[DATA DA RECARGA]]),editar!$F$2:$G$13,2,0))</f>
        <v/>
      </c>
      <c r="V979" s="54" t="str">
        <f>IF(Tabela2[[#This Row],[DATA DA RECARGA]]="","",YEAR(Tabela2[[#This Row],[DATA DA RECARGA]]))</f>
        <v/>
      </c>
      <c r="W979" s="54" t="str">
        <f>IF(Tabela2[[#This Row],[DATA DO ÚLTIMO TESTE HIDROSTÁTICO]]="","",VLOOKUP(MONTH(Tabela2[[#This Row],[DATA DO ÚLTIMO TESTE HIDROSTÁTICO]]),editar!$F$2:$G$13,2,0))</f>
        <v/>
      </c>
      <c r="X979" s="54" t="str">
        <f>IF(Tabela2[[#This Row],[DATA DO ÚLTIMO TESTE HIDROSTÁTICO]]="","",YEAR(Tabela2[[#This Row],[DATA DO ÚLTIMO TESTE HIDROSTÁTICO]]))</f>
        <v/>
      </c>
      <c r="Y979" s="101" t="str">
        <f>IFERROR(IF(Tabela2[[#This Row],[DATA DA RECARGA]]="","",Tabela2[[#This Row],[VALIDADE          (em meses)]]*30)+5,"")</f>
        <v/>
      </c>
      <c r="Z979" s="101" t="str">
        <f>IF(Tabela2[[#This Row],[DATA DA RECARGA]]="","","P")</f>
        <v/>
      </c>
      <c r="AA979" s="71"/>
      <c r="AB979" s="97" t="str">
        <f ca="1">IFERROR(G979-editar!$C$1,"")</f>
        <v/>
      </c>
      <c r="AC979" s="97" t="str">
        <f t="shared" ca="1" si="15"/>
        <v/>
      </c>
      <c r="AD979" s="74"/>
      <c r="AE979" s="74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</row>
    <row r="980" spans="1:57" ht="20.100000000000001" customHeight="1" x14ac:dyDescent="0.25">
      <c r="A980" s="29" t="str">
        <f>IF(Tabela2[[#This Row],[LOCAL DO EXTINTOR]]="","",Tabela2[[#This Row],[CONTROL1]])</f>
        <v/>
      </c>
      <c r="B980" s="133"/>
      <c r="C980" s="33"/>
      <c r="D980" s="34"/>
      <c r="E980" s="35"/>
      <c r="F98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0" s="81" t="str">
        <f ca="1">IFERROR(IF(Tabela2[[#This Row],[VALIDADE DA RECARGA]]="SELECIONE VALIDADE","",Tabela2[[#This Row],[DATA VENC REC]]),"")</f>
        <v/>
      </c>
      <c r="H980" s="76"/>
      <c r="I98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0" s="87" t="str">
        <f>IF(Tabela2[[#This Row],[DATA DO ÚLTIMO TESTE HIDROSTÁTICO]]="","",Tabela2[[#This Row],[DATA DO ÚLTIMO TESTE HIDROSTÁTICO]]+editar!$C$15)</f>
        <v/>
      </c>
      <c r="K980" s="105"/>
      <c r="L980" s="140"/>
      <c r="M980" s="48">
        <v>973</v>
      </c>
      <c r="N98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0" s="49" t="str">
        <f>IF(Tabela2[[#This Row],[DATA DA RECARGA]]="","",Tabela2[[#This Row],[DATA DA RECARGA]]+Tabela2[[#This Row],[val]])</f>
        <v/>
      </c>
      <c r="P980" s="48" t="str">
        <f>IF(Tabela2[[#This Row],[DATA VENC REC]]="","",VLOOKUP(MONTH(Tabela2[[#This Row],[DATA VENC REC]]),editar!$F$2:$G$13,2,0))</f>
        <v/>
      </c>
      <c r="Q980" s="48" t="str">
        <f>IF(Tabela2[[#This Row],[DATA VENC REC]]="","",YEAR(Tabela2[[#This Row],[DATA VENC REC]]))</f>
        <v/>
      </c>
      <c r="R98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0" s="54" t="str">
        <f>IF(Tabela2[[#This Row],[DATA DO PRÓXIMO TESTE HIDROSTÁTICO]]="","",VLOOKUP(MONTH(Tabela2[[#This Row],[DATA DO PRÓXIMO TESTE HIDROSTÁTICO]]),editar!$F$2:$G$13,2,0))</f>
        <v/>
      </c>
      <c r="T980" s="54" t="str">
        <f>IF(Tabela2[[#This Row],[DATA DO PRÓXIMO TESTE HIDROSTÁTICO]]="","",YEAR(Tabela2[[#This Row],[DATA DO PRÓXIMO TESTE HIDROSTÁTICO]]))</f>
        <v/>
      </c>
      <c r="U980" s="54" t="str">
        <f>IF(Tabela2[[#This Row],[DATA DA RECARGA]]="","",VLOOKUP(MONTH(Tabela2[[#This Row],[DATA DA RECARGA]]),editar!$F$2:$G$13,2,0))</f>
        <v/>
      </c>
      <c r="V980" s="54" t="str">
        <f>IF(Tabela2[[#This Row],[DATA DA RECARGA]]="","",YEAR(Tabela2[[#This Row],[DATA DA RECARGA]]))</f>
        <v/>
      </c>
      <c r="W980" s="54" t="str">
        <f>IF(Tabela2[[#This Row],[DATA DO ÚLTIMO TESTE HIDROSTÁTICO]]="","",VLOOKUP(MONTH(Tabela2[[#This Row],[DATA DO ÚLTIMO TESTE HIDROSTÁTICO]]),editar!$F$2:$G$13,2,0))</f>
        <v/>
      </c>
      <c r="X980" s="54" t="str">
        <f>IF(Tabela2[[#This Row],[DATA DO ÚLTIMO TESTE HIDROSTÁTICO]]="","",YEAR(Tabela2[[#This Row],[DATA DO ÚLTIMO TESTE HIDROSTÁTICO]]))</f>
        <v/>
      </c>
      <c r="Y980" s="101" t="str">
        <f>IFERROR(IF(Tabela2[[#This Row],[DATA DA RECARGA]]="","",Tabela2[[#This Row],[VALIDADE          (em meses)]]*30)+5,"")</f>
        <v/>
      </c>
      <c r="Z980" s="101" t="str">
        <f>IF(Tabela2[[#This Row],[DATA DA RECARGA]]="","","P")</f>
        <v/>
      </c>
      <c r="AA980" s="71"/>
      <c r="AB980" s="97" t="str">
        <f ca="1">IFERROR(G980-editar!$C$1,"")</f>
        <v/>
      </c>
      <c r="AC980" s="97" t="str">
        <f t="shared" ca="1" si="15"/>
        <v/>
      </c>
      <c r="AD980" s="74"/>
      <c r="AE980" s="74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</row>
    <row r="981" spans="1:57" ht="20.100000000000001" customHeight="1" x14ac:dyDescent="0.25">
      <c r="A981" s="29" t="str">
        <f>IF(Tabela2[[#This Row],[LOCAL DO EXTINTOR]]="","",Tabela2[[#This Row],[CONTROL1]])</f>
        <v/>
      </c>
      <c r="B981" s="133"/>
      <c r="C981" s="33"/>
      <c r="D981" s="34"/>
      <c r="E981" s="35"/>
      <c r="F98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1" s="81" t="str">
        <f ca="1">IFERROR(IF(Tabela2[[#This Row],[VALIDADE DA RECARGA]]="SELECIONE VALIDADE","",Tabela2[[#This Row],[DATA VENC REC]]),"")</f>
        <v/>
      </c>
      <c r="H981" s="76"/>
      <c r="I98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1" s="87" t="str">
        <f>IF(Tabela2[[#This Row],[DATA DO ÚLTIMO TESTE HIDROSTÁTICO]]="","",Tabela2[[#This Row],[DATA DO ÚLTIMO TESTE HIDROSTÁTICO]]+editar!$C$15)</f>
        <v/>
      </c>
      <c r="K981" s="105"/>
      <c r="L981" s="140"/>
      <c r="M981" s="48">
        <v>974</v>
      </c>
      <c r="N98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1" s="49" t="str">
        <f>IF(Tabela2[[#This Row],[DATA DA RECARGA]]="","",Tabela2[[#This Row],[DATA DA RECARGA]]+Tabela2[[#This Row],[val]])</f>
        <v/>
      </c>
      <c r="P981" s="48" t="str">
        <f>IF(Tabela2[[#This Row],[DATA VENC REC]]="","",VLOOKUP(MONTH(Tabela2[[#This Row],[DATA VENC REC]]),editar!$F$2:$G$13,2,0))</f>
        <v/>
      </c>
      <c r="Q981" s="48" t="str">
        <f>IF(Tabela2[[#This Row],[DATA VENC REC]]="","",YEAR(Tabela2[[#This Row],[DATA VENC REC]]))</f>
        <v/>
      </c>
      <c r="R98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1" s="54" t="str">
        <f>IF(Tabela2[[#This Row],[DATA DO PRÓXIMO TESTE HIDROSTÁTICO]]="","",VLOOKUP(MONTH(Tabela2[[#This Row],[DATA DO PRÓXIMO TESTE HIDROSTÁTICO]]),editar!$F$2:$G$13,2,0))</f>
        <v/>
      </c>
      <c r="T981" s="54" t="str">
        <f>IF(Tabela2[[#This Row],[DATA DO PRÓXIMO TESTE HIDROSTÁTICO]]="","",YEAR(Tabela2[[#This Row],[DATA DO PRÓXIMO TESTE HIDROSTÁTICO]]))</f>
        <v/>
      </c>
      <c r="U981" s="54" t="str">
        <f>IF(Tabela2[[#This Row],[DATA DA RECARGA]]="","",VLOOKUP(MONTH(Tabela2[[#This Row],[DATA DA RECARGA]]),editar!$F$2:$G$13,2,0))</f>
        <v/>
      </c>
      <c r="V981" s="54" t="str">
        <f>IF(Tabela2[[#This Row],[DATA DA RECARGA]]="","",YEAR(Tabela2[[#This Row],[DATA DA RECARGA]]))</f>
        <v/>
      </c>
      <c r="W981" s="54" t="str">
        <f>IF(Tabela2[[#This Row],[DATA DO ÚLTIMO TESTE HIDROSTÁTICO]]="","",VLOOKUP(MONTH(Tabela2[[#This Row],[DATA DO ÚLTIMO TESTE HIDROSTÁTICO]]),editar!$F$2:$G$13,2,0))</f>
        <v/>
      </c>
      <c r="X981" s="54" t="str">
        <f>IF(Tabela2[[#This Row],[DATA DO ÚLTIMO TESTE HIDROSTÁTICO]]="","",YEAR(Tabela2[[#This Row],[DATA DO ÚLTIMO TESTE HIDROSTÁTICO]]))</f>
        <v/>
      </c>
      <c r="Y981" s="101" t="str">
        <f>IFERROR(IF(Tabela2[[#This Row],[DATA DA RECARGA]]="","",Tabela2[[#This Row],[VALIDADE          (em meses)]]*30)+5,"")</f>
        <v/>
      </c>
      <c r="Z981" s="101" t="str">
        <f>IF(Tabela2[[#This Row],[DATA DA RECARGA]]="","","P")</f>
        <v/>
      </c>
      <c r="AA981" s="71"/>
      <c r="AB981" s="97" t="str">
        <f ca="1">IFERROR(G981-editar!$C$1,"")</f>
        <v/>
      </c>
      <c r="AC981" s="97" t="str">
        <f t="shared" ca="1" si="15"/>
        <v/>
      </c>
      <c r="AD981" s="74"/>
      <c r="AE981" s="74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</row>
    <row r="982" spans="1:57" ht="20.100000000000001" customHeight="1" x14ac:dyDescent="0.25">
      <c r="A982" s="29" t="str">
        <f>IF(Tabela2[[#This Row],[LOCAL DO EXTINTOR]]="","",Tabela2[[#This Row],[CONTROL1]])</f>
        <v/>
      </c>
      <c r="B982" s="133"/>
      <c r="C982" s="33"/>
      <c r="D982" s="34"/>
      <c r="E982" s="35"/>
      <c r="F98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2" s="81" t="str">
        <f ca="1">IFERROR(IF(Tabela2[[#This Row],[VALIDADE DA RECARGA]]="SELECIONE VALIDADE","",Tabela2[[#This Row],[DATA VENC REC]]),"")</f>
        <v/>
      </c>
      <c r="H982" s="76"/>
      <c r="I98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2" s="87" t="str">
        <f>IF(Tabela2[[#This Row],[DATA DO ÚLTIMO TESTE HIDROSTÁTICO]]="","",Tabela2[[#This Row],[DATA DO ÚLTIMO TESTE HIDROSTÁTICO]]+editar!$C$15)</f>
        <v/>
      </c>
      <c r="K982" s="105"/>
      <c r="L982" s="140"/>
      <c r="M982" s="48">
        <v>975</v>
      </c>
      <c r="N98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2" s="49" t="str">
        <f>IF(Tabela2[[#This Row],[DATA DA RECARGA]]="","",Tabela2[[#This Row],[DATA DA RECARGA]]+Tabela2[[#This Row],[val]])</f>
        <v/>
      </c>
      <c r="P982" s="48" t="str">
        <f>IF(Tabela2[[#This Row],[DATA VENC REC]]="","",VLOOKUP(MONTH(Tabela2[[#This Row],[DATA VENC REC]]),editar!$F$2:$G$13,2,0))</f>
        <v/>
      </c>
      <c r="Q982" s="48" t="str">
        <f>IF(Tabela2[[#This Row],[DATA VENC REC]]="","",YEAR(Tabela2[[#This Row],[DATA VENC REC]]))</f>
        <v/>
      </c>
      <c r="R98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2" s="54" t="str">
        <f>IF(Tabela2[[#This Row],[DATA DO PRÓXIMO TESTE HIDROSTÁTICO]]="","",VLOOKUP(MONTH(Tabela2[[#This Row],[DATA DO PRÓXIMO TESTE HIDROSTÁTICO]]),editar!$F$2:$G$13,2,0))</f>
        <v/>
      </c>
      <c r="T982" s="54" t="str">
        <f>IF(Tabela2[[#This Row],[DATA DO PRÓXIMO TESTE HIDROSTÁTICO]]="","",YEAR(Tabela2[[#This Row],[DATA DO PRÓXIMO TESTE HIDROSTÁTICO]]))</f>
        <v/>
      </c>
      <c r="U982" s="54" t="str">
        <f>IF(Tabela2[[#This Row],[DATA DA RECARGA]]="","",VLOOKUP(MONTH(Tabela2[[#This Row],[DATA DA RECARGA]]),editar!$F$2:$G$13,2,0))</f>
        <v/>
      </c>
      <c r="V982" s="54" t="str">
        <f>IF(Tabela2[[#This Row],[DATA DA RECARGA]]="","",YEAR(Tabela2[[#This Row],[DATA DA RECARGA]]))</f>
        <v/>
      </c>
      <c r="W982" s="54" t="str">
        <f>IF(Tabela2[[#This Row],[DATA DO ÚLTIMO TESTE HIDROSTÁTICO]]="","",VLOOKUP(MONTH(Tabela2[[#This Row],[DATA DO ÚLTIMO TESTE HIDROSTÁTICO]]),editar!$F$2:$G$13,2,0))</f>
        <v/>
      </c>
      <c r="X982" s="54" t="str">
        <f>IF(Tabela2[[#This Row],[DATA DO ÚLTIMO TESTE HIDROSTÁTICO]]="","",YEAR(Tabela2[[#This Row],[DATA DO ÚLTIMO TESTE HIDROSTÁTICO]]))</f>
        <v/>
      </c>
      <c r="Y982" s="101" t="str">
        <f>IFERROR(IF(Tabela2[[#This Row],[DATA DA RECARGA]]="","",Tabela2[[#This Row],[VALIDADE          (em meses)]]*30)+5,"")</f>
        <v/>
      </c>
      <c r="Z982" s="101" t="str">
        <f>IF(Tabela2[[#This Row],[DATA DA RECARGA]]="","","P")</f>
        <v/>
      </c>
      <c r="AA982" s="71"/>
      <c r="AB982" s="97" t="str">
        <f ca="1">IFERROR(G982-editar!$C$1,"")</f>
        <v/>
      </c>
      <c r="AC982" s="97" t="str">
        <f t="shared" ca="1" si="15"/>
        <v/>
      </c>
      <c r="AD982" s="74"/>
      <c r="AE982" s="74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</row>
    <row r="983" spans="1:57" ht="20.100000000000001" customHeight="1" x14ac:dyDescent="0.25">
      <c r="A983" s="29" t="str">
        <f>IF(Tabela2[[#This Row],[LOCAL DO EXTINTOR]]="","",Tabela2[[#This Row],[CONTROL1]])</f>
        <v/>
      </c>
      <c r="B983" s="133"/>
      <c r="C983" s="33"/>
      <c r="D983" s="34"/>
      <c r="E983" s="35"/>
      <c r="F98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3" s="81" t="str">
        <f ca="1">IFERROR(IF(Tabela2[[#This Row],[VALIDADE DA RECARGA]]="SELECIONE VALIDADE","",Tabela2[[#This Row],[DATA VENC REC]]),"")</f>
        <v/>
      </c>
      <c r="H983" s="76"/>
      <c r="I98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3" s="87" t="str">
        <f>IF(Tabela2[[#This Row],[DATA DO ÚLTIMO TESTE HIDROSTÁTICO]]="","",Tabela2[[#This Row],[DATA DO ÚLTIMO TESTE HIDROSTÁTICO]]+editar!$C$15)</f>
        <v/>
      </c>
      <c r="K983" s="105"/>
      <c r="L983" s="140"/>
      <c r="M983" s="48">
        <v>976</v>
      </c>
      <c r="N98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3" s="49" t="str">
        <f>IF(Tabela2[[#This Row],[DATA DA RECARGA]]="","",Tabela2[[#This Row],[DATA DA RECARGA]]+Tabela2[[#This Row],[val]])</f>
        <v/>
      </c>
      <c r="P983" s="48" t="str">
        <f>IF(Tabela2[[#This Row],[DATA VENC REC]]="","",VLOOKUP(MONTH(Tabela2[[#This Row],[DATA VENC REC]]),editar!$F$2:$G$13,2,0))</f>
        <v/>
      </c>
      <c r="Q983" s="48" t="str">
        <f>IF(Tabela2[[#This Row],[DATA VENC REC]]="","",YEAR(Tabela2[[#This Row],[DATA VENC REC]]))</f>
        <v/>
      </c>
      <c r="R98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3" s="54" t="str">
        <f>IF(Tabela2[[#This Row],[DATA DO PRÓXIMO TESTE HIDROSTÁTICO]]="","",VLOOKUP(MONTH(Tabela2[[#This Row],[DATA DO PRÓXIMO TESTE HIDROSTÁTICO]]),editar!$F$2:$G$13,2,0))</f>
        <v/>
      </c>
      <c r="T983" s="54" t="str">
        <f>IF(Tabela2[[#This Row],[DATA DO PRÓXIMO TESTE HIDROSTÁTICO]]="","",YEAR(Tabela2[[#This Row],[DATA DO PRÓXIMO TESTE HIDROSTÁTICO]]))</f>
        <v/>
      </c>
      <c r="U983" s="54" t="str">
        <f>IF(Tabela2[[#This Row],[DATA DA RECARGA]]="","",VLOOKUP(MONTH(Tabela2[[#This Row],[DATA DA RECARGA]]),editar!$F$2:$G$13,2,0))</f>
        <v/>
      </c>
      <c r="V983" s="54" t="str">
        <f>IF(Tabela2[[#This Row],[DATA DA RECARGA]]="","",YEAR(Tabela2[[#This Row],[DATA DA RECARGA]]))</f>
        <v/>
      </c>
      <c r="W983" s="54" t="str">
        <f>IF(Tabela2[[#This Row],[DATA DO ÚLTIMO TESTE HIDROSTÁTICO]]="","",VLOOKUP(MONTH(Tabela2[[#This Row],[DATA DO ÚLTIMO TESTE HIDROSTÁTICO]]),editar!$F$2:$G$13,2,0))</f>
        <v/>
      </c>
      <c r="X983" s="54" t="str">
        <f>IF(Tabela2[[#This Row],[DATA DO ÚLTIMO TESTE HIDROSTÁTICO]]="","",YEAR(Tabela2[[#This Row],[DATA DO ÚLTIMO TESTE HIDROSTÁTICO]]))</f>
        <v/>
      </c>
      <c r="Y983" s="101" t="str">
        <f>IFERROR(IF(Tabela2[[#This Row],[DATA DA RECARGA]]="","",Tabela2[[#This Row],[VALIDADE          (em meses)]]*30)+5,"")</f>
        <v/>
      </c>
      <c r="Z983" s="101" t="str">
        <f>IF(Tabela2[[#This Row],[DATA DA RECARGA]]="","","P")</f>
        <v/>
      </c>
      <c r="AA983" s="71"/>
      <c r="AB983" s="97" t="str">
        <f ca="1">IFERROR(G983-editar!$C$1,"")</f>
        <v/>
      </c>
      <c r="AC983" s="97" t="str">
        <f t="shared" ca="1" si="15"/>
        <v/>
      </c>
      <c r="AD983" s="74"/>
      <c r="AE983" s="74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</row>
    <row r="984" spans="1:57" ht="20.100000000000001" customHeight="1" x14ac:dyDescent="0.25">
      <c r="A984" s="29" t="str">
        <f>IF(Tabela2[[#This Row],[LOCAL DO EXTINTOR]]="","",Tabela2[[#This Row],[CONTROL1]])</f>
        <v/>
      </c>
      <c r="B984" s="133"/>
      <c r="C984" s="33"/>
      <c r="D984" s="34"/>
      <c r="E984" s="35"/>
      <c r="F98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4" s="81" t="str">
        <f ca="1">IFERROR(IF(Tabela2[[#This Row],[VALIDADE DA RECARGA]]="SELECIONE VALIDADE","",Tabela2[[#This Row],[DATA VENC REC]]),"")</f>
        <v/>
      </c>
      <c r="H984" s="76"/>
      <c r="I98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4" s="87" t="str">
        <f>IF(Tabela2[[#This Row],[DATA DO ÚLTIMO TESTE HIDROSTÁTICO]]="","",Tabela2[[#This Row],[DATA DO ÚLTIMO TESTE HIDROSTÁTICO]]+editar!$C$15)</f>
        <v/>
      </c>
      <c r="K984" s="105"/>
      <c r="L984" s="140"/>
      <c r="M984" s="48">
        <v>977</v>
      </c>
      <c r="N98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4" s="49" t="str">
        <f>IF(Tabela2[[#This Row],[DATA DA RECARGA]]="","",Tabela2[[#This Row],[DATA DA RECARGA]]+Tabela2[[#This Row],[val]])</f>
        <v/>
      </c>
      <c r="P984" s="48" t="str">
        <f>IF(Tabela2[[#This Row],[DATA VENC REC]]="","",VLOOKUP(MONTH(Tabela2[[#This Row],[DATA VENC REC]]),editar!$F$2:$G$13,2,0))</f>
        <v/>
      </c>
      <c r="Q984" s="48" t="str">
        <f>IF(Tabela2[[#This Row],[DATA VENC REC]]="","",YEAR(Tabela2[[#This Row],[DATA VENC REC]]))</f>
        <v/>
      </c>
      <c r="R98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4" s="54" t="str">
        <f>IF(Tabela2[[#This Row],[DATA DO PRÓXIMO TESTE HIDROSTÁTICO]]="","",VLOOKUP(MONTH(Tabela2[[#This Row],[DATA DO PRÓXIMO TESTE HIDROSTÁTICO]]),editar!$F$2:$G$13,2,0))</f>
        <v/>
      </c>
      <c r="T984" s="54" t="str">
        <f>IF(Tabela2[[#This Row],[DATA DO PRÓXIMO TESTE HIDROSTÁTICO]]="","",YEAR(Tabela2[[#This Row],[DATA DO PRÓXIMO TESTE HIDROSTÁTICO]]))</f>
        <v/>
      </c>
      <c r="U984" s="54" t="str">
        <f>IF(Tabela2[[#This Row],[DATA DA RECARGA]]="","",VLOOKUP(MONTH(Tabela2[[#This Row],[DATA DA RECARGA]]),editar!$F$2:$G$13,2,0))</f>
        <v/>
      </c>
      <c r="V984" s="54" t="str">
        <f>IF(Tabela2[[#This Row],[DATA DA RECARGA]]="","",YEAR(Tabela2[[#This Row],[DATA DA RECARGA]]))</f>
        <v/>
      </c>
      <c r="W984" s="54" t="str">
        <f>IF(Tabela2[[#This Row],[DATA DO ÚLTIMO TESTE HIDROSTÁTICO]]="","",VLOOKUP(MONTH(Tabela2[[#This Row],[DATA DO ÚLTIMO TESTE HIDROSTÁTICO]]),editar!$F$2:$G$13,2,0))</f>
        <v/>
      </c>
      <c r="X984" s="54" t="str">
        <f>IF(Tabela2[[#This Row],[DATA DO ÚLTIMO TESTE HIDROSTÁTICO]]="","",YEAR(Tabela2[[#This Row],[DATA DO ÚLTIMO TESTE HIDROSTÁTICO]]))</f>
        <v/>
      </c>
      <c r="Y984" s="101" t="str">
        <f>IFERROR(IF(Tabela2[[#This Row],[DATA DA RECARGA]]="","",Tabela2[[#This Row],[VALIDADE          (em meses)]]*30)+5,"")</f>
        <v/>
      </c>
      <c r="Z984" s="101" t="str">
        <f>IF(Tabela2[[#This Row],[DATA DA RECARGA]]="","","P")</f>
        <v/>
      </c>
      <c r="AA984" s="71"/>
      <c r="AB984" s="97" t="str">
        <f ca="1">IFERROR(G984-editar!$C$1,"")</f>
        <v/>
      </c>
      <c r="AC984" s="97" t="str">
        <f t="shared" ca="1" si="15"/>
        <v/>
      </c>
      <c r="AD984" s="74"/>
      <c r="AE984" s="74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</row>
    <row r="985" spans="1:57" ht="20.100000000000001" customHeight="1" x14ac:dyDescent="0.25">
      <c r="A985" s="29" t="str">
        <f>IF(Tabela2[[#This Row],[LOCAL DO EXTINTOR]]="","",Tabela2[[#This Row],[CONTROL1]])</f>
        <v/>
      </c>
      <c r="B985" s="133"/>
      <c r="C985" s="33"/>
      <c r="D985" s="34"/>
      <c r="E985" s="35"/>
      <c r="F98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5" s="81" t="str">
        <f ca="1">IFERROR(IF(Tabela2[[#This Row],[VALIDADE DA RECARGA]]="SELECIONE VALIDADE","",Tabela2[[#This Row],[DATA VENC REC]]),"")</f>
        <v/>
      </c>
      <c r="H985" s="76"/>
      <c r="I98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5" s="87" t="str">
        <f>IF(Tabela2[[#This Row],[DATA DO ÚLTIMO TESTE HIDROSTÁTICO]]="","",Tabela2[[#This Row],[DATA DO ÚLTIMO TESTE HIDROSTÁTICO]]+editar!$C$15)</f>
        <v/>
      </c>
      <c r="K985" s="105"/>
      <c r="L985" s="140"/>
      <c r="M985" s="48">
        <v>978</v>
      </c>
      <c r="N98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5" s="49" t="str">
        <f>IF(Tabela2[[#This Row],[DATA DA RECARGA]]="","",Tabela2[[#This Row],[DATA DA RECARGA]]+Tabela2[[#This Row],[val]])</f>
        <v/>
      </c>
      <c r="P985" s="48" t="str">
        <f>IF(Tabela2[[#This Row],[DATA VENC REC]]="","",VLOOKUP(MONTH(Tabela2[[#This Row],[DATA VENC REC]]),editar!$F$2:$G$13,2,0))</f>
        <v/>
      </c>
      <c r="Q985" s="48" t="str">
        <f>IF(Tabela2[[#This Row],[DATA VENC REC]]="","",YEAR(Tabela2[[#This Row],[DATA VENC REC]]))</f>
        <v/>
      </c>
      <c r="R98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5" s="54" t="str">
        <f>IF(Tabela2[[#This Row],[DATA DO PRÓXIMO TESTE HIDROSTÁTICO]]="","",VLOOKUP(MONTH(Tabela2[[#This Row],[DATA DO PRÓXIMO TESTE HIDROSTÁTICO]]),editar!$F$2:$G$13,2,0))</f>
        <v/>
      </c>
      <c r="T985" s="54" t="str">
        <f>IF(Tabela2[[#This Row],[DATA DO PRÓXIMO TESTE HIDROSTÁTICO]]="","",YEAR(Tabela2[[#This Row],[DATA DO PRÓXIMO TESTE HIDROSTÁTICO]]))</f>
        <v/>
      </c>
      <c r="U985" s="54" t="str">
        <f>IF(Tabela2[[#This Row],[DATA DA RECARGA]]="","",VLOOKUP(MONTH(Tabela2[[#This Row],[DATA DA RECARGA]]),editar!$F$2:$G$13,2,0))</f>
        <v/>
      </c>
      <c r="V985" s="54" t="str">
        <f>IF(Tabela2[[#This Row],[DATA DA RECARGA]]="","",YEAR(Tabela2[[#This Row],[DATA DA RECARGA]]))</f>
        <v/>
      </c>
      <c r="W985" s="54" t="str">
        <f>IF(Tabela2[[#This Row],[DATA DO ÚLTIMO TESTE HIDROSTÁTICO]]="","",VLOOKUP(MONTH(Tabela2[[#This Row],[DATA DO ÚLTIMO TESTE HIDROSTÁTICO]]),editar!$F$2:$G$13,2,0))</f>
        <v/>
      </c>
      <c r="X985" s="54" t="str">
        <f>IF(Tabela2[[#This Row],[DATA DO ÚLTIMO TESTE HIDROSTÁTICO]]="","",YEAR(Tabela2[[#This Row],[DATA DO ÚLTIMO TESTE HIDROSTÁTICO]]))</f>
        <v/>
      </c>
      <c r="Y985" s="101" t="str">
        <f>IFERROR(IF(Tabela2[[#This Row],[DATA DA RECARGA]]="","",Tabela2[[#This Row],[VALIDADE          (em meses)]]*30)+5,"")</f>
        <v/>
      </c>
      <c r="Z985" s="101" t="str">
        <f>IF(Tabela2[[#This Row],[DATA DA RECARGA]]="","","P")</f>
        <v/>
      </c>
      <c r="AA985" s="71"/>
      <c r="AB985" s="97" t="str">
        <f ca="1">IFERROR(G985-editar!$C$1,"")</f>
        <v/>
      </c>
      <c r="AC985" s="97" t="str">
        <f t="shared" ca="1" si="15"/>
        <v/>
      </c>
      <c r="AD985" s="74"/>
      <c r="AE985" s="74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</row>
    <row r="986" spans="1:57" ht="20.100000000000001" customHeight="1" x14ac:dyDescent="0.25">
      <c r="A986" s="29" t="str">
        <f>IF(Tabela2[[#This Row],[LOCAL DO EXTINTOR]]="","",Tabela2[[#This Row],[CONTROL1]])</f>
        <v/>
      </c>
      <c r="B986" s="133"/>
      <c r="C986" s="33"/>
      <c r="D986" s="34"/>
      <c r="E986" s="35"/>
      <c r="F98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6" s="81" t="str">
        <f ca="1">IFERROR(IF(Tabela2[[#This Row],[VALIDADE DA RECARGA]]="SELECIONE VALIDADE","",Tabela2[[#This Row],[DATA VENC REC]]),"")</f>
        <v/>
      </c>
      <c r="H986" s="76"/>
      <c r="I98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6" s="87" t="str">
        <f>IF(Tabela2[[#This Row],[DATA DO ÚLTIMO TESTE HIDROSTÁTICO]]="","",Tabela2[[#This Row],[DATA DO ÚLTIMO TESTE HIDROSTÁTICO]]+editar!$C$15)</f>
        <v/>
      </c>
      <c r="K986" s="105"/>
      <c r="L986" s="140"/>
      <c r="M986" s="48">
        <v>979</v>
      </c>
      <c r="N98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6" s="49" t="str">
        <f>IF(Tabela2[[#This Row],[DATA DA RECARGA]]="","",Tabela2[[#This Row],[DATA DA RECARGA]]+Tabela2[[#This Row],[val]])</f>
        <v/>
      </c>
      <c r="P986" s="48" t="str">
        <f>IF(Tabela2[[#This Row],[DATA VENC REC]]="","",VLOOKUP(MONTH(Tabela2[[#This Row],[DATA VENC REC]]),editar!$F$2:$G$13,2,0))</f>
        <v/>
      </c>
      <c r="Q986" s="48" t="str">
        <f>IF(Tabela2[[#This Row],[DATA VENC REC]]="","",YEAR(Tabela2[[#This Row],[DATA VENC REC]]))</f>
        <v/>
      </c>
      <c r="R98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6" s="54" t="str">
        <f>IF(Tabela2[[#This Row],[DATA DO PRÓXIMO TESTE HIDROSTÁTICO]]="","",VLOOKUP(MONTH(Tabela2[[#This Row],[DATA DO PRÓXIMO TESTE HIDROSTÁTICO]]),editar!$F$2:$G$13,2,0))</f>
        <v/>
      </c>
      <c r="T986" s="54" t="str">
        <f>IF(Tabela2[[#This Row],[DATA DO PRÓXIMO TESTE HIDROSTÁTICO]]="","",YEAR(Tabela2[[#This Row],[DATA DO PRÓXIMO TESTE HIDROSTÁTICO]]))</f>
        <v/>
      </c>
      <c r="U986" s="54" t="str">
        <f>IF(Tabela2[[#This Row],[DATA DA RECARGA]]="","",VLOOKUP(MONTH(Tabela2[[#This Row],[DATA DA RECARGA]]),editar!$F$2:$G$13,2,0))</f>
        <v/>
      </c>
      <c r="V986" s="54" t="str">
        <f>IF(Tabela2[[#This Row],[DATA DA RECARGA]]="","",YEAR(Tabela2[[#This Row],[DATA DA RECARGA]]))</f>
        <v/>
      </c>
      <c r="W986" s="54" t="str">
        <f>IF(Tabela2[[#This Row],[DATA DO ÚLTIMO TESTE HIDROSTÁTICO]]="","",VLOOKUP(MONTH(Tabela2[[#This Row],[DATA DO ÚLTIMO TESTE HIDROSTÁTICO]]),editar!$F$2:$G$13,2,0))</f>
        <v/>
      </c>
      <c r="X986" s="54" t="str">
        <f>IF(Tabela2[[#This Row],[DATA DO ÚLTIMO TESTE HIDROSTÁTICO]]="","",YEAR(Tabela2[[#This Row],[DATA DO ÚLTIMO TESTE HIDROSTÁTICO]]))</f>
        <v/>
      </c>
      <c r="Y986" s="101" t="str">
        <f>IFERROR(IF(Tabela2[[#This Row],[DATA DA RECARGA]]="","",Tabela2[[#This Row],[VALIDADE          (em meses)]]*30)+5,"")</f>
        <v/>
      </c>
      <c r="Z986" s="101" t="str">
        <f>IF(Tabela2[[#This Row],[DATA DA RECARGA]]="","","P")</f>
        <v/>
      </c>
      <c r="AA986" s="71"/>
      <c r="AB986" s="97" t="str">
        <f ca="1">IFERROR(G986-editar!$C$1,"")</f>
        <v/>
      </c>
      <c r="AC986" s="97" t="str">
        <f t="shared" ca="1" si="15"/>
        <v/>
      </c>
      <c r="AD986" s="74"/>
      <c r="AE986" s="74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</row>
    <row r="987" spans="1:57" ht="20.100000000000001" customHeight="1" x14ac:dyDescent="0.25">
      <c r="A987" s="29" t="str">
        <f>IF(Tabela2[[#This Row],[LOCAL DO EXTINTOR]]="","",Tabela2[[#This Row],[CONTROL1]])</f>
        <v/>
      </c>
      <c r="B987" s="133"/>
      <c r="C987" s="33"/>
      <c r="D987" s="34"/>
      <c r="E987" s="35"/>
      <c r="F98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7" s="81" t="str">
        <f ca="1">IFERROR(IF(Tabela2[[#This Row],[VALIDADE DA RECARGA]]="SELECIONE VALIDADE","",Tabela2[[#This Row],[DATA VENC REC]]),"")</f>
        <v/>
      </c>
      <c r="H987" s="76"/>
      <c r="I98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7" s="87" t="str">
        <f>IF(Tabela2[[#This Row],[DATA DO ÚLTIMO TESTE HIDROSTÁTICO]]="","",Tabela2[[#This Row],[DATA DO ÚLTIMO TESTE HIDROSTÁTICO]]+editar!$C$15)</f>
        <v/>
      </c>
      <c r="K987" s="105"/>
      <c r="L987" s="140"/>
      <c r="M987" s="48">
        <v>980</v>
      </c>
      <c r="N98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7" s="49" t="str">
        <f>IF(Tabela2[[#This Row],[DATA DA RECARGA]]="","",Tabela2[[#This Row],[DATA DA RECARGA]]+Tabela2[[#This Row],[val]])</f>
        <v/>
      </c>
      <c r="P987" s="48" t="str">
        <f>IF(Tabela2[[#This Row],[DATA VENC REC]]="","",VLOOKUP(MONTH(Tabela2[[#This Row],[DATA VENC REC]]),editar!$F$2:$G$13,2,0))</f>
        <v/>
      </c>
      <c r="Q987" s="48" t="str">
        <f>IF(Tabela2[[#This Row],[DATA VENC REC]]="","",YEAR(Tabela2[[#This Row],[DATA VENC REC]]))</f>
        <v/>
      </c>
      <c r="R98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7" s="54" t="str">
        <f>IF(Tabela2[[#This Row],[DATA DO PRÓXIMO TESTE HIDROSTÁTICO]]="","",VLOOKUP(MONTH(Tabela2[[#This Row],[DATA DO PRÓXIMO TESTE HIDROSTÁTICO]]),editar!$F$2:$G$13,2,0))</f>
        <v/>
      </c>
      <c r="T987" s="54" t="str">
        <f>IF(Tabela2[[#This Row],[DATA DO PRÓXIMO TESTE HIDROSTÁTICO]]="","",YEAR(Tabela2[[#This Row],[DATA DO PRÓXIMO TESTE HIDROSTÁTICO]]))</f>
        <v/>
      </c>
      <c r="U987" s="54" t="str">
        <f>IF(Tabela2[[#This Row],[DATA DA RECARGA]]="","",VLOOKUP(MONTH(Tabela2[[#This Row],[DATA DA RECARGA]]),editar!$F$2:$G$13,2,0))</f>
        <v/>
      </c>
      <c r="V987" s="54" t="str">
        <f>IF(Tabela2[[#This Row],[DATA DA RECARGA]]="","",YEAR(Tabela2[[#This Row],[DATA DA RECARGA]]))</f>
        <v/>
      </c>
      <c r="W987" s="54" t="str">
        <f>IF(Tabela2[[#This Row],[DATA DO ÚLTIMO TESTE HIDROSTÁTICO]]="","",VLOOKUP(MONTH(Tabela2[[#This Row],[DATA DO ÚLTIMO TESTE HIDROSTÁTICO]]),editar!$F$2:$G$13,2,0))</f>
        <v/>
      </c>
      <c r="X987" s="54" t="str">
        <f>IF(Tabela2[[#This Row],[DATA DO ÚLTIMO TESTE HIDROSTÁTICO]]="","",YEAR(Tabela2[[#This Row],[DATA DO ÚLTIMO TESTE HIDROSTÁTICO]]))</f>
        <v/>
      </c>
      <c r="Y987" s="101" t="str">
        <f>IFERROR(IF(Tabela2[[#This Row],[DATA DA RECARGA]]="","",Tabela2[[#This Row],[VALIDADE          (em meses)]]*30)+5,"")</f>
        <v/>
      </c>
      <c r="Z987" s="101" t="str">
        <f>IF(Tabela2[[#This Row],[DATA DA RECARGA]]="","","P")</f>
        <v/>
      </c>
      <c r="AA987" s="71"/>
      <c r="AB987" s="97" t="str">
        <f ca="1">IFERROR(G987-editar!$C$1,"")</f>
        <v/>
      </c>
      <c r="AC987" s="97" t="str">
        <f t="shared" ca="1" si="15"/>
        <v/>
      </c>
      <c r="AD987" s="74"/>
      <c r="AE987" s="74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</row>
    <row r="988" spans="1:57" ht="20.100000000000001" customHeight="1" x14ac:dyDescent="0.25">
      <c r="A988" s="29" t="str">
        <f>IF(Tabela2[[#This Row],[LOCAL DO EXTINTOR]]="","",Tabela2[[#This Row],[CONTROL1]])</f>
        <v/>
      </c>
      <c r="B988" s="133"/>
      <c r="C988" s="33"/>
      <c r="D988" s="34"/>
      <c r="E988" s="35"/>
      <c r="F98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8" s="81" t="str">
        <f ca="1">IFERROR(IF(Tabela2[[#This Row],[VALIDADE DA RECARGA]]="SELECIONE VALIDADE","",Tabela2[[#This Row],[DATA VENC REC]]),"")</f>
        <v/>
      </c>
      <c r="H988" s="76"/>
      <c r="I98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8" s="87" t="str">
        <f>IF(Tabela2[[#This Row],[DATA DO ÚLTIMO TESTE HIDROSTÁTICO]]="","",Tabela2[[#This Row],[DATA DO ÚLTIMO TESTE HIDROSTÁTICO]]+editar!$C$15)</f>
        <v/>
      </c>
      <c r="K988" s="105"/>
      <c r="L988" s="140"/>
      <c r="M988" s="48">
        <v>981</v>
      </c>
      <c r="N98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8" s="49" t="str">
        <f>IF(Tabela2[[#This Row],[DATA DA RECARGA]]="","",Tabela2[[#This Row],[DATA DA RECARGA]]+Tabela2[[#This Row],[val]])</f>
        <v/>
      </c>
      <c r="P988" s="48" t="str">
        <f>IF(Tabela2[[#This Row],[DATA VENC REC]]="","",VLOOKUP(MONTH(Tabela2[[#This Row],[DATA VENC REC]]),editar!$F$2:$G$13,2,0))</f>
        <v/>
      </c>
      <c r="Q988" s="48" t="str">
        <f>IF(Tabela2[[#This Row],[DATA VENC REC]]="","",YEAR(Tabela2[[#This Row],[DATA VENC REC]]))</f>
        <v/>
      </c>
      <c r="R98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8" s="54" t="str">
        <f>IF(Tabela2[[#This Row],[DATA DO PRÓXIMO TESTE HIDROSTÁTICO]]="","",VLOOKUP(MONTH(Tabela2[[#This Row],[DATA DO PRÓXIMO TESTE HIDROSTÁTICO]]),editar!$F$2:$G$13,2,0))</f>
        <v/>
      </c>
      <c r="T988" s="54" t="str">
        <f>IF(Tabela2[[#This Row],[DATA DO PRÓXIMO TESTE HIDROSTÁTICO]]="","",YEAR(Tabela2[[#This Row],[DATA DO PRÓXIMO TESTE HIDROSTÁTICO]]))</f>
        <v/>
      </c>
      <c r="U988" s="54" t="str">
        <f>IF(Tabela2[[#This Row],[DATA DA RECARGA]]="","",VLOOKUP(MONTH(Tabela2[[#This Row],[DATA DA RECARGA]]),editar!$F$2:$G$13,2,0))</f>
        <v/>
      </c>
      <c r="V988" s="54" t="str">
        <f>IF(Tabela2[[#This Row],[DATA DA RECARGA]]="","",YEAR(Tabela2[[#This Row],[DATA DA RECARGA]]))</f>
        <v/>
      </c>
      <c r="W988" s="54" t="str">
        <f>IF(Tabela2[[#This Row],[DATA DO ÚLTIMO TESTE HIDROSTÁTICO]]="","",VLOOKUP(MONTH(Tabela2[[#This Row],[DATA DO ÚLTIMO TESTE HIDROSTÁTICO]]),editar!$F$2:$G$13,2,0))</f>
        <v/>
      </c>
      <c r="X988" s="54" t="str">
        <f>IF(Tabela2[[#This Row],[DATA DO ÚLTIMO TESTE HIDROSTÁTICO]]="","",YEAR(Tabela2[[#This Row],[DATA DO ÚLTIMO TESTE HIDROSTÁTICO]]))</f>
        <v/>
      </c>
      <c r="Y988" s="101" t="str">
        <f>IFERROR(IF(Tabela2[[#This Row],[DATA DA RECARGA]]="","",Tabela2[[#This Row],[VALIDADE          (em meses)]]*30)+5,"")</f>
        <v/>
      </c>
      <c r="Z988" s="101" t="str">
        <f>IF(Tabela2[[#This Row],[DATA DA RECARGA]]="","","P")</f>
        <v/>
      </c>
      <c r="AA988" s="71"/>
      <c r="AB988" s="97" t="str">
        <f ca="1">IFERROR(G988-editar!$C$1,"")</f>
        <v/>
      </c>
      <c r="AC988" s="97" t="str">
        <f t="shared" ca="1" si="15"/>
        <v/>
      </c>
      <c r="AD988" s="74"/>
      <c r="AE988" s="74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</row>
    <row r="989" spans="1:57" ht="20.100000000000001" customHeight="1" x14ac:dyDescent="0.25">
      <c r="A989" s="29" t="str">
        <f>IF(Tabela2[[#This Row],[LOCAL DO EXTINTOR]]="","",Tabela2[[#This Row],[CONTROL1]])</f>
        <v/>
      </c>
      <c r="B989" s="133"/>
      <c r="C989" s="33"/>
      <c r="D989" s="34"/>
      <c r="E989" s="35"/>
      <c r="F989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89" s="81" t="str">
        <f ca="1">IFERROR(IF(Tabela2[[#This Row],[VALIDADE DA RECARGA]]="SELECIONE VALIDADE","",Tabela2[[#This Row],[DATA VENC REC]]),"")</f>
        <v/>
      </c>
      <c r="H989" s="76"/>
      <c r="I989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89" s="87" t="str">
        <f>IF(Tabela2[[#This Row],[DATA DO ÚLTIMO TESTE HIDROSTÁTICO]]="","",Tabela2[[#This Row],[DATA DO ÚLTIMO TESTE HIDROSTÁTICO]]+editar!$C$15)</f>
        <v/>
      </c>
      <c r="K989" s="105"/>
      <c r="L989" s="140"/>
      <c r="M989" s="48">
        <v>982</v>
      </c>
      <c r="N98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89" s="49" t="str">
        <f>IF(Tabela2[[#This Row],[DATA DA RECARGA]]="","",Tabela2[[#This Row],[DATA DA RECARGA]]+Tabela2[[#This Row],[val]])</f>
        <v/>
      </c>
      <c r="P989" s="48" t="str">
        <f>IF(Tabela2[[#This Row],[DATA VENC REC]]="","",VLOOKUP(MONTH(Tabela2[[#This Row],[DATA VENC REC]]),editar!$F$2:$G$13,2,0))</f>
        <v/>
      </c>
      <c r="Q989" s="48" t="str">
        <f>IF(Tabela2[[#This Row],[DATA VENC REC]]="","",YEAR(Tabela2[[#This Row],[DATA VENC REC]]))</f>
        <v/>
      </c>
      <c r="R98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89" s="54" t="str">
        <f>IF(Tabela2[[#This Row],[DATA DO PRÓXIMO TESTE HIDROSTÁTICO]]="","",VLOOKUP(MONTH(Tabela2[[#This Row],[DATA DO PRÓXIMO TESTE HIDROSTÁTICO]]),editar!$F$2:$G$13,2,0))</f>
        <v/>
      </c>
      <c r="T989" s="54" t="str">
        <f>IF(Tabela2[[#This Row],[DATA DO PRÓXIMO TESTE HIDROSTÁTICO]]="","",YEAR(Tabela2[[#This Row],[DATA DO PRÓXIMO TESTE HIDROSTÁTICO]]))</f>
        <v/>
      </c>
      <c r="U989" s="54" t="str">
        <f>IF(Tabela2[[#This Row],[DATA DA RECARGA]]="","",VLOOKUP(MONTH(Tabela2[[#This Row],[DATA DA RECARGA]]),editar!$F$2:$G$13,2,0))</f>
        <v/>
      </c>
      <c r="V989" s="54" t="str">
        <f>IF(Tabela2[[#This Row],[DATA DA RECARGA]]="","",YEAR(Tabela2[[#This Row],[DATA DA RECARGA]]))</f>
        <v/>
      </c>
      <c r="W989" s="54" t="str">
        <f>IF(Tabela2[[#This Row],[DATA DO ÚLTIMO TESTE HIDROSTÁTICO]]="","",VLOOKUP(MONTH(Tabela2[[#This Row],[DATA DO ÚLTIMO TESTE HIDROSTÁTICO]]),editar!$F$2:$G$13,2,0))</f>
        <v/>
      </c>
      <c r="X989" s="54" t="str">
        <f>IF(Tabela2[[#This Row],[DATA DO ÚLTIMO TESTE HIDROSTÁTICO]]="","",YEAR(Tabela2[[#This Row],[DATA DO ÚLTIMO TESTE HIDROSTÁTICO]]))</f>
        <v/>
      </c>
      <c r="Y989" s="101" t="str">
        <f>IFERROR(IF(Tabela2[[#This Row],[DATA DA RECARGA]]="","",Tabela2[[#This Row],[VALIDADE          (em meses)]]*30)+5,"")</f>
        <v/>
      </c>
      <c r="Z989" s="101" t="str">
        <f>IF(Tabela2[[#This Row],[DATA DA RECARGA]]="","","P")</f>
        <v/>
      </c>
      <c r="AA989" s="71"/>
      <c r="AB989" s="97" t="str">
        <f ca="1">IFERROR(G989-editar!$C$1,"")</f>
        <v/>
      </c>
      <c r="AC989" s="97" t="str">
        <f t="shared" ca="1" si="15"/>
        <v/>
      </c>
      <c r="AD989" s="74"/>
      <c r="AE989" s="74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</row>
    <row r="990" spans="1:57" ht="20.100000000000001" customHeight="1" x14ac:dyDescent="0.25">
      <c r="A990" s="29" t="str">
        <f>IF(Tabela2[[#This Row],[LOCAL DO EXTINTOR]]="","",Tabela2[[#This Row],[CONTROL1]])</f>
        <v/>
      </c>
      <c r="B990" s="133"/>
      <c r="C990" s="33"/>
      <c r="D990" s="34"/>
      <c r="E990" s="35"/>
      <c r="F990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0" s="81" t="str">
        <f ca="1">IFERROR(IF(Tabela2[[#This Row],[VALIDADE DA RECARGA]]="SELECIONE VALIDADE","",Tabela2[[#This Row],[DATA VENC REC]]),"")</f>
        <v/>
      </c>
      <c r="H990" s="76"/>
      <c r="I990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0" s="87" t="str">
        <f>IF(Tabela2[[#This Row],[DATA DO ÚLTIMO TESTE HIDROSTÁTICO]]="","",Tabela2[[#This Row],[DATA DO ÚLTIMO TESTE HIDROSTÁTICO]]+editar!$C$15)</f>
        <v/>
      </c>
      <c r="K990" s="105"/>
      <c r="L990" s="140"/>
      <c r="M990" s="48">
        <v>983</v>
      </c>
      <c r="N99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0" s="49" t="str">
        <f>IF(Tabela2[[#This Row],[DATA DA RECARGA]]="","",Tabela2[[#This Row],[DATA DA RECARGA]]+Tabela2[[#This Row],[val]])</f>
        <v/>
      </c>
      <c r="P990" s="48" t="str">
        <f>IF(Tabela2[[#This Row],[DATA VENC REC]]="","",VLOOKUP(MONTH(Tabela2[[#This Row],[DATA VENC REC]]),editar!$F$2:$G$13,2,0))</f>
        <v/>
      </c>
      <c r="Q990" s="48" t="str">
        <f>IF(Tabela2[[#This Row],[DATA VENC REC]]="","",YEAR(Tabela2[[#This Row],[DATA VENC REC]]))</f>
        <v/>
      </c>
      <c r="R99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0" s="54" t="str">
        <f>IF(Tabela2[[#This Row],[DATA DO PRÓXIMO TESTE HIDROSTÁTICO]]="","",VLOOKUP(MONTH(Tabela2[[#This Row],[DATA DO PRÓXIMO TESTE HIDROSTÁTICO]]),editar!$F$2:$G$13,2,0))</f>
        <v/>
      </c>
      <c r="T990" s="54" t="str">
        <f>IF(Tabela2[[#This Row],[DATA DO PRÓXIMO TESTE HIDROSTÁTICO]]="","",YEAR(Tabela2[[#This Row],[DATA DO PRÓXIMO TESTE HIDROSTÁTICO]]))</f>
        <v/>
      </c>
      <c r="U990" s="54" t="str">
        <f>IF(Tabela2[[#This Row],[DATA DA RECARGA]]="","",VLOOKUP(MONTH(Tabela2[[#This Row],[DATA DA RECARGA]]),editar!$F$2:$G$13,2,0))</f>
        <v/>
      </c>
      <c r="V990" s="54" t="str">
        <f>IF(Tabela2[[#This Row],[DATA DA RECARGA]]="","",YEAR(Tabela2[[#This Row],[DATA DA RECARGA]]))</f>
        <v/>
      </c>
      <c r="W990" s="54" t="str">
        <f>IF(Tabela2[[#This Row],[DATA DO ÚLTIMO TESTE HIDROSTÁTICO]]="","",VLOOKUP(MONTH(Tabela2[[#This Row],[DATA DO ÚLTIMO TESTE HIDROSTÁTICO]]),editar!$F$2:$G$13,2,0))</f>
        <v/>
      </c>
      <c r="X990" s="54" t="str">
        <f>IF(Tabela2[[#This Row],[DATA DO ÚLTIMO TESTE HIDROSTÁTICO]]="","",YEAR(Tabela2[[#This Row],[DATA DO ÚLTIMO TESTE HIDROSTÁTICO]]))</f>
        <v/>
      </c>
      <c r="Y990" s="101" t="str">
        <f>IFERROR(IF(Tabela2[[#This Row],[DATA DA RECARGA]]="","",Tabela2[[#This Row],[VALIDADE          (em meses)]]*30)+5,"")</f>
        <v/>
      </c>
      <c r="Z990" s="101" t="str">
        <f>IF(Tabela2[[#This Row],[DATA DA RECARGA]]="","","P")</f>
        <v/>
      </c>
      <c r="AA990" s="71"/>
      <c r="AB990" s="97" t="str">
        <f ca="1">IFERROR(G990-editar!$C$1,"")</f>
        <v/>
      </c>
      <c r="AC990" s="97" t="str">
        <f t="shared" ca="1" si="15"/>
        <v/>
      </c>
      <c r="AD990" s="74"/>
      <c r="AE990" s="74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</row>
    <row r="991" spans="1:57" ht="20.100000000000001" customHeight="1" x14ac:dyDescent="0.25">
      <c r="A991" s="29" t="str">
        <f>IF(Tabela2[[#This Row],[LOCAL DO EXTINTOR]]="","",Tabela2[[#This Row],[CONTROL1]])</f>
        <v/>
      </c>
      <c r="B991" s="133"/>
      <c r="C991" s="33"/>
      <c r="D991" s="34"/>
      <c r="E991" s="35"/>
      <c r="F991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1" s="81" t="str">
        <f ca="1">IFERROR(IF(Tabela2[[#This Row],[VALIDADE DA RECARGA]]="SELECIONE VALIDADE","",Tabela2[[#This Row],[DATA VENC REC]]),"")</f>
        <v/>
      </c>
      <c r="H991" s="76"/>
      <c r="I991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1" s="87" t="str">
        <f>IF(Tabela2[[#This Row],[DATA DO ÚLTIMO TESTE HIDROSTÁTICO]]="","",Tabela2[[#This Row],[DATA DO ÚLTIMO TESTE HIDROSTÁTICO]]+editar!$C$15)</f>
        <v/>
      </c>
      <c r="K991" s="105"/>
      <c r="L991" s="140"/>
      <c r="M991" s="48">
        <v>984</v>
      </c>
      <c r="N99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1" s="49" t="str">
        <f>IF(Tabela2[[#This Row],[DATA DA RECARGA]]="","",Tabela2[[#This Row],[DATA DA RECARGA]]+Tabela2[[#This Row],[val]])</f>
        <v/>
      </c>
      <c r="P991" s="48" t="str">
        <f>IF(Tabela2[[#This Row],[DATA VENC REC]]="","",VLOOKUP(MONTH(Tabela2[[#This Row],[DATA VENC REC]]),editar!$F$2:$G$13,2,0))</f>
        <v/>
      </c>
      <c r="Q991" s="48" t="str">
        <f>IF(Tabela2[[#This Row],[DATA VENC REC]]="","",YEAR(Tabela2[[#This Row],[DATA VENC REC]]))</f>
        <v/>
      </c>
      <c r="R99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1" s="54" t="str">
        <f>IF(Tabela2[[#This Row],[DATA DO PRÓXIMO TESTE HIDROSTÁTICO]]="","",VLOOKUP(MONTH(Tabela2[[#This Row],[DATA DO PRÓXIMO TESTE HIDROSTÁTICO]]),editar!$F$2:$G$13,2,0))</f>
        <v/>
      </c>
      <c r="T991" s="54" t="str">
        <f>IF(Tabela2[[#This Row],[DATA DO PRÓXIMO TESTE HIDROSTÁTICO]]="","",YEAR(Tabela2[[#This Row],[DATA DO PRÓXIMO TESTE HIDROSTÁTICO]]))</f>
        <v/>
      </c>
      <c r="U991" s="54" t="str">
        <f>IF(Tabela2[[#This Row],[DATA DA RECARGA]]="","",VLOOKUP(MONTH(Tabela2[[#This Row],[DATA DA RECARGA]]),editar!$F$2:$G$13,2,0))</f>
        <v/>
      </c>
      <c r="V991" s="54" t="str">
        <f>IF(Tabela2[[#This Row],[DATA DA RECARGA]]="","",YEAR(Tabela2[[#This Row],[DATA DA RECARGA]]))</f>
        <v/>
      </c>
      <c r="W991" s="54" t="str">
        <f>IF(Tabela2[[#This Row],[DATA DO ÚLTIMO TESTE HIDROSTÁTICO]]="","",VLOOKUP(MONTH(Tabela2[[#This Row],[DATA DO ÚLTIMO TESTE HIDROSTÁTICO]]),editar!$F$2:$G$13,2,0))</f>
        <v/>
      </c>
      <c r="X991" s="54" t="str">
        <f>IF(Tabela2[[#This Row],[DATA DO ÚLTIMO TESTE HIDROSTÁTICO]]="","",YEAR(Tabela2[[#This Row],[DATA DO ÚLTIMO TESTE HIDROSTÁTICO]]))</f>
        <v/>
      </c>
      <c r="Y991" s="101" t="str">
        <f>IFERROR(IF(Tabela2[[#This Row],[DATA DA RECARGA]]="","",Tabela2[[#This Row],[VALIDADE          (em meses)]]*30)+5,"")</f>
        <v/>
      </c>
      <c r="Z991" s="101" t="str">
        <f>IF(Tabela2[[#This Row],[DATA DA RECARGA]]="","","P")</f>
        <v/>
      </c>
      <c r="AA991" s="71"/>
      <c r="AB991" s="97" t="str">
        <f ca="1">IFERROR(G991-editar!$C$1,"")</f>
        <v/>
      </c>
      <c r="AC991" s="97" t="str">
        <f t="shared" ca="1" si="15"/>
        <v/>
      </c>
      <c r="AD991" s="74"/>
      <c r="AE991" s="74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</row>
    <row r="992" spans="1:57" ht="20.100000000000001" customHeight="1" x14ac:dyDescent="0.25">
      <c r="A992" s="29" t="str">
        <f>IF(Tabela2[[#This Row],[LOCAL DO EXTINTOR]]="","",Tabela2[[#This Row],[CONTROL1]])</f>
        <v/>
      </c>
      <c r="B992" s="133"/>
      <c r="C992" s="33"/>
      <c r="D992" s="34"/>
      <c r="E992" s="35"/>
      <c r="F992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2" s="81" t="str">
        <f ca="1">IFERROR(IF(Tabela2[[#This Row],[VALIDADE DA RECARGA]]="SELECIONE VALIDADE","",Tabela2[[#This Row],[DATA VENC REC]]),"")</f>
        <v/>
      </c>
      <c r="H992" s="76"/>
      <c r="I992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2" s="87" t="str">
        <f>IF(Tabela2[[#This Row],[DATA DO ÚLTIMO TESTE HIDROSTÁTICO]]="","",Tabela2[[#This Row],[DATA DO ÚLTIMO TESTE HIDROSTÁTICO]]+editar!$C$15)</f>
        <v/>
      </c>
      <c r="K992" s="105"/>
      <c r="L992" s="140"/>
      <c r="M992" s="48">
        <v>985</v>
      </c>
      <c r="N99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2" s="49" t="str">
        <f>IF(Tabela2[[#This Row],[DATA DA RECARGA]]="","",Tabela2[[#This Row],[DATA DA RECARGA]]+Tabela2[[#This Row],[val]])</f>
        <v/>
      </c>
      <c r="P992" s="48" t="str">
        <f>IF(Tabela2[[#This Row],[DATA VENC REC]]="","",VLOOKUP(MONTH(Tabela2[[#This Row],[DATA VENC REC]]),editar!$F$2:$G$13,2,0))</f>
        <v/>
      </c>
      <c r="Q992" s="48" t="str">
        <f>IF(Tabela2[[#This Row],[DATA VENC REC]]="","",YEAR(Tabela2[[#This Row],[DATA VENC REC]]))</f>
        <v/>
      </c>
      <c r="R99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2" s="54" t="str">
        <f>IF(Tabela2[[#This Row],[DATA DO PRÓXIMO TESTE HIDROSTÁTICO]]="","",VLOOKUP(MONTH(Tabela2[[#This Row],[DATA DO PRÓXIMO TESTE HIDROSTÁTICO]]),editar!$F$2:$G$13,2,0))</f>
        <v/>
      </c>
      <c r="T992" s="54" t="str">
        <f>IF(Tabela2[[#This Row],[DATA DO PRÓXIMO TESTE HIDROSTÁTICO]]="","",YEAR(Tabela2[[#This Row],[DATA DO PRÓXIMO TESTE HIDROSTÁTICO]]))</f>
        <v/>
      </c>
      <c r="U992" s="54" t="str">
        <f>IF(Tabela2[[#This Row],[DATA DA RECARGA]]="","",VLOOKUP(MONTH(Tabela2[[#This Row],[DATA DA RECARGA]]),editar!$F$2:$G$13,2,0))</f>
        <v/>
      </c>
      <c r="V992" s="54" t="str">
        <f>IF(Tabela2[[#This Row],[DATA DA RECARGA]]="","",YEAR(Tabela2[[#This Row],[DATA DA RECARGA]]))</f>
        <v/>
      </c>
      <c r="W992" s="54" t="str">
        <f>IF(Tabela2[[#This Row],[DATA DO ÚLTIMO TESTE HIDROSTÁTICO]]="","",VLOOKUP(MONTH(Tabela2[[#This Row],[DATA DO ÚLTIMO TESTE HIDROSTÁTICO]]),editar!$F$2:$G$13,2,0))</f>
        <v/>
      </c>
      <c r="X992" s="54" t="str">
        <f>IF(Tabela2[[#This Row],[DATA DO ÚLTIMO TESTE HIDROSTÁTICO]]="","",YEAR(Tabela2[[#This Row],[DATA DO ÚLTIMO TESTE HIDROSTÁTICO]]))</f>
        <v/>
      </c>
      <c r="Y992" s="101" t="str">
        <f>IFERROR(IF(Tabela2[[#This Row],[DATA DA RECARGA]]="","",Tabela2[[#This Row],[VALIDADE          (em meses)]]*30)+5,"")</f>
        <v/>
      </c>
      <c r="Z992" s="101" t="str">
        <f>IF(Tabela2[[#This Row],[DATA DA RECARGA]]="","","P")</f>
        <v/>
      </c>
      <c r="AA992" s="71"/>
      <c r="AB992" s="97" t="str">
        <f ca="1">IFERROR(G992-editar!$C$1,"")</f>
        <v/>
      </c>
      <c r="AC992" s="97" t="str">
        <f t="shared" ca="1" si="15"/>
        <v/>
      </c>
      <c r="AD992" s="74"/>
      <c r="AE992" s="74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</row>
    <row r="993" spans="1:57" ht="20.100000000000001" customHeight="1" x14ac:dyDescent="0.25">
      <c r="A993" s="29" t="str">
        <f>IF(Tabela2[[#This Row],[LOCAL DO EXTINTOR]]="","",Tabela2[[#This Row],[CONTROL1]])</f>
        <v/>
      </c>
      <c r="B993" s="133"/>
      <c r="C993" s="33"/>
      <c r="D993" s="34"/>
      <c r="E993" s="35"/>
      <c r="F993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3" s="81" t="str">
        <f ca="1">IFERROR(IF(Tabela2[[#This Row],[VALIDADE DA RECARGA]]="SELECIONE VALIDADE","",Tabela2[[#This Row],[DATA VENC REC]]),"")</f>
        <v/>
      </c>
      <c r="H993" s="76"/>
      <c r="I993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3" s="87" t="str">
        <f>IF(Tabela2[[#This Row],[DATA DO ÚLTIMO TESTE HIDROSTÁTICO]]="","",Tabela2[[#This Row],[DATA DO ÚLTIMO TESTE HIDROSTÁTICO]]+editar!$C$15)</f>
        <v/>
      </c>
      <c r="K993" s="105"/>
      <c r="L993" s="140"/>
      <c r="M993" s="48">
        <v>986</v>
      </c>
      <c r="N99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3" s="49" t="str">
        <f>IF(Tabela2[[#This Row],[DATA DA RECARGA]]="","",Tabela2[[#This Row],[DATA DA RECARGA]]+Tabela2[[#This Row],[val]])</f>
        <v/>
      </c>
      <c r="P993" s="48" t="str">
        <f>IF(Tabela2[[#This Row],[DATA VENC REC]]="","",VLOOKUP(MONTH(Tabela2[[#This Row],[DATA VENC REC]]),editar!$F$2:$G$13,2,0))</f>
        <v/>
      </c>
      <c r="Q993" s="48" t="str">
        <f>IF(Tabela2[[#This Row],[DATA VENC REC]]="","",YEAR(Tabela2[[#This Row],[DATA VENC REC]]))</f>
        <v/>
      </c>
      <c r="R99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3" s="54" t="str">
        <f>IF(Tabela2[[#This Row],[DATA DO PRÓXIMO TESTE HIDROSTÁTICO]]="","",VLOOKUP(MONTH(Tabela2[[#This Row],[DATA DO PRÓXIMO TESTE HIDROSTÁTICO]]),editar!$F$2:$G$13,2,0))</f>
        <v/>
      </c>
      <c r="T993" s="54" t="str">
        <f>IF(Tabela2[[#This Row],[DATA DO PRÓXIMO TESTE HIDROSTÁTICO]]="","",YEAR(Tabela2[[#This Row],[DATA DO PRÓXIMO TESTE HIDROSTÁTICO]]))</f>
        <v/>
      </c>
      <c r="U993" s="54" t="str">
        <f>IF(Tabela2[[#This Row],[DATA DA RECARGA]]="","",VLOOKUP(MONTH(Tabela2[[#This Row],[DATA DA RECARGA]]),editar!$F$2:$G$13,2,0))</f>
        <v/>
      </c>
      <c r="V993" s="54" t="str">
        <f>IF(Tabela2[[#This Row],[DATA DA RECARGA]]="","",YEAR(Tabela2[[#This Row],[DATA DA RECARGA]]))</f>
        <v/>
      </c>
      <c r="W993" s="54" t="str">
        <f>IF(Tabela2[[#This Row],[DATA DO ÚLTIMO TESTE HIDROSTÁTICO]]="","",VLOOKUP(MONTH(Tabela2[[#This Row],[DATA DO ÚLTIMO TESTE HIDROSTÁTICO]]),editar!$F$2:$G$13,2,0))</f>
        <v/>
      </c>
      <c r="X993" s="54" t="str">
        <f>IF(Tabela2[[#This Row],[DATA DO ÚLTIMO TESTE HIDROSTÁTICO]]="","",YEAR(Tabela2[[#This Row],[DATA DO ÚLTIMO TESTE HIDROSTÁTICO]]))</f>
        <v/>
      </c>
      <c r="Y993" s="101" t="str">
        <f>IFERROR(IF(Tabela2[[#This Row],[DATA DA RECARGA]]="","",Tabela2[[#This Row],[VALIDADE          (em meses)]]*30)+5,"")</f>
        <v/>
      </c>
      <c r="Z993" s="101" t="str">
        <f>IF(Tabela2[[#This Row],[DATA DA RECARGA]]="","","P")</f>
        <v/>
      </c>
      <c r="AA993" s="71"/>
      <c r="AB993" s="97" t="str">
        <f ca="1">IFERROR(G993-editar!$C$1,"")</f>
        <v/>
      </c>
      <c r="AC993" s="97" t="str">
        <f t="shared" ca="1" si="15"/>
        <v/>
      </c>
      <c r="AD993" s="74"/>
      <c r="AE993" s="74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</row>
    <row r="994" spans="1:57" ht="20.100000000000001" customHeight="1" x14ac:dyDescent="0.25">
      <c r="A994" s="29" t="str">
        <f>IF(Tabela2[[#This Row],[LOCAL DO EXTINTOR]]="","",Tabela2[[#This Row],[CONTROL1]])</f>
        <v/>
      </c>
      <c r="B994" s="133"/>
      <c r="C994" s="33"/>
      <c r="D994" s="34"/>
      <c r="E994" s="35"/>
      <c r="F994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4" s="81" t="str">
        <f ca="1">IFERROR(IF(Tabela2[[#This Row],[VALIDADE DA RECARGA]]="SELECIONE VALIDADE","",Tabela2[[#This Row],[DATA VENC REC]]),"")</f>
        <v/>
      </c>
      <c r="H994" s="76"/>
      <c r="I994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4" s="87" t="str">
        <f>IF(Tabela2[[#This Row],[DATA DO ÚLTIMO TESTE HIDROSTÁTICO]]="","",Tabela2[[#This Row],[DATA DO ÚLTIMO TESTE HIDROSTÁTICO]]+editar!$C$15)</f>
        <v/>
      </c>
      <c r="K994" s="105"/>
      <c r="L994" s="140"/>
      <c r="M994" s="48">
        <v>987</v>
      </c>
      <c r="N99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4" s="49" t="str">
        <f>IF(Tabela2[[#This Row],[DATA DA RECARGA]]="","",Tabela2[[#This Row],[DATA DA RECARGA]]+Tabela2[[#This Row],[val]])</f>
        <v/>
      </c>
      <c r="P994" s="48" t="str">
        <f>IF(Tabela2[[#This Row],[DATA VENC REC]]="","",VLOOKUP(MONTH(Tabela2[[#This Row],[DATA VENC REC]]),editar!$F$2:$G$13,2,0))</f>
        <v/>
      </c>
      <c r="Q994" s="48" t="str">
        <f>IF(Tabela2[[#This Row],[DATA VENC REC]]="","",YEAR(Tabela2[[#This Row],[DATA VENC REC]]))</f>
        <v/>
      </c>
      <c r="R99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4" s="54" t="str">
        <f>IF(Tabela2[[#This Row],[DATA DO PRÓXIMO TESTE HIDROSTÁTICO]]="","",VLOOKUP(MONTH(Tabela2[[#This Row],[DATA DO PRÓXIMO TESTE HIDROSTÁTICO]]),editar!$F$2:$G$13,2,0))</f>
        <v/>
      </c>
      <c r="T994" s="54" t="str">
        <f>IF(Tabela2[[#This Row],[DATA DO PRÓXIMO TESTE HIDROSTÁTICO]]="","",YEAR(Tabela2[[#This Row],[DATA DO PRÓXIMO TESTE HIDROSTÁTICO]]))</f>
        <v/>
      </c>
      <c r="U994" s="54" t="str">
        <f>IF(Tabela2[[#This Row],[DATA DA RECARGA]]="","",VLOOKUP(MONTH(Tabela2[[#This Row],[DATA DA RECARGA]]),editar!$F$2:$G$13,2,0))</f>
        <v/>
      </c>
      <c r="V994" s="54" t="str">
        <f>IF(Tabela2[[#This Row],[DATA DA RECARGA]]="","",YEAR(Tabela2[[#This Row],[DATA DA RECARGA]]))</f>
        <v/>
      </c>
      <c r="W994" s="54" t="str">
        <f>IF(Tabela2[[#This Row],[DATA DO ÚLTIMO TESTE HIDROSTÁTICO]]="","",VLOOKUP(MONTH(Tabela2[[#This Row],[DATA DO ÚLTIMO TESTE HIDROSTÁTICO]]),editar!$F$2:$G$13,2,0))</f>
        <v/>
      </c>
      <c r="X994" s="54" t="str">
        <f>IF(Tabela2[[#This Row],[DATA DO ÚLTIMO TESTE HIDROSTÁTICO]]="","",YEAR(Tabela2[[#This Row],[DATA DO ÚLTIMO TESTE HIDROSTÁTICO]]))</f>
        <v/>
      </c>
      <c r="Y994" s="101" t="str">
        <f>IFERROR(IF(Tabela2[[#This Row],[DATA DA RECARGA]]="","",Tabela2[[#This Row],[VALIDADE          (em meses)]]*30)+5,"")</f>
        <v/>
      </c>
      <c r="Z994" s="101" t="str">
        <f>IF(Tabela2[[#This Row],[DATA DA RECARGA]]="","","P")</f>
        <v/>
      </c>
      <c r="AA994" s="71"/>
      <c r="AB994" s="97" t="str">
        <f ca="1">IFERROR(G994-editar!$C$1,"")</f>
        <v/>
      </c>
      <c r="AC994" s="97" t="str">
        <f t="shared" ca="1" si="15"/>
        <v/>
      </c>
      <c r="AD994" s="74"/>
      <c r="AE994" s="74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</row>
    <row r="995" spans="1:57" ht="20.100000000000001" customHeight="1" x14ac:dyDescent="0.25">
      <c r="A995" s="29" t="str">
        <f>IF(Tabela2[[#This Row],[LOCAL DO EXTINTOR]]="","",Tabela2[[#This Row],[CONTROL1]])</f>
        <v/>
      </c>
      <c r="B995" s="133"/>
      <c r="C995" s="33"/>
      <c r="D995" s="34"/>
      <c r="E995" s="35"/>
      <c r="F995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5" s="81" t="str">
        <f ca="1">IFERROR(IF(Tabela2[[#This Row],[VALIDADE DA RECARGA]]="SELECIONE VALIDADE","",Tabela2[[#This Row],[DATA VENC REC]]),"")</f>
        <v/>
      </c>
      <c r="H995" s="76"/>
      <c r="I995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5" s="87" t="str">
        <f>IF(Tabela2[[#This Row],[DATA DO ÚLTIMO TESTE HIDROSTÁTICO]]="","",Tabela2[[#This Row],[DATA DO ÚLTIMO TESTE HIDROSTÁTICO]]+editar!$C$15)</f>
        <v/>
      </c>
      <c r="K995" s="105"/>
      <c r="L995" s="140"/>
      <c r="M995" s="48">
        <v>988</v>
      </c>
      <c r="N99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5" s="49" t="str">
        <f>IF(Tabela2[[#This Row],[DATA DA RECARGA]]="","",Tabela2[[#This Row],[DATA DA RECARGA]]+Tabela2[[#This Row],[val]])</f>
        <v/>
      </c>
      <c r="P995" s="48" t="str">
        <f>IF(Tabela2[[#This Row],[DATA VENC REC]]="","",VLOOKUP(MONTH(Tabela2[[#This Row],[DATA VENC REC]]),editar!$F$2:$G$13,2,0))</f>
        <v/>
      </c>
      <c r="Q995" s="48" t="str">
        <f>IF(Tabela2[[#This Row],[DATA VENC REC]]="","",YEAR(Tabela2[[#This Row],[DATA VENC REC]]))</f>
        <v/>
      </c>
      <c r="R99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5" s="54" t="str">
        <f>IF(Tabela2[[#This Row],[DATA DO PRÓXIMO TESTE HIDROSTÁTICO]]="","",VLOOKUP(MONTH(Tabela2[[#This Row],[DATA DO PRÓXIMO TESTE HIDROSTÁTICO]]),editar!$F$2:$G$13,2,0))</f>
        <v/>
      </c>
      <c r="T995" s="54" t="str">
        <f>IF(Tabela2[[#This Row],[DATA DO PRÓXIMO TESTE HIDROSTÁTICO]]="","",YEAR(Tabela2[[#This Row],[DATA DO PRÓXIMO TESTE HIDROSTÁTICO]]))</f>
        <v/>
      </c>
      <c r="U995" s="54" t="str">
        <f>IF(Tabela2[[#This Row],[DATA DA RECARGA]]="","",VLOOKUP(MONTH(Tabela2[[#This Row],[DATA DA RECARGA]]),editar!$F$2:$G$13,2,0))</f>
        <v/>
      </c>
      <c r="V995" s="54" t="str">
        <f>IF(Tabela2[[#This Row],[DATA DA RECARGA]]="","",YEAR(Tabela2[[#This Row],[DATA DA RECARGA]]))</f>
        <v/>
      </c>
      <c r="W995" s="54" t="str">
        <f>IF(Tabela2[[#This Row],[DATA DO ÚLTIMO TESTE HIDROSTÁTICO]]="","",VLOOKUP(MONTH(Tabela2[[#This Row],[DATA DO ÚLTIMO TESTE HIDROSTÁTICO]]),editar!$F$2:$G$13,2,0))</f>
        <v/>
      </c>
      <c r="X995" s="54" t="str">
        <f>IF(Tabela2[[#This Row],[DATA DO ÚLTIMO TESTE HIDROSTÁTICO]]="","",YEAR(Tabela2[[#This Row],[DATA DO ÚLTIMO TESTE HIDROSTÁTICO]]))</f>
        <v/>
      </c>
      <c r="Y995" s="101" t="str">
        <f>IFERROR(IF(Tabela2[[#This Row],[DATA DA RECARGA]]="","",Tabela2[[#This Row],[VALIDADE          (em meses)]]*30)+5,"")</f>
        <v/>
      </c>
      <c r="Z995" s="101" t="str">
        <f>IF(Tabela2[[#This Row],[DATA DA RECARGA]]="","","P")</f>
        <v/>
      </c>
      <c r="AA995" s="71"/>
      <c r="AB995" s="97" t="str">
        <f ca="1">IFERROR(G995-editar!$C$1,"")</f>
        <v/>
      </c>
      <c r="AC995" s="97" t="str">
        <f t="shared" ca="1" si="15"/>
        <v/>
      </c>
      <c r="AD995" s="74"/>
      <c r="AE995" s="74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</row>
    <row r="996" spans="1:57" ht="20.100000000000001" customHeight="1" x14ac:dyDescent="0.25">
      <c r="A996" s="29" t="str">
        <f>IF(Tabela2[[#This Row],[LOCAL DO EXTINTOR]]="","",Tabela2[[#This Row],[CONTROL1]])</f>
        <v/>
      </c>
      <c r="B996" s="133"/>
      <c r="C996" s="33"/>
      <c r="D996" s="34"/>
      <c r="E996" s="35"/>
      <c r="F996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6" s="81" t="str">
        <f ca="1">IFERROR(IF(Tabela2[[#This Row],[VALIDADE DA RECARGA]]="SELECIONE VALIDADE","",Tabela2[[#This Row],[DATA VENC REC]]),"")</f>
        <v/>
      </c>
      <c r="H996" s="76"/>
      <c r="I996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6" s="87" t="str">
        <f>IF(Tabela2[[#This Row],[DATA DO ÚLTIMO TESTE HIDROSTÁTICO]]="","",Tabela2[[#This Row],[DATA DO ÚLTIMO TESTE HIDROSTÁTICO]]+editar!$C$15)</f>
        <v/>
      </c>
      <c r="K996" s="105"/>
      <c r="L996" s="140"/>
      <c r="M996" s="48">
        <v>989</v>
      </c>
      <c r="N99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6" s="49" t="str">
        <f>IF(Tabela2[[#This Row],[DATA DA RECARGA]]="","",Tabela2[[#This Row],[DATA DA RECARGA]]+Tabela2[[#This Row],[val]])</f>
        <v/>
      </c>
      <c r="P996" s="48" t="str">
        <f>IF(Tabela2[[#This Row],[DATA VENC REC]]="","",VLOOKUP(MONTH(Tabela2[[#This Row],[DATA VENC REC]]),editar!$F$2:$G$13,2,0))</f>
        <v/>
      </c>
      <c r="Q996" s="48" t="str">
        <f>IF(Tabela2[[#This Row],[DATA VENC REC]]="","",YEAR(Tabela2[[#This Row],[DATA VENC REC]]))</f>
        <v/>
      </c>
      <c r="R99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6" s="54" t="str">
        <f>IF(Tabela2[[#This Row],[DATA DO PRÓXIMO TESTE HIDROSTÁTICO]]="","",VLOOKUP(MONTH(Tabela2[[#This Row],[DATA DO PRÓXIMO TESTE HIDROSTÁTICO]]),editar!$F$2:$G$13,2,0))</f>
        <v/>
      </c>
      <c r="T996" s="54" t="str">
        <f>IF(Tabela2[[#This Row],[DATA DO PRÓXIMO TESTE HIDROSTÁTICO]]="","",YEAR(Tabela2[[#This Row],[DATA DO PRÓXIMO TESTE HIDROSTÁTICO]]))</f>
        <v/>
      </c>
      <c r="U996" s="54" t="str">
        <f>IF(Tabela2[[#This Row],[DATA DA RECARGA]]="","",VLOOKUP(MONTH(Tabela2[[#This Row],[DATA DA RECARGA]]),editar!$F$2:$G$13,2,0))</f>
        <v/>
      </c>
      <c r="V996" s="54" t="str">
        <f>IF(Tabela2[[#This Row],[DATA DA RECARGA]]="","",YEAR(Tabela2[[#This Row],[DATA DA RECARGA]]))</f>
        <v/>
      </c>
      <c r="W996" s="54" t="str">
        <f>IF(Tabela2[[#This Row],[DATA DO ÚLTIMO TESTE HIDROSTÁTICO]]="","",VLOOKUP(MONTH(Tabela2[[#This Row],[DATA DO ÚLTIMO TESTE HIDROSTÁTICO]]),editar!$F$2:$G$13,2,0))</f>
        <v/>
      </c>
      <c r="X996" s="54" t="str">
        <f>IF(Tabela2[[#This Row],[DATA DO ÚLTIMO TESTE HIDROSTÁTICO]]="","",YEAR(Tabela2[[#This Row],[DATA DO ÚLTIMO TESTE HIDROSTÁTICO]]))</f>
        <v/>
      </c>
      <c r="Y996" s="101" t="str">
        <f>IFERROR(IF(Tabela2[[#This Row],[DATA DA RECARGA]]="","",Tabela2[[#This Row],[VALIDADE          (em meses)]]*30)+5,"")</f>
        <v/>
      </c>
      <c r="Z996" s="101" t="str">
        <f>IF(Tabela2[[#This Row],[DATA DA RECARGA]]="","","P")</f>
        <v/>
      </c>
      <c r="AA996" s="71"/>
      <c r="AB996" s="97" t="str">
        <f ca="1">IFERROR(G996-editar!$C$1,"")</f>
        <v/>
      </c>
      <c r="AC996" s="97" t="str">
        <f t="shared" ca="1" si="15"/>
        <v/>
      </c>
      <c r="AD996" s="74"/>
      <c r="AE996" s="74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</row>
    <row r="997" spans="1:57" ht="20.100000000000001" customHeight="1" x14ac:dyDescent="0.25">
      <c r="A997" s="29" t="str">
        <f>IF(Tabela2[[#This Row],[LOCAL DO EXTINTOR]]="","",Tabela2[[#This Row],[CONTROL1]])</f>
        <v/>
      </c>
      <c r="B997" s="133"/>
      <c r="C997" s="33"/>
      <c r="D997" s="34"/>
      <c r="E997" s="35"/>
      <c r="F997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7" s="81" t="str">
        <f ca="1">IFERROR(IF(Tabela2[[#This Row],[VALIDADE DA RECARGA]]="SELECIONE VALIDADE","",Tabela2[[#This Row],[DATA VENC REC]]),"")</f>
        <v/>
      </c>
      <c r="H997" s="76"/>
      <c r="I997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7" s="87" t="str">
        <f>IF(Tabela2[[#This Row],[DATA DO ÚLTIMO TESTE HIDROSTÁTICO]]="","",Tabela2[[#This Row],[DATA DO ÚLTIMO TESTE HIDROSTÁTICO]]+editar!$C$15)</f>
        <v/>
      </c>
      <c r="K997" s="105"/>
      <c r="L997" s="140"/>
      <c r="M997" s="48">
        <v>990</v>
      </c>
      <c r="N99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7" s="49" t="str">
        <f>IF(Tabela2[[#This Row],[DATA DA RECARGA]]="","",Tabela2[[#This Row],[DATA DA RECARGA]]+Tabela2[[#This Row],[val]])</f>
        <v/>
      </c>
      <c r="P997" s="48" t="str">
        <f>IF(Tabela2[[#This Row],[DATA VENC REC]]="","",VLOOKUP(MONTH(Tabela2[[#This Row],[DATA VENC REC]]),editar!$F$2:$G$13,2,0))</f>
        <v/>
      </c>
      <c r="Q997" s="48" t="str">
        <f>IF(Tabela2[[#This Row],[DATA VENC REC]]="","",YEAR(Tabela2[[#This Row],[DATA VENC REC]]))</f>
        <v/>
      </c>
      <c r="R99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7" s="54" t="str">
        <f>IF(Tabela2[[#This Row],[DATA DO PRÓXIMO TESTE HIDROSTÁTICO]]="","",VLOOKUP(MONTH(Tabela2[[#This Row],[DATA DO PRÓXIMO TESTE HIDROSTÁTICO]]),editar!$F$2:$G$13,2,0))</f>
        <v/>
      </c>
      <c r="T997" s="54" t="str">
        <f>IF(Tabela2[[#This Row],[DATA DO PRÓXIMO TESTE HIDROSTÁTICO]]="","",YEAR(Tabela2[[#This Row],[DATA DO PRÓXIMO TESTE HIDROSTÁTICO]]))</f>
        <v/>
      </c>
      <c r="U997" s="54" t="str">
        <f>IF(Tabela2[[#This Row],[DATA DA RECARGA]]="","",VLOOKUP(MONTH(Tabela2[[#This Row],[DATA DA RECARGA]]),editar!$F$2:$G$13,2,0))</f>
        <v/>
      </c>
      <c r="V997" s="54" t="str">
        <f>IF(Tabela2[[#This Row],[DATA DA RECARGA]]="","",YEAR(Tabela2[[#This Row],[DATA DA RECARGA]]))</f>
        <v/>
      </c>
      <c r="W997" s="54" t="str">
        <f>IF(Tabela2[[#This Row],[DATA DO ÚLTIMO TESTE HIDROSTÁTICO]]="","",VLOOKUP(MONTH(Tabela2[[#This Row],[DATA DO ÚLTIMO TESTE HIDROSTÁTICO]]),editar!$F$2:$G$13,2,0))</f>
        <v/>
      </c>
      <c r="X997" s="54" t="str">
        <f>IF(Tabela2[[#This Row],[DATA DO ÚLTIMO TESTE HIDROSTÁTICO]]="","",YEAR(Tabela2[[#This Row],[DATA DO ÚLTIMO TESTE HIDROSTÁTICO]]))</f>
        <v/>
      </c>
      <c r="Y997" s="101" t="str">
        <f>IFERROR(IF(Tabela2[[#This Row],[DATA DA RECARGA]]="","",Tabela2[[#This Row],[VALIDADE          (em meses)]]*30)+5,"")</f>
        <v/>
      </c>
      <c r="Z997" s="101" t="str">
        <f>IF(Tabela2[[#This Row],[DATA DA RECARGA]]="","","P")</f>
        <v/>
      </c>
      <c r="AA997" s="71"/>
      <c r="AB997" s="97" t="str">
        <f ca="1">IFERROR(G997-editar!$C$1,"")</f>
        <v/>
      </c>
      <c r="AC997" s="97" t="str">
        <f t="shared" ca="1" si="15"/>
        <v/>
      </c>
      <c r="AD997" s="74"/>
      <c r="AE997" s="74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</row>
    <row r="998" spans="1:57" ht="20.100000000000001" customHeight="1" x14ac:dyDescent="0.25">
      <c r="A998" s="29" t="str">
        <f>IF(Tabela2[[#This Row],[LOCAL DO EXTINTOR]]="","",Tabela2[[#This Row],[CONTROL1]])</f>
        <v/>
      </c>
      <c r="B998" s="133"/>
      <c r="C998" s="33"/>
      <c r="D998" s="34"/>
      <c r="E998" s="35"/>
      <c r="F998" s="80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8" s="81" t="str">
        <f ca="1">IFERROR(IF(Tabela2[[#This Row],[VALIDADE DA RECARGA]]="SELECIONE VALIDADE","",Tabela2[[#This Row],[DATA VENC REC]]),"")</f>
        <v/>
      </c>
      <c r="H998" s="76"/>
      <c r="I998" s="86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8" s="87" t="str">
        <f>IF(Tabela2[[#This Row],[DATA DO ÚLTIMO TESTE HIDROSTÁTICO]]="","",Tabela2[[#This Row],[DATA DO ÚLTIMO TESTE HIDROSTÁTICO]]+editar!$C$15)</f>
        <v/>
      </c>
      <c r="K998" s="105"/>
      <c r="L998" s="140"/>
      <c r="M998" s="48">
        <v>991</v>
      </c>
      <c r="N998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8" s="49" t="str">
        <f>IF(Tabela2[[#This Row],[DATA DA RECARGA]]="","",Tabela2[[#This Row],[DATA DA RECARGA]]+Tabela2[[#This Row],[val]])</f>
        <v/>
      </c>
      <c r="P998" s="48" t="str">
        <f>IF(Tabela2[[#This Row],[DATA VENC REC]]="","",VLOOKUP(MONTH(Tabela2[[#This Row],[DATA VENC REC]]),editar!$F$2:$G$13,2,0))</f>
        <v/>
      </c>
      <c r="Q998" s="48" t="str">
        <f>IF(Tabela2[[#This Row],[DATA VENC REC]]="","",YEAR(Tabela2[[#This Row],[DATA VENC REC]]))</f>
        <v/>
      </c>
      <c r="R998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8" s="54" t="str">
        <f>IF(Tabela2[[#This Row],[DATA DO PRÓXIMO TESTE HIDROSTÁTICO]]="","",VLOOKUP(MONTH(Tabela2[[#This Row],[DATA DO PRÓXIMO TESTE HIDROSTÁTICO]]),editar!$F$2:$G$13,2,0))</f>
        <v/>
      </c>
      <c r="T998" s="54" t="str">
        <f>IF(Tabela2[[#This Row],[DATA DO PRÓXIMO TESTE HIDROSTÁTICO]]="","",YEAR(Tabela2[[#This Row],[DATA DO PRÓXIMO TESTE HIDROSTÁTICO]]))</f>
        <v/>
      </c>
      <c r="U998" s="54" t="str">
        <f>IF(Tabela2[[#This Row],[DATA DA RECARGA]]="","",VLOOKUP(MONTH(Tabela2[[#This Row],[DATA DA RECARGA]]),editar!$F$2:$G$13,2,0))</f>
        <v/>
      </c>
      <c r="V998" s="54" t="str">
        <f>IF(Tabela2[[#This Row],[DATA DA RECARGA]]="","",YEAR(Tabela2[[#This Row],[DATA DA RECARGA]]))</f>
        <v/>
      </c>
      <c r="W998" s="54" t="str">
        <f>IF(Tabela2[[#This Row],[DATA DO ÚLTIMO TESTE HIDROSTÁTICO]]="","",VLOOKUP(MONTH(Tabela2[[#This Row],[DATA DO ÚLTIMO TESTE HIDROSTÁTICO]]),editar!$F$2:$G$13,2,0))</f>
        <v/>
      </c>
      <c r="X998" s="54" t="str">
        <f>IF(Tabela2[[#This Row],[DATA DO ÚLTIMO TESTE HIDROSTÁTICO]]="","",YEAR(Tabela2[[#This Row],[DATA DO ÚLTIMO TESTE HIDROSTÁTICO]]))</f>
        <v/>
      </c>
      <c r="Y998" s="101" t="str">
        <f>IFERROR(IF(Tabela2[[#This Row],[DATA DA RECARGA]]="","",Tabela2[[#This Row],[VALIDADE          (em meses)]]*30)+5,"")</f>
        <v/>
      </c>
      <c r="Z998" s="101" t="str">
        <f>IF(Tabela2[[#This Row],[DATA DA RECARGA]]="","","P")</f>
        <v/>
      </c>
      <c r="AA998" s="71"/>
      <c r="AB998" s="97" t="str">
        <f ca="1">IFERROR(G998-editar!$C$1,"")</f>
        <v/>
      </c>
      <c r="AC998" s="97" t="str">
        <f t="shared" ca="1" si="15"/>
        <v/>
      </c>
      <c r="AD998" s="74"/>
      <c r="AE998" s="74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</row>
    <row r="999" spans="1:57" ht="20.100000000000001" customHeight="1" x14ac:dyDescent="0.25">
      <c r="A999" s="50" t="str">
        <f>IF(Tabela2[[#This Row],[LOCAL DO EXTINTOR]]="","",Tabela2[[#This Row],[CONTROL1]])</f>
        <v/>
      </c>
      <c r="B999" s="134"/>
      <c r="C999" s="52"/>
      <c r="D999" s="51"/>
      <c r="E999" s="53"/>
      <c r="F999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999" s="83" t="str">
        <f ca="1">IFERROR(IF(Tabela2[[#This Row],[VALIDADE DA RECARGA]]="SELECIONE VALIDADE","",Tabela2[[#This Row],[DATA VENC REC]]),"")</f>
        <v/>
      </c>
      <c r="H999" s="77"/>
      <c r="I999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999" s="89" t="str">
        <f>IF(Tabela2[[#This Row],[DATA DO ÚLTIMO TESTE HIDROSTÁTICO]]="","",Tabela2[[#This Row],[DATA DO ÚLTIMO TESTE HIDROSTÁTICO]]+editar!$C$15)</f>
        <v/>
      </c>
      <c r="K999" s="106"/>
      <c r="L999" s="142"/>
      <c r="M999" s="48">
        <v>992</v>
      </c>
      <c r="N999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999" s="49" t="str">
        <f>IF(Tabela2[[#This Row],[DATA DA RECARGA]]="","",Tabela2[[#This Row],[DATA DA RECARGA]]+Tabela2[[#This Row],[val]])</f>
        <v/>
      </c>
      <c r="P999" s="48" t="str">
        <f>IF(Tabela2[[#This Row],[DATA VENC REC]]="","",VLOOKUP(MONTH(Tabela2[[#This Row],[DATA VENC REC]]),editar!$F$2:$G$13,2,0))</f>
        <v/>
      </c>
      <c r="Q999" s="48" t="str">
        <f>IF(Tabela2[[#This Row],[DATA VENC REC]]="","",YEAR(Tabela2[[#This Row],[DATA VENC REC]]))</f>
        <v/>
      </c>
      <c r="R999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999" s="54" t="str">
        <f>IF(Tabela2[[#This Row],[DATA DO PRÓXIMO TESTE HIDROSTÁTICO]]="","",VLOOKUP(MONTH(Tabela2[[#This Row],[DATA DO PRÓXIMO TESTE HIDROSTÁTICO]]),editar!$F$2:$G$13,2,0))</f>
        <v/>
      </c>
      <c r="T999" s="54" t="str">
        <f>IF(Tabela2[[#This Row],[DATA DO PRÓXIMO TESTE HIDROSTÁTICO]]="","",YEAR(Tabela2[[#This Row],[DATA DO PRÓXIMO TESTE HIDROSTÁTICO]]))</f>
        <v/>
      </c>
      <c r="U999" s="54" t="str">
        <f>IF(Tabela2[[#This Row],[DATA DA RECARGA]]="","",VLOOKUP(MONTH(Tabela2[[#This Row],[DATA DA RECARGA]]),editar!$F$2:$G$13,2,0))</f>
        <v/>
      </c>
      <c r="V999" s="54" t="str">
        <f>IF(Tabela2[[#This Row],[DATA DA RECARGA]]="","",YEAR(Tabela2[[#This Row],[DATA DA RECARGA]]))</f>
        <v/>
      </c>
      <c r="W999" s="54" t="str">
        <f>IF(Tabela2[[#This Row],[DATA DO ÚLTIMO TESTE HIDROSTÁTICO]]="","",VLOOKUP(MONTH(Tabela2[[#This Row],[DATA DO ÚLTIMO TESTE HIDROSTÁTICO]]),editar!$F$2:$G$13,2,0))</f>
        <v/>
      </c>
      <c r="X999" s="54" t="str">
        <f>IF(Tabela2[[#This Row],[DATA DO ÚLTIMO TESTE HIDROSTÁTICO]]="","",YEAR(Tabela2[[#This Row],[DATA DO ÚLTIMO TESTE HIDROSTÁTICO]]))</f>
        <v/>
      </c>
      <c r="Y999" s="101" t="str">
        <f>IFERROR(IF(Tabela2[[#This Row],[DATA DA RECARGA]]="","",Tabela2[[#This Row],[VALIDADE          (em meses)]]*30)+5,"")</f>
        <v/>
      </c>
      <c r="Z999" s="101" t="str">
        <f>IF(Tabela2[[#This Row],[DATA DA RECARGA]]="","","P")</f>
        <v/>
      </c>
      <c r="AA999" s="71"/>
      <c r="AB999" s="97" t="str">
        <f ca="1">IFERROR(G999-editar!$C$1,"")</f>
        <v/>
      </c>
      <c r="AC999" s="97" t="str">
        <f t="shared" ca="1" si="15"/>
        <v/>
      </c>
      <c r="AD999" s="74"/>
      <c r="AE999" s="74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</row>
    <row r="1000" spans="1:57" ht="20.100000000000001" customHeight="1" x14ac:dyDescent="0.25">
      <c r="A1000" s="50" t="str">
        <f>IF(Tabela2[[#This Row],[LOCAL DO EXTINTOR]]="","",Tabela2[[#This Row],[CONTROL1]])</f>
        <v/>
      </c>
      <c r="B1000" s="134"/>
      <c r="C1000" s="52"/>
      <c r="D1000" s="51"/>
      <c r="E1000" s="53"/>
      <c r="F1000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0" s="83" t="str">
        <f ca="1">IFERROR(IF(Tabela2[[#This Row],[VALIDADE DA RECARGA]]="SELECIONE VALIDADE","",Tabela2[[#This Row],[DATA VENC REC]]),"")</f>
        <v/>
      </c>
      <c r="H1000" s="77"/>
      <c r="I1000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0" s="89" t="str">
        <f>IF(Tabela2[[#This Row],[DATA DO ÚLTIMO TESTE HIDROSTÁTICO]]="","",Tabela2[[#This Row],[DATA DO ÚLTIMO TESTE HIDROSTÁTICO]]+editar!$C$15)</f>
        <v/>
      </c>
      <c r="K1000" s="106"/>
      <c r="L1000" s="142"/>
      <c r="M1000" s="48">
        <v>993</v>
      </c>
      <c r="N1000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0" s="49" t="str">
        <f>IF(Tabela2[[#This Row],[DATA DA RECARGA]]="","",Tabela2[[#This Row],[DATA DA RECARGA]]+Tabela2[[#This Row],[val]])</f>
        <v/>
      </c>
      <c r="P1000" s="48" t="str">
        <f>IF(Tabela2[[#This Row],[DATA VENC REC]]="","",VLOOKUP(MONTH(Tabela2[[#This Row],[DATA VENC REC]]),editar!$F$2:$G$13,2,0))</f>
        <v/>
      </c>
      <c r="Q1000" s="48" t="str">
        <f>IF(Tabela2[[#This Row],[DATA VENC REC]]="","",YEAR(Tabela2[[#This Row],[DATA VENC REC]]))</f>
        <v/>
      </c>
      <c r="R1000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0" s="54" t="str">
        <f>IF(Tabela2[[#This Row],[DATA DO PRÓXIMO TESTE HIDROSTÁTICO]]="","",VLOOKUP(MONTH(Tabela2[[#This Row],[DATA DO PRÓXIMO TESTE HIDROSTÁTICO]]),editar!$F$2:$G$13,2,0))</f>
        <v/>
      </c>
      <c r="T1000" s="54" t="str">
        <f>IF(Tabela2[[#This Row],[DATA DO PRÓXIMO TESTE HIDROSTÁTICO]]="","",YEAR(Tabela2[[#This Row],[DATA DO PRÓXIMO TESTE HIDROSTÁTICO]]))</f>
        <v/>
      </c>
      <c r="U1000" s="54" t="str">
        <f>IF(Tabela2[[#This Row],[DATA DA RECARGA]]="","",VLOOKUP(MONTH(Tabela2[[#This Row],[DATA DA RECARGA]]),editar!$F$2:$G$13,2,0))</f>
        <v/>
      </c>
      <c r="V1000" s="54" t="str">
        <f>IF(Tabela2[[#This Row],[DATA DA RECARGA]]="","",YEAR(Tabela2[[#This Row],[DATA DA RECARGA]]))</f>
        <v/>
      </c>
      <c r="W1000" s="54" t="str">
        <f>IF(Tabela2[[#This Row],[DATA DO ÚLTIMO TESTE HIDROSTÁTICO]]="","",VLOOKUP(MONTH(Tabela2[[#This Row],[DATA DO ÚLTIMO TESTE HIDROSTÁTICO]]),editar!$F$2:$G$13,2,0))</f>
        <v/>
      </c>
      <c r="X1000" s="54" t="str">
        <f>IF(Tabela2[[#This Row],[DATA DO ÚLTIMO TESTE HIDROSTÁTICO]]="","",YEAR(Tabela2[[#This Row],[DATA DO ÚLTIMO TESTE HIDROSTÁTICO]]))</f>
        <v/>
      </c>
      <c r="Y1000" s="101" t="str">
        <f>IFERROR(IF(Tabela2[[#This Row],[DATA DA RECARGA]]="","",Tabela2[[#This Row],[VALIDADE          (em meses)]]*30)+5,"")</f>
        <v/>
      </c>
      <c r="Z1000" s="101" t="str">
        <f>IF(Tabela2[[#This Row],[DATA DA RECARGA]]="","","P")</f>
        <v/>
      </c>
      <c r="AA1000" s="71"/>
      <c r="AB1000" s="97" t="str">
        <f ca="1">IFERROR(G1000-editar!$C$1,"")</f>
        <v/>
      </c>
      <c r="AC1000" s="97" t="str">
        <f t="shared" ca="1" si="15"/>
        <v/>
      </c>
      <c r="AD1000" s="74"/>
      <c r="AE1000" s="74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</row>
    <row r="1001" spans="1:57" ht="20.100000000000001" customHeight="1" x14ac:dyDescent="0.25">
      <c r="A1001" s="50" t="str">
        <f>IF(Tabela2[[#This Row],[LOCAL DO EXTINTOR]]="","",Tabela2[[#This Row],[CONTROL1]])</f>
        <v/>
      </c>
      <c r="B1001" s="134"/>
      <c r="C1001" s="52"/>
      <c r="D1001" s="51"/>
      <c r="E1001" s="53"/>
      <c r="F1001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1" s="83" t="str">
        <f ca="1">IFERROR(IF(Tabela2[[#This Row],[VALIDADE DA RECARGA]]="SELECIONE VALIDADE","",Tabela2[[#This Row],[DATA VENC REC]]),"")</f>
        <v/>
      </c>
      <c r="H1001" s="77"/>
      <c r="I1001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1" s="89" t="str">
        <f>IF(Tabela2[[#This Row],[DATA DO ÚLTIMO TESTE HIDROSTÁTICO]]="","",Tabela2[[#This Row],[DATA DO ÚLTIMO TESTE HIDROSTÁTICO]]+editar!$C$15)</f>
        <v/>
      </c>
      <c r="K1001" s="106"/>
      <c r="L1001" s="142"/>
      <c r="M1001" s="48">
        <v>994</v>
      </c>
      <c r="N1001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1" s="49" t="str">
        <f>IF(Tabela2[[#This Row],[DATA DA RECARGA]]="","",Tabela2[[#This Row],[DATA DA RECARGA]]+Tabela2[[#This Row],[val]])</f>
        <v/>
      </c>
      <c r="P1001" s="48" t="str">
        <f>IF(Tabela2[[#This Row],[DATA VENC REC]]="","",VLOOKUP(MONTH(Tabela2[[#This Row],[DATA VENC REC]]),editar!$F$2:$G$13,2,0))</f>
        <v/>
      </c>
      <c r="Q1001" s="48" t="str">
        <f>IF(Tabela2[[#This Row],[DATA VENC REC]]="","",YEAR(Tabela2[[#This Row],[DATA VENC REC]]))</f>
        <v/>
      </c>
      <c r="R1001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1" s="54" t="str">
        <f>IF(Tabela2[[#This Row],[DATA DO PRÓXIMO TESTE HIDROSTÁTICO]]="","",VLOOKUP(MONTH(Tabela2[[#This Row],[DATA DO PRÓXIMO TESTE HIDROSTÁTICO]]),editar!$F$2:$G$13,2,0))</f>
        <v/>
      </c>
      <c r="T1001" s="54" t="str">
        <f>IF(Tabela2[[#This Row],[DATA DO PRÓXIMO TESTE HIDROSTÁTICO]]="","",YEAR(Tabela2[[#This Row],[DATA DO PRÓXIMO TESTE HIDROSTÁTICO]]))</f>
        <v/>
      </c>
      <c r="U1001" s="54" t="str">
        <f>IF(Tabela2[[#This Row],[DATA DA RECARGA]]="","",VLOOKUP(MONTH(Tabela2[[#This Row],[DATA DA RECARGA]]),editar!$F$2:$G$13,2,0))</f>
        <v/>
      </c>
      <c r="V1001" s="54" t="str">
        <f>IF(Tabela2[[#This Row],[DATA DA RECARGA]]="","",YEAR(Tabela2[[#This Row],[DATA DA RECARGA]]))</f>
        <v/>
      </c>
      <c r="W1001" s="54" t="str">
        <f>IF(Tabela2[[#This Row],[DATA DO ÚLTIMO TESTE HIDROSTÁTICO]]="","",VLOOKUP(MONTH(Tabela2[[#This Row],[DATA DO ÚLTIMO TESTE HIDROSTÁTICO]]),editar!$F$2:$G$13,2,0))</f>
        <v/>
      </c>
      <c r="X1001" s="54" t="str">
        <f>IF(Tabela2[[#This Row],[DATA DO ÚLTIMO TESTE HIDROSTÁTICO]]="","",YEAR(Tabela2[[#This Row],[DATA DO ÚLTIMO TESTE HIDROSTÁTICO]]))</f>
        <v/>
      </c>
      <c r="Y1001" s="101" t="str">
        <f>IFERROR(IF(Tabela2[[#This Row],[DATA DA RECARGA]]="","",Tabela2[[#This Row],[VALIDADE          (em meses)]]*30)+5,"")</f>
        <v/>
      </c>
      <c r="Z1001" s="101" t="str">
        <f>IF(Tabela2[[#This Row],[DATA DA RECARGA]]="","","P")</f>
        <v/>
      </c>
      <c r="AA1001" s="71"/>
      <c r="AB1001" s="97" t="str">
        <f ca="1">IFERROR(G1001-editar!$C$1,"")</f>
        <v/>
      </c>
      <c r="AC1001" s="97" t="str">
        <f t="shared" ca="1" si="15"/>
        <v/>
      </c>
      <c r="AD1001" s="74"/>
      <c r="AE1001" s="74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</row>
    <row r="1002" spans="1:57" ht="20.100000000000001" customHeight="1" x14ac:dyDescent="0.25">
      <c r="A1002" s="50" t="str">
        <f>IF(Tabela2[[#This Row],[LOCAL DO EXTINTOR]]="","",Tabela2[[#This Row],[CONTROL1]])</f>
        <v/>
      </c>
      <c r="B1002" s="134"/>
      <c r="C1002" s="52"/>
      <c r="D1002" s="51"/>
      <c r="E1002" s="53"/>
      <c r="F1002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2" s="83" t="str">
        <f ca="1">IFERROR(IF(Tabela2[[#This Row],[VALIDADE DA RECARGA]]="SELECIONE VALIDADE","",Tabela2[[#This Row],[DATA VENC REC]]),"")</f>
        <v/>
      </c>
      <c r="H1002" s="77"/>
      <c r="I1002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2" s="89" t="str">
        <f>IF(Tabela2[[#This Row],[DATA DO ÚLTIMO TESTE HIDROSTÁTICO]]="","",Tabela2[[#This Row],[DATA DO ÚLTIMO TESTE HIDROSTÁTICO]]+editar!$C$15)</f>
        <v/>
      </c>
      <c r="K1002" s="106"/>
      <c r="L1002" s="142"/>
      <c r="M1002" s="48">
        <v>995</v>
      </c>
      <c r="N1002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2" s="49" t="str">
        <f>IF(Tabela2[[#This Row],[DATA DA RECARGA]]="","",Tabela2[[#This Row],[DATA DA RECARGA]]+Tabela2[[#This Row],[val]])</f>
        <v/>
      </c>
      <c r="P1002" s="48" t="str">
        <f>IF(Tabela2[[#This Row],[DATA VENC REC]]="","",VLOOKUP(MONTH(Tabela2[[#This Row],[DATA VENC REC]]),editar!$F$2:$G$13,2,0))</f>
        <v/>
      </c>
      <c r="Q1002" s="48" t="str">
        <f>IF(Tabela2[[#This Row],[DATA VENC REC]]="","",YEAR(Tabela2[[#This Row],[DATA VENC REC]]))</f>
        <v/>
      </c>
      <c r="R1002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2" s="54" t="str">
        <f>IF(Tabela2[[#This Row],[DATA DO PRÓXIMO TESTE HIDROSTÁTICO]]="","",VLOOKUP(MONTH(Tabela2[[#This Row],[DATA DO PRÓXIMO TESTE HIDROSTÁTICO]]),editar!$F$2:$G$13,2,0))</f>
        <v/>
      </c>
      <c r="T1002" s="54" t="str">
        <f>IF(Tabela2[[#This Row],[DATA DO PRÓXIMO TESTE HIDROSTÁTICO]]="","",YEAR(Tabela2[[#This Row],[DATA DO PRÓXIMO TESTE HIDROSTÁTICO]]))</f>
        <v/>
      </c>
      <c r="U1002" s="54" t="str">
        <f>IF(Tabela2[[#This Row],[DATA DA RECARGA]]="","",VLOOKUP(MONTH(Tabela2[[#This Row],[DATA DA RECARGA]]),editar!$F$2:$G$13,2,0))</f>
        <v/>
      </c>
      <c r="V1002" s="54" t="str">
        <f>IF(Tabela2[[#This Row],[DATA DA RECARGA]]="","",YEAR(Tabela2[[#This Row],[DATA DA RECARGA]]))</f>
        <v/>
      </c>
      <c r="W1002" s="54" t="str">
        <f>IF(Tabela2[[#This Row],[DATA DO ÚLTIMO TESTE HIDROSTÁTICO]]="","",VLOOKUP(MONTH(Tabela2[[#This Row],[DATA DO ÚLTIMO TESTE HIDROSTÁTICO]]),editar!$F$2:$G$13,2,0))</f>
        <v/>
      </c>
      <c r="X1002" s="54" t="str">
        <f>IF(Tabela2[[#This Row],[DATA DO ÚLTIMO TESTE HIDROSTÁTICO]]="","",YEAR(Tabela2[[#This Row],[DATA DO ÚLTIMO TESTE HIDROSTÁTICO]]))</f>
        <v/>
      </c>
      <c r="Y1002" s="101" t="str">
        <f>IFERROR(IF(Tabela2[[#This Row],[DATA DA RECARGA]]="","",Tabela2[[#This Row],[VALIDADE          (em meses)]]*30)+5,"")</f>
        <v/>
      </c>
      <c r="Z1002" s="101" t="str">
        <f>IF(Tabela2[[#This Row],[DATA DA RECARGA]]="","","P")</f>
        <v/>
      </c>
      <c r="AA1002" s="71"/>
      <c r="AB1002" s="97" t="str">
        <f ca="1">IFERROR(G1002-editar!$C$1,"")</f>
        <v/>
      </c>
      <c r="AC1002" s="97" t="str">
        <f t="shared" ca="1" si="15"/>
        <v/>
      </c>
      <c r="AD1002" s="74"/>
      <c r="AE1002" s="74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</row>
    <row r="1003" spans="1:57" ht="20.100000000000001" customHeight="1" x14ac:dyDescent="0.25">
      <c r="A1003" s="50" t="str">
        <f>IF(Tabela2[[#This Row],[LOCAL DO EXTINTOR]]="","",Tabela2[[#This Row],[CONTROL1]])</f>
        <v/>
      </c>
      <c r="B1003" s="134"/>
      <c r="C1003" s="52"/>
      <c r="D1003" s="51"/>
      <c r="E1003" s="53"/>
      <c r="F1003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3" s="83" t="str">
        <f ca="1">IFERROR(IF(Tabela2[[#This Row],[VALIDADE DA RECARGA]]="SELECIONE VALIDADE","",Tabela2[[#This Row],[DATA VENC REC]]),"")</f>
        <v/>
      </c>
      <c r="H1003" s="77"/>
      <c r="I1003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3" s="89" t="str">
        <f>IF(Tabela2[[#This Row],[DATA DO ÚLTIMO TESTE HIDROSTÁTICO]]="","",Tabela2[[#This Row],[DATA DO ÚLTIMO TESTE HIDROSTÁTICO]]+editar!$C$15)</f>
        <v/>
      </c>
      <c r="K1003" s="106"/>
      <c r="L1003" s="142"/>
      <c r="M1003" s="48">
        <v>996</v>
      </c>
      <c r="N1003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3" s="49" t="str">
        <f>IF(Tabela2[[#This Row],[DATA DA RECARGA]]="","",Tabela2[[#This Row],[DATA DA RECARGA]]+Tabela2[[#This Row],[val]])</f>
        <v/>
      </c>
      <c r="P1003" s="48" t="str">
        <f>IF(Tabela2[[#This Row],[DATA VENC REC]]="","",VLOOKUP(MONTH(Tabela2[[#This Row],[DATA VENC REC]]),editar!$F$2:$G$13,2,0))</f>
        <v/>
      </c>
      <c r="Q1003" s="48" t="str">
        <f>IF(Tabela2[[#This Row],[DATA VENC REC]]="","",YEAR(Tabela2[[#This Row],[DATA VENC REC]]))</f>
        <v/>
      </c>
      <c r="R1003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3" s="54" t="str">
        <f>IF(Tabela2[[#This Row],[DATA DO PRÓXIMO TESTE HIDROSTÁTICO]]="","",VLOOKUP(MONTH(Tabela2[[#This Row],[DATA DO PRÓXIMO TESTE HIDROSTÁTICO]]),editar!$F$2:$G$13,2,0))</f>
        <v/>
      </c>
      <c r="T1003" s="54" t="str">
        <f>IF(Tabela2[[#This Row],[DATA DO PRÓXIMO TESTE HIDROSTÁTICO]]="","",YEAR(Tabela2[[#This Row],[DATA DO PRÓXIMO TESTE HIDROSTÁTICO]]))</f>
        <v/>
      </c>
      <c r="U1003" s="54" t="str">
        <f>IF(Tabela2[[#This Row],[DATA DA RECARGA]]="","",VLOOKUP(MONTH(Tabela2[[#This Row],[DATA DA RECARGA]]),editar!$F$2:$G$13,2,0))</f>
        <v/>
      </c>
      <c r="V1003" s="54" t="str">
        <f>IF(Tabela2[[#This Row],[DATA DA RECARGA]]="","",YEAR(Tabela2[[#This Row],[DATA DA RECARGA]]))</f>
        <v/>
      </c>
      <c r="W1003" s="54" t="str">
        <f>IF(Tabela2[[#This Row],[DATA DO ÚLTIMO TESTE HIDROSTÁTICO]]="","",VLOOKUP(MONTH(Tabela2[[#This Row],[DATA DO ÚLTIMO TESTE HIDROSTÁTICO]]),editar!$F$2:$G$13,2,0))</f>
        <v/>
      </c>
      <c r="X1003" s="54" t="str">
        <f>IF(Tabela2[[#This Row],[DATA DO ÚLTIMO TESTE HIDROSTÁTICO]]="","",YEAR(Tabela2[[#This Row],[DATA DO ÚLTIMO TESTE HIDROSTÁTICO]]))</f>
        <v/>
      </c>
      <c r="Y1003" s="101" t="str">
        <f>IFERROR(IF(Tabela2[[#This Row],[DATA DA RECARGA]]="","",Tabela2[[#This Row],[VALIDADE          (em meses)]]*30)+5,"")</f>
        <v/>
      </c>
      <c r="Z1003" s="101" t="str">
        <f>IF(Tabela2[[#This Row],[DATA DA RECARGA]]="","","P")</f>
        <v/>
      </c>
      <c r="AA1003" s="71"/>
      <c r="AB1003" s="97" t="str">
        <f ca="1">IFERROR(G1003-editar!$C$1,"")</f>
        <v/>
      </c>
      <c r="AC1003" s="97" t="str">
        <f t="shared" ca="1" si="15"/>
        <v/>
      </c>
      <c r="AD1003" s="74"/>
      <c r="AE1003" s="74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</row>
    <row r="1004" spans="1:57" ht="20.100000000000001" customHeight="1" x14ac:dyDescent="0.25">
      <c r="A1004" s="50" t="str">
        <f>IF(Tabela2[[#This Row],[LOCAL DO EXTINTOR]]="","",Tabela2[[#This Row],[CONTROL1]])</f>
        <v/>
      </c>
      <c r="B1004" s="134"/>
      <c r="C1004" s="52"/>
      <c r="D1004" s="51"/>
      <c r="E1004" s="53"/>
      <c r="F1004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4" s="83" t="str">
        <f ca="1">IFERROR(IF(Tabela2[[#This Row],[VALIDADE DA RECARGA]]="SELECIONE VALIDADE","",Tabela2[[#This Row],[DATA VENC REC]]),"")</f>
        <v/>
      </c>
      <c r="H1004" s="77"/>
      <c r="I1004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4" s="89" t="str">
        <f>IF(Tabela2[[#This Row],[DATA DO ÚLTIMO TESTE HIDROSTÁTICO]]="","",Tabela2[[#This Row],[DATA DO ÚLTIMO TESTE HIDROSTÁTICO]]+editar!$C$15)</f>
        <v/>
      </c>
      <c r="K1004" s="106"/>
      <c r="L1004" s="142"/>
      <c r="M1004" s="48">
        <v>997</v>
      </c>
      <c r="N1004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4" s="49" t="str">
        <f>IF(Tabela2[[#This Row],[DATA DA RECARGA]]="","",Tabela2[[#This Row],[DATA DA RECARGA]]+Tabela2[[#This Row],[val]])</f>
        <v/>
      </c>
      <c r="P1004" s="48" t="str">
        <f>IF(Tabela2[[#This Row],[DATA VENC REC]]="","",VLOOKUP(MONTH(Tabela2[[#This Row],[DATA VENC REC]]),editar!$F$2:$G$13,2,0))</f>
        <v/>
      </c>
      <c r="Q1004" s="48" t="str">
        <f>IF(Tabela2[[#This Row],[DATA VENC REC]]="","",YEAR(Tabela2[[#This Row],[DATA VENC REC]]))</f>
        <v/>
      </c>
      <c r="R1004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4" s="54" t="str">
        <f>IF(Tabela2[[#This Row],[DATA DO PRÓXIMO TESTE HIDROSTÁTICO]]="","",VLOOKUP(MONTH(Tabela2[[#This Row],[DATA DO PRÓXIMO TESTE HIDROSTÁTICO]]),editar!$F$2:$G$13,2,0))</f>
        <v/>
      </c>
      <c r="T1004" s="54" t="str">
        <f>IF(Tabela2[[#This Row],[DATA DO PRÓXIMO TESTE HIDROSTÁTICO]]="","",YEAR(Tabela2[[#This Row],[DATA DO PRÓXIMO TESTE HIDROSTÁTICO]]))</f>
        <v/>
      </c>
      <c r="U1004" s="54" t="str">
        <f>IF(Tabela2[[#This Row],[DATA DA RECARGA]]="","",VLOOKUP(MONTH(Tabela2[[#This Row],[DATA DA RECARGA]]),editar!$F$2:$G$13,2,0))</f>
        <v/>
      </c>
      <c r="V1004" s="54" t="str">
        <f>IF(Tabela2[[#This Row],[DATA DA RECARGA]]="","",YEAR(Tabela2[[#This Row],[DATA DA RECARGA]]))</f>
        <v/>
      </c>
      <c r="W1004" s="54" t="str">
        <f>IF(Tabela2[[#This Row],[DATA DO ÚLTIMO TESTE HIDROSTÁTICO]]="","",VLOOKUP(MONTH(Tabela2[[#This Row],[DATA DO ÚLTIMO TESTE HIDROSTÁTICO]]),editar!$F$2:$G$13,2,0))</f>
        <v/>
      </c>
      <c r="X1004" s="54" t="str">
        <f>IF(Tabela2[[#This Row],[DATA DO ÚLTIMO TESTE HIDROSTÁTICO]]="","",YEAR(Tabela2[[#This Row],[DATA DO ÚLTIMO TESTE HIDROSTÁTICO]]))</f>
        <v/>
      </c>
      <c r="Y1004" s="101" t="str">
        <f>IFERROR(IF(Tabela2[[#This Row],[DATA DA RECARGA]]="","",Tabela2[[#This Row],[VALIDADE          (em meses)]]*30)+5,"")</f>
        <v/>
      </c>
      <c r="Z1004" s="101" t="str">
        <f>IF(Tabela2[[#This Row],[DATA DA RECARGA]]="","","P")</f>
        <v/>
      </c>
      <c r="AA1004" s="71"/>
      <c r="AB1004" s="97" t="str">
        <f ca="1">IFERROR(G1004-editar!$C$1,"")</f>
        <v/>
      </c>
      <c r="AC1004" s="97" t="str">
        <f t="shared" ca="1" si="15"/>
        <v/>
      </c>
      <c r="AD1004" s="74"/>
      <c r="AE1004" s="74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</row>
    <row r="1005" spans="1:57" ht="20.100000000000001" customHeight="1" x14ac:dyDescent="0.25">
      <c r="A1005" s="50" t="str">
        <f>IF(Tabela2[[#This Row],[LOCAL DO EXTINTOR]]="","",Tabela2[[#This Row],[CONTROL1]])</f>
        <v/>
      </c>
      <c r="B1005" s="134"/>
      <c r="C1005" s="52"/>
      <c r="D1005" s="51"/>
      <c r="E1005" s="53"/>
      <c r="F1005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5" s="83" t="str">
        <f ca="1">IFERROR(IF(Tabela2[[#This Row],[VALIDADE DA RECARGA]]="SELECIONE VALIDADE","",Tabela2[[#This Row],[DATA VENC REC]]),"")</f>
        <v/>
      </c>
      <c r="H1005" s="77"/>
      <c r="I1005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5" s="89" t="str">
        <f>IF(Tabela2[[#This Row],[DATA DO ÚLTIMO TESTE HIDROSTÁTICO]]="","",Tabela2[[#This Row],[DATA DO ÚLTIMO TESTE HIDROSTÁTICO]]+editar!$C$15)</f>
        <v/>
      </c>
      <c r="K1005" s="106"/>
      <c r="L1005" s="142"/>
      <c r="M1005" s="48">
        <v>998</v>
      </c>
      <c r="N1005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5" s="49" t="str">
        <f>IF(Tabela2[[#This Row],[DATA DA RECARGA]]="","",Tabela2[[#This Row],[DATA DA RECARGA]]+Tabela2[[#This Row],[val]])</f>
        <v/>
      </c>
      <c r="P1005" s="48" t="str">
        <f>IF(Tabela2[[#This Row],[DATA VENC REC]]="","",VLOOKUP(MONTH(Tabela2[[#This Row],[DATA VENC REC]]),editar!$F$2:$G$13,2,0))</f>
        <v/>
      </c>
      <c r="Q1005" s="48" t="str">
        <f>IF(Tabela2[[#This Row],[DATA VENC REC]]="","",YEAR(Tabela2[[#This Row],[DATA VENC REC]]))</f>
        <v/>
      </c>
      <c r="R1005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5" s="54" t="str">
        <f>IF(Tabela2[[#This Row],[DATA DO PRÓXIMO TESTE HIDROSTÁTICO]]="","",VLOOKUP(MONTH(Tabela2[[#This Row],[DATA DO PRÓXIMO TESTE HIDROSTÁTICO]]),editar!$F$2:$G$13,2,0))</f>
        <v/>
      </c>
      <c r="T1005" s="54" t="str">
        <f>IF(Tabela2[[#This Row],[DATA DO PRÓXIMO TESTE HIDROSTÁTICO]]="","",YEAR(Tabela2[[#This Row],[DATA DO PRÓXIMO TESTE HIDROSTÁTICO]]))</f>
        <v/>
      </c>
      <c r="U1005" s="54" t="str">
        <f>IF(Tabela2[[#This Row],[DATA DA RECARGA]]="","",VLOOKUP(MONTH(Tabela2[[#This Row],[DATA DA RECARGA]]),editar!$F$2:$G$13,2,0))</f>
        <v/>
      </c>
      <c r="V1005" s="54" t="str">
        <f>IF(Tabela2[[#This Row],[DATA DA RECARGA]]="","",YEAR(Tabela2[[#This Row],[DATA DA RECARGA]]))</f>
        <v/>
      </c>
      <c r="W1005" s="54" t="str">
        <f>IF(Tabela2[[#This Row],[DATA DO ÚLTIMO TESTE HIDROSTÁTICO]]="","",VLOOKUP(MONTH(Tabela2[[#This Row],[DATA DO ÚLTIMO TESTE HIDROSTÁTICO]]),editar!$F$2:$G$13,2,0))</f>
        <v/>
      </c>
      <c r="X1005" s="54" t="str">
        <f>IF(Tabela2[[#This Row],[DATA DO ÚLTIMO TESTE HIDROSTÁTICO]]="","",YEAR(Tabela2[[#This Row],[DATA DO ÚLTIMO TESTE HIDROSTÁTICO]]))</f>
        <v/>
      </c>
      <c r="Y1005" s="101" t="str">
        <f>IFERROR(IF(Tabela2[[#This Row],[DATA DA RECARGA]]="","",Tabela2[[#This Row],[VALIDADE          (em meses)]]*30)+5,"")</f>
        <v/>
      </c>
      <c r="Z1005" s="101" t="str">
        <f>IF(Tabela2[[#This Row],[DATA DA RECARGA]]="","","P")</f>
        <v/>
      </c>
      <c r="AA1005" s="71"/>
      <c r="AB1005" s="97" t="str">
        <f ca="1">IFERROR(G1005-editar!$C$1,"")</f>
        <v/>
      </c>
      <c r="AC1005" s="97" t="str">
        <f t="shared" ca="1" si="15"/>
        <v/>
      </c>
      <c r="AD1005" s="74"/>
      <c r="AE1005" s="74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</row>
    <row r="1006" spans="1:57" ht="20.100000000000001" customHeight="1" x14ac:dyDescent="0.25">
      <c r="A1006" s="50" t="str">
        <f>IF(Tabela2[[#This Row],[LOCAL DO EXTINTOR]]="","",Tabela2[[#This Row],[CONTROL1]])</f>
        <v/>
      </c>
      <c r="B1006" s="134"/>
      <c r="C1006" s="52"/>
      <c r="D1006" s="51"/>
      <c r="E1006" s="53"/>
      <c r="F1006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6" s="83" t="str">
        <f ca="1">IFERROR(IF(Tabela2[[#This Row],[VALIDADE DA RECARGA]]="SELECIONE VALIDADE","",Tabela2[[#This Row],[DATA VENC REC]]),"")</f>
        <v/>
      </c>
      <c r="H1006" s="77"/>
      <c r="I1006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6" s="89" t="str">
        <f>IF(Tabela2[[#This Row],[DATA DO ÚLTIMO TESTE HIDROSTÁTICO]]="","",Tabela2[[#This Row],[DATA DO ÚLTIMO TESTE HIDROSTÁTICO]]+editar!$C$15)</f>
        <v/>
      </c>
      <c r="K1006" s="106"/>
      <c r="L1006" s="142"/>
      <c r="M1006" s="48">
        <v>999</v>
      </c>
      <c r="N1006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6" s="49" t="str">
        <f>IF(Tabela2[[#This Row],[DATA DA RECARGA]]="","",Tabela2[[#This Row],[DATA DA RECARGA]]+Tabela2[[#This Row],[val]])</f>
        <v/>
      </c>
      <c r="P1006" s="48" t="str">
        <f>IF(Tabela2[[#This Row],[DATA VENC REC]]="","",VLOOKUP(MONTH(Tabela2[[#This Row],[DATA VENC REC]]),editar!$F$2:$G$13,2,0))</f>
        <v/>
      </c>
      <c r="Q1006" s="48" t="str">
        <f>IF(Tabela2[[#This Row],[DATA VENC REC]]="","",YEAR(Tabela2[[#This Row],[DATA VENC REC]]))</f>
        <v/>
      </c>
      <c r="R1006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6" s="54" t="str">
        <f>IF(Tabela2[[#This Row],[DATA DO PRÓXIMO TESTE HIDROSTÁTICO]]="","",VLOOKUP(MONTH(Tabela2[[#This Row],[DATA DO PRÓXIMO TESTE HIDROSTÁTICO]]),editar!$F$2:$G$13,2,0))</f>
        <v/>
      </c>
      <c r="T1006" s="54" t="str">
        <f>IF(Tabela2[[#This Row],[DATA DO PRÓXIMO TESTE HIDROSTÁTICO]]="","",YEAR(Tabela2[[#This Row],[DATA DO PRÓXIMO TESTE HIDROSTÁTICO]]))</f>
        <v/>
      </c>
      <c r="U1006" s="54" t="str">
        <f>IF(Tabela2[[#This Row],[DATA DA RECARGA]]="","",VLOOKUP(MONTH(Tabela2[[#This Row],[DATA DA RECARGA]]),editar!$F$2:$G$13,2,0))</f>
        <v/>
      </c>
      <c r="V1006" s="54" t="str">
        <f>IF(Tabela2[[#This Row],[DATA DA RECARGA]]="","",YEAR(Tabela2[[#This Row],[DATA DA RECARGA]]))</f>
        <v/>
      </c>
      <c r="W1006" s="54" t="str">
        <f>IF(Tabela2[[#This Row],[DATA DO ÚLTIMO TESTE HIDROSTÁTICO]]="","",VLOOKUP(MONTH(Tabela2[[#This Row],[DATA DO ÚLTIMO TESTE HIDROSTÁTICO]]),editar!$F$2:$G$13,2,0))</f>
        <v/>
      </c>
      <c r="X1006" s="54" t="str">
        <f>IF(Tabela2[[#This Row],[DATA DO ÚLTIMO TESTE HIDROSTÁTICO]]="","",YEAR(Tabela2[[#This Row],[DATA DO ÚLTIMO TESTE HIDROSTÁTICO]]))</f>
        <v/>
      </c>
      <c r="Y1006" s="101" t="str">
        <f>IFERROR(IF(Tabela2[[#This Row],[DATA DA RECARGA]]="","",Tabela2[[#This Row],[VALIDADE          (em meses)]]*30)+5,"")</f>
        <v/>
      </c>
      <c r="Z1006" s="101" t="str">
        <f>IF(Tabela2[[#This Row],[DATA DA RECARGA]]="","","P")</f>
        <v/>
      </c>
      <c r="AA1006" s="71"/>
      <c r="AB1006" s="97" t="str">
        <f ca="1">IFERROR(G1006-editar!$C$1,"")</f>
        <v/>
      </c>
      <c r="AC1006" s="97" t="str">
        <f t="shared" ca="1" si="15"/>
        <v/>
      </c>
      <c r="AD1006" s="74"/>
      <c r="AE1006" s="74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</row>
    <row r="1007" spans="1:57" ht="20.100000000000001" customHeight="1" x14ac:dyDescent="0.25">
      <c r="A1007" s="50" t="str">
        <f>IF(Tabela2[[#This Row],[LOCAL DO EXTINTOR]]="","",Tabela2[[#This Row],[CONTROL1]])</f>
        <v/>
      </c>
      <c r="B1007" s="134"/>
      <c r="C1007" s="52"/>
      <c r="D1007" s="51"/>
      <c r="E1007" s="53"/>
      <c r="F1007" s="82" t="str">
        <f ca="1">IFERROR(IF(AND(Tabela2[[#This Row],[VALIDADE          (em meses)]]="",Tabela2[[#This Row],[Colunas1]]="P"),"SELECIONE VALIDADE",IF((Tabela2[[#This Row],[DATA DA RECARGA]]&gt;0),IF((DAYS360(TODAY(),(Tabela2[[#This Row],[DATA DA RECARGA]]+Tabela2[[#This Row],[val]]))&lt;1),"Vencido",IF((DAYS360(TODAY(),(Tabela2[[#This Row],[DATA DA RECARGA]]+Tabela2[[#This Row],[val]]))&lt;31),(DAYS360(TODAY(),(Tabela2[[#This Row],[DATA DA RECARGA]]+Tabela2[[#This Row],[val]]))&amp;" Dias para vencer"),"Válido")),"")),"SELECIONE VALIDADE")</f>
        <v/>
      </c>
      <c r="G1007" s="83" t="str">
        <f ca="1">IFERROR(IF(Tabela2[[#This Row],[VALIDADE DA RECARGA]]="SELECIONE VALIDADE","",Tabela2[[#This Row],[DATA VENC REC]]),"")</f>
        <v/>
      </c>
      <c r="H1007" s="77"/>
      <c r="I1007" s="88" t="str">
        <f ca="1">IFERROR(IF((Tabela2[[#This Row],[DATA DO ÚLTIMO TESTE HIDROSTÁTICO]]&gt;0),IF((DAYS360(TODAY(),(Tabela2[[#This Row],[DATA DO ÚLTIMO TESTE HIDROSTÁTICO]]+editar!$C$15))&lt;1),"Vencido",IF((DAYS360(TODAY(),(Tabela2[[#This Row],[DATA DO ÚLTIMO TESTE HIDROSTÁTICO]]+editar!$C$15))&lt;31),(DAYS360(TODAY(),(Tabela2[[#This Row],[DATA DO ÚLTIMO TESTE HIDROSTÁTICO]]+editar!$C$15))&amp;" Dias para vencer"),"Válido")),""),"Inválido")</f>
        <v/>
      </c>
      <c r="J1007" s="89" t="str">
        <f>IF(Tabela2[[#This Row],[DATA DO ÚLTIMO TESTE HIDROSTÁTICO]]="","",Tabela2[[#This Row],[DATA DO ÚLTIMO TESTE HIDROSTÁTICO]]+editar!$C$15)</f>
        <v/>
      </c>
      <c r="K1007" s="106"/>
      <c r="L1007" s="142"/>
      <c r="M1007" s="48">
        <v>1000</v>
      </c>
      <c r="N1007" s="48" t="str">
        <f ca="1">IF(Tabela2[[#This Row],[VALIDADE DA RECARGA]]="","",IF(Tabela2[[#This Row],[VALIDADE DA RECARGA]]="Vencido","Vencido",IF(Tabela2[[#This Row],[VALIDADE DA RECARGA]]="Válido","Válido","Próximo ao vencimento")))</f>
        <v/>
      </c>
      <c r="O1007" s="49" t="str">
        <f>IF(Tabela2[[#This Row],[DATA DA RECARGA]]="","",Tabela2[[#This Row],[DATA DA RECARGA]]+Tabela2[[#This Row],[val]])</f>
        <v/>
      </c>
      <c r="P1007" s="48" t="str">
        <f>IF(Tabela2[[#This Row],[DATA VENC REC]]="","",VLOOKUP(MONTH(Tabela2[[#This Row],[DATA VENC REC]]),editar!$F$2:$G$13,2,0))</f>
        <v/>
      </c>
      <c r="Q1007" s="48" t="str">
        <f>IF(Tabela2[[#This Row],[DATA VENC REC]]="","",YEAR(Tabela2[[#This Row],[DATA VENC REC]]))</f>
        <v/>
      </c>
      <c r="R1007" s="54" t="str">
        <f ca="1">IF(Tabela2[[#This Row],[STATUS DO TESTE HIDROSTÁTICO]]="","",IF(Tabela2[[#This Row],[STATUS DO TESTE HIDROSTÁTICO]]="Vencido","Vencido",IF(Tabela2[[#This Row],[STATUS DO TESTE HIDROSTÁTICO]]="Válido","Válido","Próximo ao vencimento")))</f>
        <v/>
      </c>
      <c r="S1007" s="54" t="str">
        <f>IF(Tabela2[[#This Row],[DATA DO PRÓXIMO TESTE HIDROSTÁTICO]]="","",VLOOKUP(MONTH(Tabela2[[#This Row],[DATA DO PRÓXIMO TESTE HIDROSTÁTICO]]),editar!$F$2:$G$13,2,0))</f>
        <v/>
      </c>
      <c r="T1007" s="54" t="str">
        <f>IF(Tabela2[[#This Row],[DATA DO PRÓXIMO TESTE HIDROSTÁTICO]]="","",YEAR(Tabela2[[#This Row],[DATA DO PRÓXIMO TESTE HIDROSTÁTICO]]))</f>
        <v/>
      </c>
      <c r="U1007" s="54" t="str">
        <f>IF(Tabela2[[#This Row],[DATA DA RECARGA]]="","",VLOOKUP(MONTH(Tabela2[[#This Row],[DATA DA RECARGA]]),editar!$F$2:$G$13,2,0))</f>
        <v/>
      </c>
      <c r="V1007" s="54" t="str">
        <f>IF(Tabela2[[#This Row],[DATA DA RECARGA]]="","",YEAR(Tabela2[[#This Row],[DATA DA RECARGA]]))</f>
        <v/>
      </c>
      <c r="W1007" s="54" t="str">
        <f>IF(Tabela2[[#This Row],[DATA DO ÚLTIMO TESTE HIDROSTÁTICO]]="","",VLOOKUP(MONTH(Tabela2[[#This Row],[DATA DO ÚLTIMO TESTE HIDROSTÁTICO]]),editar!$F$2:$G$13,2,0))</f>
        <v/>
      </c>
      <c r="X1007" s="54" t="str">
        <f>IF(Tabela2[[#This Row],[DATA DO ÚLTIMO TESTE HIDROSTÁTICO]]="","",YEAR(Tabela2[[#This Row],[DATA DO ÚLTIMO TESTE HIDROSTÁTICO]]))</f>
        <v/>
      </c>
      <c r="Y1007" s="101" t="str">
        <f>IFERROR(IF(Tabela2[[#This Row],[DATA DA RECARGA]]="","",Tabela2[[#This Row],[VALIDADE          (em meses)]]*30)+5,"")</f>
        <v/>
      </c>
      <c r="Z1007" s="101" t="str">
        <f>IF(Tabela2[[#This Row],[DATA DA RECARGA]]="","","P")</f>
        <v/>
      </c>
      <c r="AA1007" s="71"/>
      <c r="AB1007" s="97" t="str">
        <f ca="1">IFERROR(G1007-editar!$C$1,"")</f>
        <v/>
      </c>
      <c r="AC1007" s="97" t="str">
        <f t="shared" ca="1" si="15"/>
        <v/>
      </c>
      <c r="AD1007" s="74"/>
      <c r="AE1007" s="74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</row>
    <row r="1008" spans="1:57" x14ac:dyDescent="0.25">
      <c r="F1008" s="47"/>
    </row>
    <row r="1009" spans="6:6" x14ac:dyDescent="0.25">
      <c r="F1009" s="47"/>
    </row>
    <row r="1010" spans="6:6" x14ac:dyDescent="0.25">
      <c r="F1010" s="47"/>
    </row>
    <row r="1011" spans="6:6" x14ac:dyDescent="0.25">
      <c r="F1011" s="47"/>
    </row>
    <row r="1012" spans="6:6" x14ac:dyDescent="0.25">
      <c r="F1012" s="47"/>
    </row>
    <row r="1013" spans="6:6" x14ac:dyDescent="0.25">
      <c r="F1013" s="47"/>
    </row>
    <row r="1014" spans="6:6" x14ac:dyDescent="0.25">
      <c r="F1014" s="47"/>
    </row>
    <row r="1015" spans="6:6" x14ac:dyDescent="0.25">
      <c r="F1015" s="47"/>
    </row>
    <row r="1016" spans="6:6" x14ac:dyDescent="0.25">
      <c r="F1016" s="47"/>
    </row>
    <row r="1017" spans="6:6" x14ac:dyDescent="0.25">
      <c r="F1017" s="47"/>
    </row>
    <row r="1018" spans="6:6" x14ac:dyDescent="0.25">
      <c r="F1018" s="47"/>
    </row>
    <row r="1019" spans="6:6" x14ac:dyDescent="0.25">
      <c r="F1019" s="47"/>
    </row>
    <row r="1020" spans="6:6" x14ac:dyDescent="0.25">
      <c r="F1020" s="47"/>
    </row>
    <row r="1021" spans="6:6" x14ac:dyDescent="0.25">
      <c r="F1021" s="47"/>
    </row>
    <row r="1022" spans="6:6" x14ac:dyDescent="0.25">
      <c r="F1022" s="47"/>
    </row>
    <row r="1023" spans="6:6" x14ac:dyDescent="0.25">
      <c r="F1023" s="47"/>
    </row>
    <row r="1024" spans="6:6" x14ac:dyDescent="0.25">
      <c r="F1024" s="47"/>
    </row>
    <row r="1025" spans="6:6" x14ac:dyDescent="0.25">
      <c r="F1025" s="47"/>
    </row>
    <row r="1026" spans="6:6" x14ac:dyDescent="0.25">
      <c r="F1026" s="47"/>
    </row>
    <row r="1027" spans="6:6" x14ac:dyDescent="0.25">
      <c r="F1027" s="47"/>
    </row>
    <row r="1028" spans="6:6" x14ac:dyDescent="0.25">
      <c r="F1028" s="47"/>
    </row>
    <row r="1029" spans="6:6" x14ac:dyDescent="0.25">
      <c r="F1029" s="47"/>
    </row>
    <row r="1030" spans="6:6" x14ac:dyDescent="0.25">
      <c r="F1030" s="47"/>
    </row>
    <row r="1031" spans="6:6" x14ac:dyDescent="0.25">
      <c r="F1031" s="47"/>
    </row>
    <row r="1032" spans="6:6" x14ac:dyDescent="0.25">
      <c r="F1032" s="47"/>
    </row>
    <row r="1033" spans="6:6" x14ac:dyDescent="0.25">
      <c r="F1033" s="47"/>
    </row>
    <row r="1034" spans="6:6" x14ac:dyDescent="0.25">
      <c r="F1034" s="47"/>
    </row>
    <row r="1035" spans="6:6" x14ac:dyDescent="0.25">
      <c r="F1035" s="47"/>
    </row>
    <row r="1036" spans="6:6" x14ac:dyDescent="0.25">
      <c r="F1036" s="47"/>
    </row>
    <row r="1037" spans="6:6" x14ac:dyDescent="0.25">
      <c r="F1037" s="47"/>
    </row>
    <row r="1038" spans="6:6" x14ac:dyDescent="0.25">
      <c r="F1038" s="47"/>
    </row>
    <row r="1039" spans="6:6" x14ac:dyDescent="0.25">
      <c r="F1039" s="47"/>
    </row>
    <row r="1040" spans="6:6" x14ac:dyDescent="0.25">
      <c r="F1040" s="47"/>
    </row>
    <row r="1041" spans="6:6" x14ac:dyDescent="0.25">
      <c r="F1041" s="47"/>
    </row>
    <row r="1042" spans="6:6" x14ac:dyDescent="0.25">
      <c r="F1042" s="47"/>
    </row>
    <row r="1043" spans="6:6" x14ac:dyDescent="0.25">
      <c r="F1043" s="47"/>
    </row>
    <row r="1044" spans="6:6" x14ac:dyDescent="0.25">
      <c r="F1044" s="47"/>
    </row>
    <row r="1045" spans="6:6" x14ac:dyDescent="0.25">
      <c r="F1045" s="47"/>
    </row>
    <row r="1046" spans="6:6" x14ac:dyDescent="0.25">
      <c r="F1046" s="47"/>
    </row>
    <row r="1047" spans="6:6" x14ac:dyDescent="0.25">
      <c r="F1047" s="47"/>
    </row>
    <row r="1048" spans="6:6" x14ac:dyDescent="0.25">
      <c r="F1048" s="47"/>
    </row>
    <row r="1049" spans="6:6" x14ac:dyDescent="0.25">
      <c r="F1049" s="47"/>
    </row>
    <row r="1050" spans="6:6" x14ac:dyDescent="0.25">
      <c r="F1050" s="47"/>
    </row>
    <row r="1051" spans="6:6" x14ac:dyDescent="0.25">
      <c r="F1051" s="47"/>
    </row>
    <row r="1052" spans="6:6" x14ac:dyDescent="0.25">
      <c r="F1052" s="47"/>
    </row>
    <row r="1053" spans="6:6" x14ac:dyDescent="0.25">
      <c r="F1053" s="47"/>
    </row>
    <row r="1054" spans="6:6" x14ac:dyDescent="0.25">
      <c r="F1054" s="47"/>
    </row>
    <row r="1055" spans="6:6" x14ac:dyDescent="0.25">
      <c r="F1055" s="47"/>
    </row>
    <row r="1056" spans="6:6" x14ac:dyDescent="0.25">
      <c r="F1056" s="47"/>
    </row>
    <row r="1057" spans="6:6" x14ac:dyDescent="0.25">
      <c r="F1057" s="47"/>
    </row>
    <row r="1058" spans="6:6" x14ac:dyDescent="0.25">
      <c r="F1058" s="47"/>
    </row>
    <row r="1059" spans="6:6" x14ac:dyDescent="0.25">
      <c r="F1059" s="47"/>
    </row>
    <row r="1060" spans="6:6" x14ac:dyDescent="0.25">
      <c r="F1060" s="47"/>
    </row>
    <row r="1061" spans="6:6" x14ac:dyDescent="0.25">
      <c r="F1061" s="47"/>
    </row>
    <row r="1062" spans="6:6" x14ac:dyDescent="0.25">
      <c r="F1062" s="47"/>
    </row>
    <row r="1063" spans="6:6" x14ac:dyDescent="0.25">
      <c r="F1063" s="47"/>
    </row>
    <row r="1064" spans="6:6" x14ac:dyDescent="0.25">
      <c r="F1064" s="47"/>
    </row>
    <row r="1065" spans="6:6" x14ac:dyDescent="0.25">
      <c r="F1065" s="47"/>
    </row>
    <row r="1066" spans="6:6" x14ac:dyDescent="0.25">
      <c r="F1066" s="47"/>
    </row>
    <row r="1067" spans="6:6" x14ac:dyDescent="0.25">
      <c r="F1067" s="47"/>
    </row>
    <row r="1068" spans="6:6" x14ac:dyDescent="0.25">
      <c r="F1068" s="47"/>
    </row>
    <row r="1069" spans="6:6" x14ac:dyDescent="0.25">
      <c r="F1069" s="47"/>
    </row>
    <row r="1070" spans="6:6" x14ac:dyDescent="0.25">
      <c r="F1070" s="47"/>
    </row>
    <row r="1071" spans="6:6" x14ac:dyDescent="0.25">
      <c r="F1071" s="47"/>
    </row>
    <row r="1072" spans="6:6" x14ac:dyDescent="0.25">
      <c r="F1072" s="47"/>
    </row>
    <row r="1073" spans="6:6" x14ac:dyDescent="0.25">
      <c r="F1073" s="47"/>
    </row>
    <row r="1074" spans="6:6" x14ac:dyDescent="0.25">
      <c r="F1074" s="47"/>
    </row>
    <row r="1075" spans="6:6" x14ac:dyDescent="0.25">
      <c r="F1075" s="47"/>
    </row>
    <row r="1076" spans="6:6" x14ac:dyDescent="0.25">
      <c r="F1076" s="47"/>
    </row>
    <row r="1077" spans="6:6" x14ac:dyDescent="0.25">
      <c r="F1077" s="47"/>
    </row>
    <row r="1078" spans="6:6" x14ac:dyDescent="0.25">
      <c r="F1078" s="47"/>
    </row>
    <row r="1079" spans="6:6" x14ac:dyDescent="0.25">
      <c r="F1079" s="47"/>
    </row>
    <row r="1080" spans="6:6" x14ac:dyDescent="0.25">
      <c r="F1080" s="47"/>
    </row>
    <row r="1081" spans="6:6" x14ac:dyDescent="0.25">
      <c r="F1081" s="47"/>
    </row>
    <row r="1082" spans="6:6" x14ac:dyDescent="0.25">
      <c r="F1082" s="47"/>
    </row>
    <row r="1083" spans="6:6" x14ac:dyDescent="0.25">
      <c r="F1083" s="47"/>
    </row>
    <row r="1084" spans="6:6" x14ac:dyDescent="0.25">
      <c r="F1084" s="47"/>
    </row>
    <row r="1085" spans="6:6" x14ac:dyDescent="0.25">
      <c r="F1085" s="47"/>
    </row>
    <row r="1086" spans="6:6" x14ac:dyDescent="0.25">
      <c r="F1086" s="47"/>
    </row>
    <row r="1087" spans="6:6" x14ac:dyDescent="0.25">
      <c r="F1087" s="47"/>
    </row>
    <row r="1088" spans="6:6" x14ac:dyDescent="0.25">
      <c r="F1088" s="47"/>
    </row>
    <row r="1089" spans="6:6" x14ac:dyDescent="0.25">
      <c r="F1089" s="47"/>
    </row>
    <row r="1090" spans="6:6" x14ac:dyDescent="0.25">
      <c r="F1090" s="47"/>
    </row>
    <row r="1091" spans="6:6" x14ac:dyDescent="0.25">
      <c r="F1091" s="47"/>
    </row>
    <row r="1092" spans="6:6" x14ac:dyDescent="0.25">
      <c r="F1092" s="47"/>
    </row>
    <row r="1093" spans="6:6" x14ac:dyDescent="0.25">
      <c r="F1093" s="47"/>
    </row>
    <row r="1094" spans="6:6" x14ac:dyDescent="0.25">
      <c r="F1094" s="47"/>
    </row>
    <row r="1095" spans="6:6" x14ac:dyDescent="0.25">
      <c r="F1095" s="47"/>
    </row>
    <row r="1096" spans="6:6" x14ac:dyDescent="0.25">
      <c r="F1096" s="47"/>
    </row>
    <row r="1097" spans="6:6" x14ac:dyDescent="0.25">
      <c r="F1097" s="47"/>
    </row>
    <row r="1098" spans="6:6" x14ac:dyDescent="0.25">
      <c r="F1098" s="47"/>
    </row>
    <row r="1099" spans="6:6" x14ac:dyDescent="0.25">
      <c r="F1099" s="47"/>
    </row>
    <row r="1100" spans="6:6" x14ac:dyDescent="0.25">
      <c r="F1100" s="47"/>
    </row>
    <row r="1101" spans="6:6" x14ac:dyDescent="0.25">
      <c r="F1101" s="47"/>
    </row>
    <row r="1102" spans="6:6" x14ac:dyDescent="0.25">
      <c r="F1102" s="47"/>
    </row>
    <row r="1103" spans="6:6" x14ac:dyDescent="0.25">
      <c r="F1103" s="47"/>
    </row>
    <row r="1104" spans="6:6" x14ac:dyDescent="0.25">
      <c r="F1104" s="47"/>
    </row>
    <row r="1105" spans="6:6" x14ac:dyDescent="0.25">
      <c r="F1105" s="47"/>
    </row>
    <row r="1106" spans="6:6" x14ac:dyDescent="0.25">
      <c r="F1106" s="47"/>
    </row>
    <row r="1107" spans="6:6" x14ac:dyDescent="0.25">
      <c r="F1107" s="47"/>
    </row>
    <row r="1108" spans="6:6" x14ac:dyDescent="0.25">
      <c r="F1108" s="47"/>
    </row>
    <row r="1109" spans="6:6" x14ac:dyDescent="0.25">
      <c r="F1109" s="47"/>
    </row>
    <row r="1110" spans="6:6" x14ac:dyDescent="0.25">
      <c r="F1110" s="47"/>
    </row>
    <row r="1111" spans="6:6" x14ac:dyDescent="0.25">
      <c r="F1111" s="47"/>
    </row>
    <row r="1112" spans="6:6" x14ac:dyDescent="0.25">
      <c r="F1112" s="47"/>
    </row>
    <row r="1113" spans="6:6" x14ac:dyDescent="0.25">
      <c r="F1113" s="47"/>
    </row>
    <row r="1114" spans="6:6" x14ac:dyDescent="0.25">
      <c r="F1114" s="47"/>
    </row>
    <row r="1115" spans="6:6" x14ac:dyDescent="0.25">
      <c r="F1115" s="47"/>
    </row>
    <row r="1116" spans="6:6" x14ac:dyDescent="0.25">
      <c r="F1116" s="47"/>
    </row>
    <row r="1117" spans="6:6" x14ac:dyDescent="0.25">
      <c r="F1117" s="47"/>
    </row>
    <row r="1118" spans="6:6" x14ac:dyDescent="0.25">
      <c r="F1118" s="47"/>
    </row>
    <row r="1119" spans="6:6" x14ac:dyDescent="0.25">
      <c r="F1119" s="47"/>
    </row>
    <row r="1120" spans="6:6" x14ac:dyDescent="0.25">
      <c r="F1120" s="47"/>
    </row>
    <row r="1121" spans="6:6" x14ac:dyDescent="0.25">
      <c r="F1121" s="47"/>
    </row>
    <row r="1122" spans="6:6" x14ac:dyDescent="0.25">
      <c r="F1122" s="47"/>
    </row>
    <row r="1123" spans="6:6" x14ac:dyDescent="0.25">
      <c r="F1123" s="47"/>
    </row>
    <row r="1124" spans="6:6" x14ac:dyDescent="0.25">
      <c r="F1124" s="47"/>
    </row>
    <row r="1125" spans="6:6" x14ac:dyDescent="0.25">
      <c r="F1125" s="47"/>
    </row>
    <row r="1126" spans="6:6" x14ac:dyDescent="0.25">
      <c r="F1126" s="47"/>
    </row>
    <row r="1127" spans="6:6" x14ac:dyDescent="0.25">
      <c r="F1127" s="47"/>
    </row>
    <row r="1128" spans="6:6" x14ac:dyDescent="0.25">
      <c r="F1128" s="47"/>
    </row>
    <row r="1129" spans="6:6" x14ac:dyDescent="0.25">
      <c r="F1129" s="47"/>
    </row>
    <row r="1130" spans="6:6" x14ac:dyDescent="0.25">
      <c r="F1130" s="47"/>
    </row>
    <row r="1131" spans="6:6" x14ac:dyDescent="0.25">
      <c r="F1131" s="47"/>
    </row>
    <row r="1132" spans="6:6" x14ac:dyDescent="0.25">
      <c r="F1132" s="47"/>
    </row>
    <row r="1133" spans="6:6" x14ac:dyDescent="0.25">
      <c r="F1133" s="47"/>
    </row>
    <row r="1134" spans="6:6" x14ac:dyDescent="0.25">
      <c r="F1134" s="47"/>
    </row>
    <row r="1135" spans="6:6" x14ac:dyDescent="0.25">
      <c r="F1135" s="47"/>
    </row>
    <row r="1136" spans="6:6" x14ac:dyDescent="0.25">
      <c r="F1136" s="47"/>
    </row>
    <row r="1137" spans="6:6" x14ac:dyDescent="0.25">
      <c r="F1137" s="47"/>
    </row>
    <row r="1138" spans="6:6" x14ac:dyDescent="0.25">
      <c r="F1138" s="47"/>
    </row>
    <row r="1139" spans="6:6" x14ac:dyDescent="0.25">
      <c r="F1139" s="47"/>
    </row>
    <row r="1140" spans="6:6" x14ac:dyDescent="0.25">
      <c r="F1140" s="47"/>
    </row>
    <row r="1141" spans="6:6" x14ac:dyDescent="0.25">
      <c r="F1141" s="47"/>
    </row>
    <row r="1142" spans="6:6" x14ac:dyDescent="0.25">
      <c r="F1142" s="47"/>
    </row>
    <row r="1143" spans="6:6" x14ac:dyDescent="0.25">
      <c r="F1143" s="47"/>
    </row>
    <row r="1144" spans="6:6" x14ac:dyDescent="0.25">
      <c r="F1144" s="47"/>
    </row>
    <row r="1145" spans="6:6" x14ac:dyDescent="0.25">
      <c r="F1145" s="47"/>
    </row>
    <row r="1146" spans="6:6" x14ac:dyDescent="0.25">
      <c r="F1146" s="47"/>
    </row>
    <row r="1147" spans="6:6" x14ac:dyDescent="0.25">
      <c r="F1147" s="47"/>
    </row>
    <row r="1148" spans="6:6" x14ac:dyDescent="0.25">
      <c r="F1148" s="47"/>
    </row>
    <row r="1149" spans="6:6" x14ac:dyDescent="0.25">
      <c r="F1149" s="47"/>
    </row>
    <row r="1150" spans="6:6" x14ac:dyDescent="0.25">
      <c r="F1150" s="47"/>
    </row>
    <row r="1151" spans="6:6" x14ac:dyDescent="0.25">
      <c r="F1151" s="47"/>
    </row>
    <row r="1152" spans="6:6" x14ac:dyDescent="0.25">
      <c r="F1152" s="47"/>
    </row>
    <row r="1153" spans="6:6" x14ac:dyDescent="0.25">
      <c r="F1153" s="47"/>
    </row>
    <row r="1154" spans="6:6" x14ac:dyDescent="0.25">
      <c r="F1154" s="47"/>
    </row>
    <row r="1155" spans="6:6" x14ac:dyDescent="0.25">
      <c r="F1155" s="47"/>
    </row>
    <row r="1156" spans="6:6" x14ac:dyDescent="0.25">
      <c r="F1156" s="47"/>
    </row>
    <row r="1157" spans="6:6" x14ac:dyDescent="0.25">
      <c r="F1157" s="47"/>
    </row>
    <row r="1158" spans="6:6" x14ac:dyDescent="0.25">
      <c r="F1158" s="47"/>
    </row>
    <row r="1159" spans="6:6" x14ac:dyDescent="0.25">
      <c r="F1159" s="47"/>
    </row>
    <row r="1160" spans="6:6" x14ac:dyDescent="0.25">
      <c r="F1160" s="47"/>
    </row>
    <row r="1161" spans="6:6" x14ac:dyDescent="0.25">
      <c r="F1161" s="47"/>
    </row>
  </sheetData>
  <sortState ref="A8:G107">
    <sortCondition sortBy="cellColor" ref="F8:F107" dxfId="39"/>
    <sortCondition sortBy="cellColor" ref="F8:F107" dxfId="38"/>
    <sortCondition sortBy="cellColor" ref="F8:F107" dxfId="37"/>
    <sortCondition sortBy="cellColor" ref="F8:F107" dxfId="36"/>
  </sortState>
  <mergeCells count="3">
    <mergeCell ref="E3:E4"/>
    <mergeCell ref="H6:J6"/>
    <mergeCell ref="E6:F6"/>
  </mergeCells>
  <phoneticPr fontId="29" type="noConversion"/>
  <conditionalFormatting sqref="F8:F1007 I8:I1007">
    <cfRule type="containsText" dxfId="35" priority="26" operator="containsText" text="Dias para vencer">
      <formula>NOT(ISERROR(SEARCH("Dias para vencer",F8)))</formula>
    </cfRule>
    <cfRule type="cellIs" dxfId="34" priority="27" operator="equal">
      <formula>"Válido"</formula>
    </cfRule>
    <cfRule type="cellIs" dxfId="33" priority="28" operator="equal">
      <formula>""""""</formula>
    </cfRule>
    <cfRule type="cellIs" dxfId="32" priority="29" operator="equal">
      <formula>"INVÁLIDO"</formula>
    </cfRule>
    <cfRule type="cellIs" dxfId="31" priority="30" operator="equal">
      <formula>"Vencido"</formula>
    </cfRule>
  </conditionalFormatting>
  <pageMargins left="0.11811023622047245" right="0.11811023622047245" top="0.74803149606299213" bottom="0.7480314960629921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4" name="Drop Down 2">
              <controlPr defaultSize="0" autoLine="0" autoPict="0">
                <anchor>
                  <from>
                    <xdr:col>2</xdr:col>
                    <xdr:colOff>495300</xdr:colOff>
                    <xdr:row>2</xdr:row>
                    <xdr:rowOff>295275</xdr:rowOff>
                  </from>
                  <to>
                    <xdr:col>3</xdr:col>
                    <xdr:colOff>866775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Drop Down 3">
              <controlPr defaultSize="0" autoLine="0" autoPict="0">
                <anchor>
                  <from>
                    <xdr:col>3</xdr:col>
                    <xdr:colOff>885825</xdr:colOff>
                    <xdr:row>2</xdr:row>
                    <xdr:rowOff>295275</xdr:rowOff>
                  </from>
                  <to>
                    <xdr:col>4</xdr:col>
                    <xdr:colOff>571500</xdr:colOff>
                    <xdr:row>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6" name="Drop Down 11">
              <controlPr defaultSize="0" autoLine="0" autoPict="0">
                <anchor>
                  <from>
                    <xdr:col>2</xdr:col>
                    <xdr:colOff>495300</xdr:colOff>
                    <xdr:row>1</xdr:row>
                    <xdr:rowOff>0</xdr:rowOff>
                  </from>
                  <to>
                    <xdr:col>4</xdr:col>
                    <xdr:colOff>571500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7" name="Drop Down 15">
              <controlPr defaultSize="0" autoLine="0" autoPict="0">
                <anchor>
                  <from>
                    <xdr:col>1</xdr:col>
                    <xdr:colOff>0</xdr:colOff>
                    <xdr:row>0</xdr:row>
                    <xdr:rowOff>85725</xdr:rowOff>
                  </from>
                  <to>
                    <xdr:col>1</xdr:col>
                    <xdr:colOff>2781300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OFFSET(configuracao!$D$2:$D$21,0,0,configuracao!$C$1,1)</xm:f>
          </x14:formula1>
          <xm:sqref>D8:D1007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shboard"/>
  <dimension ref="A1:DG217"/>
  <sheetViews>
    <sheetView showRowColHeaders="0" zoomScaleNormal="100" workbookViewId="0">
      <selection activeCell="C5" sqref="C5"/>
    </sheetView>
  </sheetViews>
  <sheetFormatPr defaultRowHeight="15" x14ac:dyDescent="0.25"/>
  <cols>
    <col min="1" max="28" width="2" style="6" customWidth="1"/>
    <col min="29" max="29" width="0.5703125" style="6" customWidth="1"/>
    <col min="30" max="94" width="2" style="6" customWidth="1"/>
    <col min="95" max="104" width="9.140625" style="6"/>
    <col min="105" max="105" width="29.5703125" style="6" customWidth="1"/>
    <col min="106" max="16384" width="9.140625" style="6"/>
  </cols>
  <sheetData>
    <row r="1" spans="1:109" ht="10.5" customHeigh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179">
        <f ca="1">TODAY()</f>
        <v>44672</v>
      </c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70"/>
      <c r="BR1" s="70"/>
      <c r="BS1" s="70"/>
      <c r="BT1" s="70"/>
      <c r="BU1" s="70"/>
      <c r="BV1" s="70"/>
      <c r="BW1" s="70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</row>
    <row r="2" spans="1:109" ht="15" hidden="1" customHeight="1" x14ac:dyDescent="0.25">
      <c r="A2" s="9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9"/>
      <c r="BF2" s="179"/>
      <c r="BG2" s="179"/>
      <c r="BH2" s="179"/>
      <c r="BI2" s="179"/>
      <c r="BJ2" s="179"/>
      <c r="BK2" s="179"/>
      <c r="BL2" s="179"/>
      <c r="BM2" s="179"/>
      <c r="BN2" s="179"/>
      <c r="BO2" s="179"/>
      <c r="BP2" s="179"/>
      <c r="BQ2" s="70"/>
      <c r="BR2" s="70"/>
      <c r="BS2" s="70"/>
      <c r="BT2" s="70"/>
      <c r="BU2" s="70"/>
      <c r="BV2" s="70"/>
      <c r="BW2" s="70"/>
      <c r="BX2" s="9"/>
      <c r="BY2" s="13"/>
      <c r="BZ2" s="13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</row>
    <row r="3" spans="1:109" ht="15" hidden="1" customHeight="1" x14ac:dyDescent="0.25">
      <c r="A3" s="9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4"/>
      <c r="BD3" s="14"/>
      <c r="BE3" s="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70"/>
      <c r="BR3" s="70"/>
      <c r="BS3" s="70"/>
      <c r="BT3" s="70"/>
      <c r="BU3" s="70"/>
      <c r="BV3" s="70"/>
      <c r="BW3" s="70"/>
      <c r="BX3" s="9"/>
      <c r="BY3" s="13"/>
      <c r="BZ3" s="13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</row>
    <row r="4" spans="1:109" ht="2.25" customHeight="1" x14ac:dyDescent="0.25">
      <c r="A4" s="9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4"/>
      <c r="BD4" s="14"/>
      <c r="BE4" s="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70"/>
      <c r="BR4" s="70"/>
      <c r="BS4" s="70"/>
      <c r="BT4" s="70"/>
      <c r="BU4" s="70"/>
      <c r="BV4" s="70"/>
      <c r="BW4" s="70"/>
      <c r="BX4" s="9"/>
      <c r="BY4" s="13"/>
      <c r="BZ4" s="13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</row>
    <row r="5" spans="1:109" ht="15" customHeight="1" x14ac:dyDescent="0.25">
      <c r="A5" s="9"/>
      <c r="B5" s="14"/>
      <c r="C5" s="19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4"/>
      <c r="BD5" s="14"/>
      <c r="BE5" s="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70"/>
      <c r="BR5" s="70"/>
      <c r="BS5" s="70"/>
      <c r="BT5" s="70"/>
      <c r="BU5" s="70"/>
      <c r="BV5" s="70"/>
      <c r="BW5" s="70"/>
      <c r="BX5" s="9"/>
      <c r="BY5" s="13"/>
      <c r="BZ5" s="13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</row>
    <row r="6" spans="1:109" ht="15" customHeight="1" x14ac:dyDescent="0.25">
      <c r="A6" s="9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70"/>
      <c r="BR6" s="70"/>
      <c r="BS6" s="70"/>
      <c r="BT6" s="70"/>
      <c r="BU6" s="70"/>
      <c r="BV6" s="70"/>
      <c r="BW6" s="70"/>
      <c r="BX6" s="9"/>
      <c r="BY6" s="13"/>
      <c r="BZ6" s="13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</row>
    <row r="7" spans="1:109" ht="10.5" customHeight="1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70"/>
      <c r="BR7" s="70"/>
      <c r="BS7" s="70"/>
      <c r="BT7" s="70"/>
      <c r="BU7" s="70"/>
      <c r="BV7" s="70"/>
      <c r="BW7" s="70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</row>
    <row r="8" spans="1:109" ht="10.5" customHeight="1" x14ac:dyDescent="0.25">
      <c r="A8" s="9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9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9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9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9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</row>
    <row r="9" spans="1:109" ht="10.5" customHeight="1" x14ac:dyDescent="0.25">
      <c r="A9" s="9"/>
      <c r="B9" s="1"/>
      <c r="C9" s="177">
        <f ca="1">DB77</f>
        <v>66</v>
      </c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"/>
      <c r="Q9" s="9"/>
      <c r="R9" s="1"/>
      <c r="S9" s="173">
        <f ca="1">DB78</f>
        <v>1</v>
      </c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"/>
      <c r="AG9" s="9"/>
      <c r="AH9" s="1"/>
      <c r="AI9" s="175">
        <f ca="1">DB79</f>
        <v>65</v>
      </c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"/>
      <c r="AW9" s="9"/>
      <c r="AX9" s="1"/>
      <c r="AY9" s="171">
        <f ca="1">DB80</f>
        <v>0</v>
      </c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"/>
      <c r="BM9" s="9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9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</row>
    <row r="10" spans="1:109" ht="10.5" customHeight="1" x14ac:dyDescent="0.25">
      <c r="A10" s="9"/>
      <c r="B10" s="1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"/>
      <c r="Q10" s="9"/>
      <c r="R10" s="1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"/>
      <c r="AG10" s="9"/>
      <c r="AH10" s="1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"/>
      <c r="AW10" s="9"/>
      <c r="AX10" s="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"/>
      <c r="BM10" s="9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9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</row>
    <row r="11" spans="1:109" ht="10.5" customHeight="1" x14ac:dyDescent="0.25">
      <c r="A11" s="9"/>
      <c r="B11" s="1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"/>
      <c r="Q11" s="9"/>
      <c r="R11" s="1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"/>
      <c r="AG11" s="9"/>
      <c r="AH11" s="1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"/>
      <c r="AW11" s="9"/>
      <c r="AX11" s="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"/>
      <c r="BM11" s="9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9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</row>
    <row r="12" spans="1:109" ht="10.5" customHeight="1" x14ac:dyDescent="0.25">
      <c r="A12" s="9"/>
      <c r="B12" s="1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"/>
      <c r="Q12" s="9"/>
      <c r="R12" s="1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"/>
      <c r="AG12" s="9"/>
      <c r="AH12" s="1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"/>
      <c r="AW12" s="9"/>
      <c r="AX12" s="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"/>
      <c r="BM12" s="9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9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</row>
    <row r="13" spans="1:109" ht="10.5" customHeight="1" x14ac:dyDescent="0.25">
      <c r="A13" s="9"/>
      <c r="B13" s="1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"/>
      <c r="Q13" s="9"/>
      <c r="R13" s="1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"/>
      <c r="AG13" s="9"/>
      <c r="AH13" s="1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"/>
      <c r="AW13" s="9"/>
      <c r="AX13" s="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"/>
      <c r="BM13" s="9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9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</row>
    <row r="14" spans="1:109" ht="10.5" customHeight="1" x14ac:dyDescent="0.25">
      <c r="A14" s="9"/>
      <c r="B14" s="1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"/>
      <c r="Q14" s="9"/>
      <c r="R14" s="1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"/>
      <c r="AG14" s="9"/>
      <c r="AH14" s="1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"/>
      <c r="AW14" s="9"/>
      <c r="AX14" s="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"/>
      <c r="BM14" s="9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9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</row>
    <row r="15" spans="1:109" ht="10.5" customHeight="1" x14ac:dyDescent="0.25">
      <c r="A15" s="9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9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9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9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9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9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</row>
    <row r="16" spans="1:109" ht="10.5" customHeight="1" x14ac:dyDescent="0.25">
      <c r="A16" s="9"/>
      <c r="B16" s="1"/>
      <c r="C16" s="178" t="s">
        <v>44</v>
      </c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"/>
      <c r="Q16" s="9"/>
      <c r="R16" s="1"/>
      <c r="S16" s="174" t="s">
        <v>105</v>
      </c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"/>
      <c r="AG16" s="9"/>
      <c r="AH16" s="1"/>
      <c r="AI16" s="176" t="s">
        <v>104</v>
      </c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"/>
      <c r="AW16" s="9"/>
      <c r="AX16" s="1"/>
      <c r="AY16" s="172" t="s">
        <v>48</v>
      </c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"/>
      <c r="BM16" s="9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64" t="s">
        <v>102</v>
      </c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9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</row>
    <row r="17" spans="1:109" ht="10.5" customHeight="1" x14ac:dyDescent="0.25">
      <c r="A17" s="9"/>
      <c r="B17" s="1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"/>
      <c r="Q17" s="9"/>
      <c r="R17" s="1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"/>
      <c r="AG17" s="9"/>
      <c r="AH17" s="1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"/>
      <c r="AW17" s="9"/>
      <c r="AX17" s="1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"/>
      <c r="BM17" s="9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9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</row>
    <row r="18" spans="1:109" ht="10.5" customHeight="1" x14ac:dyDescent="0.25">
      <c r="A18" s="9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9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9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9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9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9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</row>
    <row r="19" spans="1:109" ht="8.25" customHeigh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</row>
    <row r="20" spans="1:109" ht="2.25" customHeight="1" x14ac:dyDescent="0.25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</row>
    <row r="21" spans="1:109" ht="10.5" customHeight="1" x14ac:dyDescent="0.25">
      <c r="A21" s="9"/>
      <c r="B21" s="155" t="str">
        <f>configuracao!H28</f>
        <v>CO2-6KG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0"/>
      <c r="AD21" s="170">
        <f>configuracao!I28</f>
        <v>11</v>
      </c>
      <c r="AE21" s="170"/>
      <c r="AF21" s="170"/>
      <c r="AG21" s="10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1"/>
      <c r="BE21" s="1"/>
      <c r="BF21" s="1"/>
      <c r="BG21" s="1"/>
      <c r="BH21" s="1"/>
      <c r="BI21" s="1"/>
      <c r="BJ21" s="1"/>
      <c r="BK21" s="1"/>
      <c r="BL21" s="1"/>
      <c r="BM21" s="9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9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</row>
    <row r="22" spans="1:109" ht="10.5" customHeight="1" x14ac:dyDescent="0.25">
      <c r="A22" s="9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0"/>
      <c r="AD22" s="170"/>
      <c r="AE22" s="170"/>
      <c r="AF22" s="170"/>
      <c r="AG22" s="10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1"/>
      <c r="BE22" s="1"/>
      <c r="BF22" s="1"/>
      <c r="BG22" s="1"/>
      <c r="BH22" s="1"/>
      <c r="BI22" s="1"/>
      <c r="BJ22" s="1"/>
      <c r="BK22" s="1"/>
      <c r="BL22" s="1"/>
      <c r="BM22" s="9"/>
      <c r="BN22" s="8"/>
      <c r="BO22" s="182">
        <f ca="1">IF(DB98="","",DB98)</f>
        <v>50</v>
      </c>
      <c r="BP22" s="182"/>
      <c r="BQ22" s="182"/>
      <c r="BR22" s="182"/>
      <c r="BS22" s="182"/>
      <c r="BT22" s="182"/>
      <c r="BU22" s="182"/>
      <c r="BV22" s="182"/>
      <c r="BW22" s="8"/>
      <c r="BX22" s="158">
        <f ca="1">IF(DB99="","",DB99)</f>
        <v>16</v>
      </c>
      <c r="BY22" s="158"/>
      <c r="BZ22" s="158"/>
      <c r="CA22" s="158"/>
      <c r="CB22" s="158"/>
      <c r="CC22" s="158"/>
      <c r="CD22" s="158"/>
      <c r="CE22" s="158"/>
      <c r="CF22" s="1"/>
      <c r="CG22" s="159">
        <f ca="1">IF(DB100="","",DB100)</f>
        <v>0</v>
      </c>
      <c r="CH22" s="159"/>
      <c r="CI22" s="159"/>
      <c r="CJ22" s="159"/>
      <c r="CK22" s="159"/>
      <c r="CL22" s="159"/>
      <c r="CM22" s="159"/>
      <c r="CN22" s="159"/>
      <c r="CO22" s="1"/>
      <c r="CP22" s="9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</row>
    <row r="23" spans="1:109" ht="3.75" customHeight="1" x14ac:dyDescent="0.25">
      <c r="A23" s="9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65"/>
      <c r="AE23" s="65"/>
      <c r="AF23" s="65"/>
      <c r="AG23" s="10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1"/>
      <c r="BE23" s="1"/>
      <c r="BF23" s="1"/>
      <c r="BG23" s="1"/>
      <c r="BH23" s="1"/>
      <c r="BI23" s="1"/>
      <c r="BJ23" s="1"/>
      <c r="BK23" s="1"/>
      <c r="BL23" s="1"/>
      <c r="BM23" s="9"/>
      <c r="BN23" s="8"/>
      <c r="BO23" s="182"/>
      <c r="BP23" s="182"/>
      <c r="BQ23" s="182"/>
      <c r="BR23" s="182"/>
      <c r="BS23" s="182"/>
      <c r="BT23" s="182"/>
      <c r="BU23" s="182"/>
      <c r="BV23" s="182"/>
      <c r="BW23" s="8"/>
      <c r="BX23" s="158"/>
      <c r="BY23" s="158"/>
      <c r="BZ23" s="158"/>
      <c r="CA23" s="158"/>
      <c r="CB23" s="158"/>
      <c r="CC23" s="158"/>
      <c r="CD23" s="158"/>
      <c r="CE23" s="158"/>
      <c r="CF23" s="1"/>
      <c r="CG23" s="159"/>
      <c r="CH23" s="159"/>
      <c r="CI23" s="159"/>
      <c r="CJ23" s="159"/>
      <c r="CK23" s="159"/>
      <c r="CL23" s="159"/>
      <c r="CM23" s="159"/>
      <c r="CN23" s="159"/>
      <c r="CO23" s="1"/>
      <c r="CP23" s="9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</row>
    <row r="24" spans="1:109" ht="10.5" customHeight="1" x14ac:dyDescent="0.25">
      <c r="A24" s="9"/>
      <c r="B24" s="155" t="str">
        <f>configuracao!H29</f>
        <v>PQS BC-6KG</v>
      </c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0"/>
      <c r="AD24" s="170">
        <f>configuracao!I29</f>
        <v>3</v>
      </c>
      <c r="AE24" s="170"/>
      <c r="AF24" s="170"/>
      <c r="AG24" s="10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1"/>
      <c r="BE24" s="1"/>
      <c r="BF24" s="1"/>
      <c r="BG24" s="1"/>
      <c r="BH24" s="1"/>
      <c r="BI24" s="1"/>
      <c r="BJ24" s="1"/>
      <c r="BK24" s="1"/>
      <c r="BL24" s="1"/>
      <c r="BM24" s="9"/>
      <c r="BN24" s="8"/>
      <c r="BO24" s="182"/>
      <c r="BP24" s="182"/>
      <c r="BQ24" s="182"/>
      <c r="BR24" s="182"/>
      <c r="BS24" s="182"/>
      <c r="BT24" s="182"/>
      <c r="BU24" s="182"/>
      <c r="BV24" s="182"/>
      <c r="BW24" s="8"/>
      <c r="BX24" s="158"/>
      <c r="BY24" s="158"/>
      <c r="BZ24" s="158"/>
      <c r="CA24" s="158"/>
      <c r="CB24" s="158"/>
      <c r="CC24" s="158"/>
      <c r="CD24" s="158"/>
      <c r="CE24" s="158"/>
      <c r="CF24" s="1"/>
      <c r="CG24" s="159"/>
      <c r="CH24" s="159"/>
      <c r="CI24" s="159"/>
      <c r="CJ24" s="159"/>
      <c r="CK24" s="159"/>
      <c r="CL24" s="159"/>
      <c r="CM24" s="159"/>
      <c r="CN24" s="159"/>
      <c r="CO24" s="1"/>
      <c r="CP24" s="9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</row>
    <row r="25" spans="1:109" ht="10.5" customHeight="1" x14ac:dyDescent="0.25">
      <c r="A25" s="9"/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0"/>
      <c r="AD25" s="170"/>
      <c r="AE25" s="170"/>
      <c r="AF25" s="170"/>
      <c r="AG25" s="10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1"/>
      <c r="BE25" s="1"/>
      <c r="BF25" s="1"/>
      <c r="BG25" s="1"/>
      <c r="BH25" s="1"/>
      <c r="BI25" s="1"/>
      <c r="BJ25" s="1"/>
      <c r="BK25" s="1"/>
      <c r="BL25" s="1"/>
      <c r="BM25" s="9"/>
      <c r="BN25" s="8"/>
      <c r="BO25" s="182"/>
      <c r="BP25" s="182"/>
      <c r="BQ25" s="182"/>
      <c r="BR25" s="182"/>
      <c r="BS25" s="182"/>
      <c r="BT25" s="182"/>
      <c r="BU25" s="182"/>
      <c r="BV25" s="182"/>
      <c r="BW25" s="8"/>
      <c r="BX25" s="158"/>
      <c r="BY25" s="158"/>
      <c r="BZ25" s="158"/>
      <c r="CA25" s="158"/>
      <c r="CB25" s="158"/>
      <c r="CC25" s="158"/>
      <c r="CD25" s="158"/>
      <c r="CE25" s="158"/>
      <c r="CF25" s="1"/>
      <c r="CG25" s="159"/>
      <c r="CH25" s="159"/>
      <c r="CI25" s="159"/>
      <c r="CJ25" s="159"/>
      <c r="CK25" s="159"/>
      <c r="CL25" s="159"/>
      <c r="CM25" s="159"/>
      <c r="CN25" s="159"/>
      <c r="CO25" s="1"/>
      <c r="CP25" s="9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</row>
    <row r="26" spans="1:109" ht="3.75" customHeight="1" x14ac:dyDescent="0.25">
      <c r="A26" s="9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65"/>
      <c r="AE26" s="65"/>
      <c r="AF26" s="65"/>
      <c r="AG26" s="10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1"/>
      <c r="BE26" s="1"/>
      <c r="BF26" s="1"/>
      <c r="BG26" s="1"/>
      <c r="BH26" s="1"/>
      <c r="BI26" s="1"/>
      <c r="BJ26" s="1"/>
      <c r="BK26" s="1"/>
      <c r="BL26" s="1"/>
      <c r="BM26" s="9"/>
      <c r="BN26" s="8"/>
      <c r="BO26" s="182"/>
      <c r="BP26" s="182"/>
      <c r="BQ26" s="182"/>
      <c r="BR26" s="182"/>
      <c r="BS26" s="182"/>
      <c r="BT26" s="182"/>
      <c r="BU26" s="182"/>
      <c r="BV26" s="182"/>
      <c r="BW26" s="8"/>
      <c r="BX26" s="158"/>
      <c r="BY26" s="158"/>
      <c r="BZ26" s="158"/>
      <c r="CA26" s="158"/>
      <c r="CB26" s="158"/>
      <c r="CC26" s="158"/>
      <c r="CD26" s="158"/>
      <c r="CE26" s="158"/>
      <c r="CF26" s="1"/>
      <c r="CG26" s="159"/>
      <c r="CH26" s="159"/>
      <c r="CI26" s="159"/>
      <c r="CJ26" s="159"/>
      <c r="CK26" s="159"/>
      <c r="CL26" s="159"/>
      <c r="CM26" s="159"/>
      <c r="CN26" s="159"/>
      <c r="CO26" s="1"/>
      <c r="CP26" s="9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</row>
    <row r="27" spans="1:109" ht="10.5" customHeight="1" x14ac:dyDescent="0.25">
      <c r="A27" s="9"/>
      <c r="B27" s="155" t="str">
        <f>configuracao!H30</f>
        <v>PQS BC-4KG</v>
      </c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0"/>
      <c r="AD27" s="170">
        <f>configuracao!I30</f>
        <v>1</v>
      </c>
      <c r="AE27" s="170"/>
      <c r="AF27" s="170"/>
      <c r="AG27" s="10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1"/>
      <c r="BE27" s="1"/>
      <c r="BF27" s="1"/>
      <c r="BG27" s="1"/>
      <c r="BH27" s="1"/>
      <c r="BI27" s="1"/>
      <c r="BJ27" s="1"/>
      <c r="BK27" s="1"/>
      <c r="BL27" s="1"/>
      <c r="BM27" s="9"/>
      <c r="BN27" s="8"/>
      <c r="BO27" s="182"/>
      <c r="BP27" s="182"/>
      <c r="BQ27" s="182"/>
      <c r="BR27" s="182"/>
      <c r="BS27" s="182"/>
      <c r="BT27" s="182"/>
      <c r="BU27" s="182"/>
      <c r="BV27" s="182"/>
      <c r="BW27" s="8"/>
      <c r="BX27" s="158"/>
      <c r="BY27" s="158"/>
      <c r="BZ27" s="158"/>
      <c r="CA27" s="158"/>
      <c r="CB27" s="158"/>
      <c r="CC27" s="158"/>
      <c r="CD27" s="158"/>
      <c r="CE27" s="158"/>
      <c r="CF27" s="1"/>
      <c r="CG27" s="159"/>
      <c r="CH27" s="159"/>
      <c r="CI27" s="159"/>
      <c r="CJ27" s="159"/>
      <c r="CK27" s="159"/>
      <c r="CL27" s="159"/>
      <c r="CM27" s="159"/>
      <c r="CN27" s="159"/>
      <c r="CO27" s="1"/>
      <c r="CP27" s="9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</row>
    <row r="28" spans="1:109" ht="10.5" customHeight="1" x14ac:dyDescent="0.25">
      <c r="A28" s="9"/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0"/>
      <c r="AD28" s="170"/>
      <c r="AE28" s="170"/>
      <c r="AF28" s="170"/>
      <c r="AG28" s="10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1"/>
      <c r="BE28" s="1"/>
      <c r="BF28" s="1"/>
      <c r="BG28" s="1"/>
      <c r="BH28" s="1"/>
      <c r="BI28" s="1"/>
      <c r="BJ28" s="1"/>
      <c r="BK28" s="1"/>
      <c r="BL28" s="1"/>
      <c r="BM28" s="9"/>
      <c r="BN28" s="8"/>
      <c r="BO28" s="160" t="s">
        <v>105</v>
      </c>
      <c r="BP28" s="160"/>
      <c r="BQ28" s="160"/>
      <c r="BR28" s="160"/>
      <c r="BS28" s="160"/>
      <c r="BT28" s="160"/>
      <c r="BU28" s="160"/>
      <c r="BV28" s="160"/>
      <c r="BW28" s="8"/>
      <c r="BX28" s="161" t="s">
        <v>104</v>
      </c>
      <c r="BY28" s="161"/>
      <c r="BZ28" s="161"/>
      <c r="CA28" s="161"/>
      <c r="CB28" s="161"/>
      <c r="CC28" s="161"/>
      <c r="CD28" s="161"/>
      <c r="CE28" s="161"/>
      <c r="CF28" s="1"/>
      <c r="CG28" s="162" t="s">
        <v>48</v>
      </c>
      <c r="CH28" s="162"/>
      <c r="CI28" s="162"/>
      <c r="CJ28" s="162"/>
      <c r="CK28" s="162"/>
      <c r="CL28" s="162"/>
      <c r="CM28" s="162"/>
      <c r="CN28" s="162"/>
      <c r="CO28" s="1"/>
      <c r="CP28" s="9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</row>
    <row r="29" spans="1:109" ht="3.75" customHeight="1" x14ac:dyDescent="0.25">
      <c r="A29" s="9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65"/>
      <c r="AE29" s="65"/>
      <c r="AF29" s="65"/>
      <c r="AG29" s="10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1"/>
      <c r="BE29" s="1"/>
      <c r="BF29" s="1"/>
      <c r="BG29" s="1"/>
      <c r="BH29" s="1"/>
      <c r="BI29" s="1"/>
      <c r="BJ29" s="1"/>
      <c r="BK29" s="1"/>
      <c r="BL29" s="1"/>
      <c r="BM29" s="9"/>
      <c r="BN29" s="8"/>
      <c r="BO29" s="160"/>
      <c r="BP29" s="160"/>
      <c r="BQ29" s="160"/>
      <c r="BR29" s="160"/>
      <c r="BS29" s="160"/>
      <c r="BT29" s="160"/>
      <c r="BU29" s="160"/>
      <c r="BV29" s="160"/>
      <c r="BW29" s="8"/>
      <c r="BX29" s="161"/>
      <c r="BY29" s="161"/>
      <c r="BZ29" s="161"/>
      <c r="CA29" s="161"/>
      <c r="CB29" s="161"/>
      <c r="CC29" s="161"/>
      <c r="CD29" s="161"/>
      <c r="CE29" s="161"/>
      <c r="CF29" s="1"/>
      <c r="CG29" s="162"/>
      <c r="CH29" s="162"/>
      <c r="CI29" s="162"/>
      <c r="CJ29" s="162"/>
      <c r="CK29" s="162"/>
      <c r="CL29" s="162"/>
      <c r="CM29" s="162"/>
      <c r="CN29" s="162"/>
      <c r="CO29" s="1"/>
      <c r="CP29" s="9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</row>
    <row r="30" spans="1:109" ht="10.5" customHeight="1" x14ac:dyDescent="0.25">
      <c r="A30" s="9"/>
      <c r="B30" s="155" t="str">
        <f>configuracao!H31</f>
        <v>PQS BC-8KG</v>
      </c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0"/>
      <c r="AD30" s="170">
        <f>configuracao!I31</f>
        <v>1</v>
      </c>
      <c r="AE30" s="170"/>
      <c r="AF30" s="170"/>
      <c r="AG30" s="10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1"/>
      <c r="BE30" s="1"/>
      <c r="BF30" s="1"/>
      <c r="BG30" s="1"/>
      <c r="BH30" s="1"/>
      <c r="BI30" s="1"/>
      <c r="BJ30" s="1"/>
      <c r="BK30" s="1"/>
      <c r="BL30" s="1"/>
      <c r="BM30" s="9"/>
      <c r="BN30" s="8"/>
      <c r="BO30" s="160"/>
      <c r="BP30" s="160"/>
      <c r="BQ30" s="160"/>
      <c r="BR30" s="160"/>
      <c r="BS30" s="160"/>
      <c r="BT30" s="160"/>
      <c r="BU30" s="160"/>
      <c r="BV30" s="160"/>
      <c r="BW30" s="8"/>
      <c r="BX30" s="161"/>
      <c r="BY30" s="161"/>
      <c r="BZ30" s="161"/>
      <c r="CA30" s="161"/>
      <c r="CB30" s="161"/>
      <c r="CC30" s="161"/>
      <c r="CD30" s="161"/>
      <c r="CE30" s="161"/>
      <c r="CF30" s="1"/>
      <c r="CG30" s="162"/>
      <c r="CH30" s="162"/>
      <c r="CI30" s="162"/>
      <c r="CJ30" s="162"/>
      <c r="CK30" s="162"/>
      <c r="CL30" s="162"/>
      <c r="CM30" s="162"/>
      <c r="CN30" s="162"/>
      <c r="CO30" s="1"/>
      <c r="CP30" s="9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</row>
    <row r="31" spans="1:109" ht="10.5" customHeight="1" x14ac:dyDescent="0.25">
      <c r="A31" s="9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0"/>
      <c r="AD31" s="170"/>
      <c r="AE31" s="170"/>
      <c r="AF31" s="170"/>
      <c r="AG31" s="10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1"/>
      <c r="BE31" s="1"/>
      <c r="BF31" s="1"/>
      <c r="BG31" s="1"/>
      <c r="BH31" s="1"/>
      <c r="BI31" s="1"/>
      <c r="BJ31" s="1"/>
      <c r="BK31" s="1"/>
      <c r="BL31" s="1"/>
      <c r="BM31" s="9"/>
      <c r="BN31" s="8"/>
      <c r="BO31" s="155" t="s">
        <v>79</v>
      </c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"/>
      <c r="CP31" s="9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</row>
    <row r="32" spans="1:109" ht="3.75" customHeight="1" x14ac:dyDescent="0.2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65"/>
      <c r="AE32" s="65"/>
      <c r="AF32" s="65"/>
      <c r="AG32" s="10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1"/>
      <c r="BE32" s="1"/>
      <c r="BF32" s="1"/>
      <c r="BG32" s="1"/>
      <c r="BH32" s="1"/>
      <c r="BI32" s="1"/>
      <c r="BJ32" s="1"/>
      <c r="BK32" s="1"/>
      <c r="BL32" s="1"/>
      <c r="BM32" s="9"/>
      <c r="BN32" s="8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"/>
      <c r="CP32" s="9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</row>
    <row r="33" spans="1:109" ht="10.5" customHeight="1" x14ac:dyDescent="0.25">
      <c r="A33" s="9"/>
      <c r="B33" s="155" t="str">
        <f>configuracao!H32</f>
        <v>PQS BC-12KG</v>
      </c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0"/>
      <c r="AD33" s="170">
        <f>configuracao!I32</f>
        <v>1</v>
      </c>
      <c r="AE33" s="170"/>
      <c r="AF33" s="170"/>
      <c r="AG33" s="10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1"/>
      <c r="BE33" s="1"/>
      <c r="BF33" s="1"/>
      <c r="BG33" s="1"/>
      <c r="BH33" s="1"/>
      <c r="BI33" s="1"/>
      <c r="BJ33" s="1"/>
      <c r="BK33" s="1"/>
      <c r="BL33" s="1"/>
      <c r="BM33" s="9"/>
      <c r="BN33" s="8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"/>
      <c r="CP33" s="9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</row>
    <row r="34" spans="1:109" ht="10.5" customHeight="1" x14ac:dyDescent="0.25">
      <c r="A34" s="9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0"/>
      <c r="AD34" s="170"/>
      <c r="AE34" s="170"/>
      <c r="AF34" s="170"/>
      <c r="AG34" s="10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1"/>
      <c r="BE34" s="1"/>
      <c r="BF34" s="1"/>
      <c r="BG34" s="1"/>
      <c r="BH34" s="1"/>
      <c r="BI34" s="1"/>
      <c r="BJ34" s="1"/>
      <c r="BK34" s="1"/>
      <c r="BL34" s="1"/>
      <c r="BM34" s="9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9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</row>
    <row r="35" spans="1:109" ht="3.75" customHeight="1" x14ac:dyDescent="0.25">
      <c r="A35" s="9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65"/>
      <c r="AE35" s="65"/>
      <c r="AF35" s="65"/>
      <c r="AG35" s="10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1"/>
      <c r="BE35" s="1"/>
      <c r="BF35" s="1"/>
      <c r="BG35" s="1"/>
      <c r="BH35" s="1"/>
      <c r="BI35" s="1"/>
      <c r="BJ35" s="1"/>
      <c r="BK35" s="1"/>
      <c r="BL35" s="1"/>
      <c r="BM35" s="9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9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</row>
    <row r="36" spans="1:109" ht="10.5" customHeight="1" x14ac:dyDescent="0.25">
      <c r="A36" s="9"/>
      <c r="B36" s="155" t="str">
        <f>configuracao!H33</f>
        <v/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0"/>
      <c r="AD36" s="170">
        <f>configuracao!I33</f>
        <v>0</v>
      </c>
      <c r="AE36" s="170"/>
      <c r="AF36" s="170"/>
      <c r="AG36" s="10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1"/>
      <c r="BE36" s="1"/>
      <c r="BF36" s="1"/>
      <c r="BG36" s="1"/>
      <c r="BH36" s="1"/>
      <c r="BI36" s="1"/>
      <c r="BJ36" s="1"/>
      <c r="BK36" s="1"/>
      <c r="BL36" s="1"/>
      <c r="BM36" s="9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9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</row>
    <row r="37" spans="1:109" ht="10.5" customHeight="1" x14ac:dyDescent="0.25">
      <c r="A37" s="9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0"/>
      <c r="AD37" s="170"/>
      <c r="AE37" s="170"/>
      <c r="AF37" s="170"/>
      <c r="AG37" s="10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1"/>
      <c r="BE37" s="1"/>
      <c r="BF37" s="1"/>
      <c r="BG37" s="1"/>
      <c r="BH37" s="1"/>
      <c r="BI37" s="1"/>
      <c r="BJ37" s="1"/>
      <c r="BK37" s="1"/>
      <c r="BL37" s="1"/>
      <c r="BM37" s="9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9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</row>
    <row r="38" spans="1:109" ht="3.75" customHeight="1" x14ac:dyDescent="0.25">
      <c r="A38" s="9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65"/>
      <c r="AE38" s="65"/>
      <c r="AF38" s="65"/>
      <c r="AG38" s="10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1"/>
      <c r="BE38" s="1"/>
      <c r="BF38" s="1"/>
      <c r="BG38" s="1"/>
      <c r="BH38" s="1"/>
      <c r="BI38" s="1"/>
      <c r="BJ38" s="1"/>
      <c r="BK38" s="1"/>
      <c r="BL38" s="1"/>
      <c r="BM38" s="9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9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</row>
    <row r="39" spans="1:109" ht="10.5" customHeight="1" x14ac:dyDescent="0.25">
      <c r="A39" s="9"/>
      <c r="B39" s="155" t="str">
        <f>configuracao!H34</f>
        <v/>
      </c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0"/>
      <c r="AD39" s="170">
        <f>configuracao!I34</f>
        <v>0</v>
      </c>
      <c r="AE39" s="170"/>
      <c r="AF39" s="170"/>
      <c r="AG39" s="10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1"/>
      <c r="BE39" s="1"/>
      <c r="BF39" s="1"/>
      <c r="BG39" s="1"/>
      <c r="BH39" s="1"/>
      <c r="BI39" s="1"/>
      <c r="BJ39" s="1"/>
      <c r="BK39" s="1"/>
      <c r="BL39" s="1"/>
      <c r="BM39" s="9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9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</row>
    <row r="40" spans="1:109" ht="10.5" customHeight="1" x14ac:dyDescent="0.25">
      <c r="A40" s="9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0"/>
      <c r="AD40" s="170"/>
      <c r="AE40" s="170"/>
      <c r="AF40" s="170"/>
      <c r="AG40" s="10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1"/>
      <c r="BE40" s="1"/>
      <c r="BF40" s="1"/>
      <c r="BG40" s="1"/>
      <c r="BH40" s="1"/>
      <c r="BI40" s="1"/>
      <c r="BJ40" s="1"/>
      <c r="BK40" s="1"/>
      <c r="BL40" s="1"/>
      <c r="BM40" s="9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9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</row>
    <row r="41" spans="1:109" ht="3.75" customHeight="1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66"/>
      <c r="AE41" s="66"/>
      <c r="AF41" s="66"/>
      <c r="AG41" s="9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9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9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</row>
    <row r="42" spans="1:109" ht="10.5" customHeight="1" x14ac:dyDescent="0.25">
      <c r="A42" s="9"/>
      <c r="B42" s="155" t="str">
        <f>configuracao!H35</f>
        <v/>
      </c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9"/>
      <c r="AD42" s="170">
        <f>configuracao!I35</f>
        <v>0</v>
      </c>
      <c r="AE42" s="170"/>
      <c r="AF42" s="170"/>
      <c r="AG42" s="9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9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9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</row>
    <row r="43" spans="1:109" ht="10.5" customHeight="1" x14ac:dyDescent="0.25">
      <c r="A43" s="9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9"/>
      <c r="AD43" s="170"/>
      <c r="AE43" s="170"/>
      <c r="AF43" s="170"/>
      <c r="AG43" s="9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9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9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</row>
    <row r="44" spans="1:109" ht="3.75" customHeigh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</row>
    <row r="45" spans="1:109" ht="10.5" customHeight="1" x14ac:dyDescent="0.25">
      <c r="A45" s="9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9"/>
      <c r="AD45" s="164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1"/>
      <c r="BR45" s="163"/>
      <c r="BS45" s="163"/>
      <c r="BT45" s="163"/>
      <c r="BU45" s="163"/>
      <c r="BV45" s="163"/>
      <c r="BW45" s="183"/>
      <c r="BX45" s="183"/>
      <c r="BY45" s="183"/>
      <c r="BZ45" s="183"/>
      <c r="CA45" s="183"/>
      <c r="CB45" s="168"/>
      <c r="CC45" s="169"/>
      <c r="CD45" s="11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</row>
    <row r="46" spans="1:109" ht="10.5" customHeight="1" x14ac:dyDescent="0.25">
      <c r="A46" s="9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9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1"/>
      <c r="BR46" s="11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1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</row>
    <row r="47" spans="1:109" ht="10.5" customHeight="1" x14ac:dyDescent="0.3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12"/>
      <c r="AB47" s="12"/>
      <c r="AC47" s="12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2"/>
      <c r="BR47" s="12"/>
      <c r="BS47" s="166"/>
      <c r="BT47" s="166"/>
      <c r="BU47" s="166"/>
      <c r="BV47" s="166"/>
      <c r="BW47" s="166"/>
      <c r="BX47" s="166"/>
      <c r="BY47" s="166"/>
      <c r="BZ47" s="166"/>
      <c r="CA47" s="166"/>
      <c r="CB47" s="166"/>
      <c r="CC47" s="166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</row>
    <row r="48" spans="1:109" ht="10.5" customHeight="1" x14ac:dyDescent="0.3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</row>
    <row r="49" spans="1:109" ht="10.5" customHeight="1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</row>
    <row r="50" spans="1:109" ht="10.5" customHeight="1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163"/>
      <c r="BV50" s="163"/>
      <c r="BW50" s="163"/>
      <c r="BX50" s="163"/>
      <c r="BY50" s="163"/>
      <c r="BZ50" s="163"/>
      <c r="CA50" s="163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</row>
    <row r="51" spans="1:109" ht="10.5" customHeight="1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</row>
    <row r="52" spans="1:109" ht="10.5" customHeight="1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</row>
    <row r="53" spans="1:109" ht="10.5" customHeight="1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</row>
    <row r="54" spans="1:109" ht="10.5" customHeight="1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</row>
    <row r="55" spans="1:109" ht="10.5" customHeight="1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</row>
    <row r="56" spans="1:109" ht="10.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</row>
    <row r="57" spans="1:109" ht="10.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</row>
    <row r="58" spans="1:109" ht="10.5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</row>
    <row r="59" spans="1:109" ht="10.5" customHeight="1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</row>
    <row r="60" spans="1:109" ht="10.5" customHeight="1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</row>
    <row r="61" spans="1:109" ht="10.5" customHeight="1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</row>
    <row r="62" spans="1:109" ht="10.5" customHeight="1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</row>
    <row r="63" spans="1:109" ht="10.5" customHeight="1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</row>
    <row r="64" spans="1:109" ht="10.5" customHeight="1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</row>
    <row r="65" spans="1:111" ht="10.5" customHeight="1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</row>
    <row r="66" spans="1:111" ht="10.5" hidden="1" customHeight="1" x14ac:dyDescent="0.25">
      <c r="A66" s="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9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63"/>
      <c r="DG66" s="63"/>
    </row>
    <row r="67" spans="1:111" ht="10.5" customHeight="1" x14ac:dyDescent="0.25">
      <c r="A67" s="9"/>
      <c r="B67" s="8"/>
      <c r="C67" s="150" t="s">
        <v>106</v>
      </c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 t="s">
        <v>107</v>
      </c>
      <c r="U67" s="150"/>
      <c r="V67" s="150"/>
      <c r="W67" s="150"/>
      <c r="X67" s="150"/>
      <c r="Y67" s="150"/>
      <c r="Z67" s="150" t="s">
        <v>108</v>
      </c>
      <c r="AA67" s="150"/>
      <c r="AB67" s="150"/>
      <c r="AC67" s="150"/>
      <c r="AD67" s="150"/>
      <c r="AE67" s="150"/>
      <c r="AF67" s="150"/>
      <c r="AG67" s="150" t="s">
        <v>109</v>
      </c>
      <c r="AH67" s="150"/>
      <c r="AI67" s="150"/>
      <c r="AJ67" s="150"/>
      <c r="AK67" s="150"/>
      <c r="AL67" s="150"/>
      <c r="AM67" s="150" t="s">
        <v>110</v>
      </c>
      <c r="AN67" s="150"/>
      <c r="AO67" s="150"/>
      <c r="AP67" s="150"/>
      <c r="AQ67" s="150"/>
      <c r="AR67" s="150"/>
      <c r="AS67" s="150" t="s">
        <v>111</v>
      </c>
      <c r="AT67" s="150"/>
      <c r="AU67" s="150"/>
      <c r="AV67" s="150"/>
      <c r="AW67" s="150"/>
      <c r="AX67" s="150"/>
      <c r="AY67" s="150" t="s">
        <v>112</v>
      </c>
      <c r="AZ67" s="150"/>
      <c r="BA67" s="150"/>
      <c r="BB67" s="150"/>
      <c r="BC67" s="150"/>
      <c r="BD67" s="150"/>
      <c r="BE67" s="150" t="s">
        <v>113</v>
      </c>
      <c r="BF67" s="150"/>
      <c r="BG67" s="150"/>
      <c r="BH67" s="150"/>
      <c r="BI67" s="150"/>
      <c r="BJ67" s="150"/>
      <c r="BK67" s="150" t="s">
        <v>114</v>
      </c>
      <c r="BL67" s="150"/>
      <c r="BM67" s="150"/>
      <c r="BN67" s="150"/>
      <c r="BO67" s="150"/>
      <c r="BP67" s="150"/>
      <c r="BQ67" s="150" t="s">
        <v>115</v>
      </c>
      <c r="BR67" s="150"/>
      <c r="BS67" s="150"/>
      <c r="BT67" s="150"/>
      <c r="BU67" s="150"/>
      <c r="BV67" s="150"/>
      <c r="BW67" s="150" t="s">
        <v>116</v>
      </c>
      <c r="BX67" s="150"/>
      <c r="BY67" s="150"/>
      <c r="BZ67" s="150"/>
      <c r="CA67" s="150"/>
      <c r="CB67" s="150"/>
      <c r="CC67" s="150" t="s">
        <v>117</v>
      </c>
      <c r="CD67" s="150"/>
      <c r="CE67" s="150"/>
      <c r="CF67" s="150"/>
      <c r="CG67" s="150"/>
      <c r="CH67" s="150"/>
      <c r="CI67" s="150" t="s">
        <v>118</v>
      </c>
      <c r="CJ67" s="150"/>
      <c r="CK67" s="150"/>
      <c r="CL67" s="150"/>
      <c r="CM67" s="150"/>
      <c r="CN67" s="150"/>
      <c r="CO67" s="68"/>
      <c r="CP67" s="9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63"/>
      <c r="DG67" s="63"/>
    </row>
    <row r="68" spans="1:111" ht="10.5" customHeight="1" x14ac:dyDescent="0.25">
      <c r="A68" s="9"/>
      <c r="B68" s="8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68"/>
      <c r="CP68" s="9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63"/>
      <c r="DG68" s="63"/>
    </row>
    <row r="69" spans="1:111" ht="10.5" customHeight="1" x14ac:dyDescent="0.25">
      <c r="A69" s="9"/>
      <c r="B69" s="8"/>
      <c r="C69" s="153" t="s">
        <v>103</v>
      </c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48">
        <f ca="1">editar!$H$2</f>
        <v>0</v>
      </c>
      <c r="U69" s="148"/>
      <c r="V69" s="148"/>
      <c r="W69" s="148"/>
      <c r="X69" s="148"/>
      <c r="Y69" s="148"/>
      <c r="Z69" s="148">
        <f ca="1">editar!$H$3</f>
        <v>0</v>
      </c>
      <c r="AA69" s="148"/>
      <c r="AB69" s="148"/>
      <c r="AC69" s="148"/>
      <c r="AD69" s="148"/>
      <c r="AE69" s="148"/>
      <c r="AF69" s="148"/>
      <c r="AG69" s="148">
        <f ca="1">editar!$H$4</f>
        <v>10</v>
      </c>
      <c r="AH69" s="148"/>
      <c r="AI69" s="148"/>
      <c r="AJ69" s="148"/>
      <c r="AK69" s="148"/>
      <c r="AL69" s="148"/>
      <c r="AM69" s="148">
        <f ca="1">editar!$H$5</f>
        <v>0</v>
      </c>
      <c r="AN69" s="148"/>
      <c r="AO69" s="148"/>
      <c r="AP69" s="148"/>
      <c r="AQ69" s="148"/>
      <c r="AR69" s="148"/>
      <c r="AS69" s="148">
        <f ca="1">editar!$H$6</f>
        <v>0</v>
      </c>
      <c r="AT69" s="148"/>
      <c r="AU69" s="148"/>
      <c r="AV69" s="148"/>
      <c r="AW69" s="148"/>
      <c r="AX69" s="148"/>
      <c r="AY69" s="148">
        <f ca="1">editar!$H$7</f>
        <v>0</v>
      </c>
      <c r="AZ69" s="148"/>
      <c r="BA69" s="148"/>
      <c r="BB69" s="148"/>
      <c r="BC69" s="148"/>
      <c r="BD69" s="148"/>
      <c r="BE69" s="148">
        <f ca="1">editar!$H$8</f>
        <v>1</v>
      </c>
      <c r="BF69" s="148"/>
      <c r="BG69" s="148"/>
      <c r="BH69" s="148"/>
      <c r="BI69" s="148"/>
      <c r="BJ69" s="148"/>
      <c r="BK69" s="148">
        <f ca="1">editar!$H$9</f>
        <v>0</v>
      </c>
      <c r="BL69" s="148"/>
      <c r="BM69" s="148"/>
      <c r="BN69" s="148"/>
      <c r="BO69" s="148"/>
      <c r="BP69" s="148"/>
      <c r="BQ69" s="148">
        <f ca="1">editar!$H$10</f>
        <v>0</v>
      </c>
      <c r="BR69" s="148"/>
      <c r="BS69" s="148"/>
      <c r="BT69" s="148"/>
      <c r="BU69" s="148"/>
      <c r="BV69" s="148"/>
      <c r="BW69" s="148">
        <f ca="1">editar!$H$11</f>
        <v>0</v>
      </c>
      <c r="BX69" s="148"/>
      <c r="BY69" s="148"/>
      <c r="BZ69" s="148"/>
      <c r="CA69" s="148"/>
      <c r="CB69" s="148"/>
      <c r="CC69" s="148">
        <f ca="1">editar!$H$12</f>
        <v>0</v>
      </c>
      <c r="CD69" s="148"/>
      <c r="CE69" s="148"/>
      <c r="CF69" s="148"/>
      <c r="CG69" s="148"/>
      <c r="CH69" s="148"/>
      <c r="CI69" s="148">
        <f ca="1">editar!$H$13</f>
        <v>0</v>
      </c>
      <c r="CJ69" s="148"/>
      <c r="CK69" s="148"/>
      <c r="CL69" s="148"/>
      <c r="CM69" s="148"/>
      <c r="CN69" s="148"/>
      <c r="CO69" s="8"/>
      <c r="CP69" s="9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63"/>
      <c r="DG69" s="63"/>
    </row>
    <row r="70" spans="1:111" ht="10.5" customHeight="1" x14ac:dyDescent="0.25">
      <c r="A70" s="9"/>
      <c r="B70" s="8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8"/>
      <c r="CP70" s="9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63"/>
      <c r="DG70" s="63"/>
    </row>
    <row r="71" spans="1:111" ht="10.5" customHeight="1" x14ac:dyDescent="0.25">
      <c r="A71" s="9"/>
      <c r="B71" s="8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8"/>
      <c r="CP71" s="9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93"/>
      <c r="DB71" s="93"/>
      <c r="DC71" s="93"/>
      <c r="DD71" s="93"/>
      <c r="DE71" s="93"/>
      <c r="DF71" s="63"/>
      <c r="DG71" s="63"/>
    </row>
    <row r="72" spans="1:111" ht="7.5" customHeight="1" x14ac:dyDescent="0.25">
      <c r="A72" s="9"/>
      <c r="B72" s="8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8"/>
      <c r="CP72" s="9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93"/>
      <c r="DB72" s="93"/>
      <c r="DC72" s="93"/>
      <c r="DD72" s="93"/>
      <c r="DE72" s="93"/>
      <c r="DF72" s="63"/>
      <c r="DG72" s="63"/>
    </row>
    <row r="73" spans="1:111" ht="10.5" customHeight="1" x14ac:dyDescent="0.25">
      <c r="A73" s="9"/>
      <c r="B73" s="8"/>
      <c r="C73" s="154" t="s">
        <v>79</v>
      </c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47">
        <f ca="1">editar!$I$2</f>
        <v>0</v>
      </c>
      <c r="U73" s="147"/>
      <c r="V73" s="147"/>
      <c r="W73" s="147"/>
      <c r="X73" s="147"/>
      <c r="Y73" s="147"/>
      <c r="Z73" s="147">
        <f ca="1">editar!$I$3</f>
        <v>0</v>
      </c>
      <c r="AA73" s="147"/>
      <c r="AB73" s="147"/>
      <c r="AC73" s="147"/>
      <c r="AD73" s="147"/>
      <c r="AE73" s="147"/>
      <c r="AF73" s="147"/>
      <c r="AG73" s="147">
        <f ca="1">editar!$I$4</f>
        <v>0</v>
      </c>
      <c r="AH73" s="147"/>
      <c r="AI73" s="147"/>
      <c r="AJ73" s="147"/>
      <c r="AK73" s="147"/>
      <c r="AL73" s="147"/>
      <c r="AM73" s="147">
        <f ca="1">editar!$I$5</f>
        <v>0</v>
      </c>
      <c r="AN73" s="147"/>
      <c r="AO73" s="147"/>
      <c r="AP73" s="147"/>
      <c r="AQ73" s="147"/>
      <c r="AR73" s="147"/>
      <c r="AS73" s="147">
        <f ca="1">editar!$I$6</f>
        <v>0</v>
      </c>
      <c r="AT73" s="147"/>
      <c r="AU73" s="147"/>
      <c r="AV73" s="147"/>
      <c r="AW73" s="147"/>
      <c r="AX73" s="147"/>
      <c r="AY73" s="147">
        <f ca="1">editar!$I$7</f>
        <v>0</v>
      </c>
      <c r="AZ73" s="147"/>
      <c r="BA73" s="147"/>
      <c r="BB73" s="147"/>
      <c r="BC73" s="147"/>
      <c r="BD73" s="147"/>
      <c r="BE73" s="147">
        <f ca="1">editar!$I$8</f>
        <v>0</v>
      </c>
      <c r="BF73" s="147"/>
      <c r="BG73" s="147"/>
      <c r="BH73" s="147"/>
      <c r="BI73" s="147"/>
      <c r="BJ73" s="147"/>
      <c r="BK73" s="147">
        <f ca="1">editar!$I$9</f>
        <v>0</v>
      </c>
      <c r="BL73" s="147"/>
      <c r="BM73" s="147"/>
      <c r="BN73" s="147"/>
      <c r="BO73" s="147"/>
      <c r="BP73" s="147"/>
      <c r="BQ73" s="147">
        <f ca="1">editar!$I$10</f>
        <v>0</v>
      </c>
      <c r="BR73" s="147"/>
      <c r="BS73" s="147"/>
      <c r="BT73" s="147"/>
      <c r="BU73" s="147"/>
      <c r="BV73" s="147"/>
      <c r="BW73" s="147">
        <f ca="1">editar!$I$11</f>
        <v>0</v>
      </c>
      <c r="BX73" s="147"/>
      <c r="BY73" s="147"/>
      <c r="BZ73" s="147"/>
      <c r="CA73" s="147"/>
      <c r="CB73" s="147"/>
      <c r="CC73" s="147">
        <f ca="1">editar!$I$12</f>
        <v>0</v>
      </c>
      <c r="CD73" s="147"/>
      <c r="CE73" s="147"/>
      <c r="CF73" s="147"/>
      <c r="CG73" s="147"/>
      <c r="CH73" s="147"/>
      <c r="CI73" s="147">
        <f ca="1">editar!$I$13</f>
        <v>10</v>
      </c>
      <c r="CJ73" s="147"/>
      <c r="CK73" s="147"/>
      <c r="CL73" s="147"/>
      <c r="CM73" s="147"/>
      <c r="CN73" s="147"/>
      <c r="CO73" s="8"/>
      <c r="CP73" s="9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93"/>
      <c r="DB73" s="93"/>
      <c r="DC73" s="93"/>
      <c r="DD73" s="93"/>
      <c r="DE73" s="93"/>
      <c r="DF73" s="63"/>
      <c r="DG73" s="63"/>
    </row>
    <row r="74" spans="1:111" ht="10.5" customHeight="1" x14ac:dyDescent="0.25">
      <c r="A74" s="9"/>
      <c r="B74" s="8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/>
      <c r="BW74" s="147"/>
      <c r="BX74" s="147"/>
      <c r="BY74" s="147"/>
      <c r="BZ74" s="147"/>
      <c r="CA74" s="147"/>
      <c r="CB74" s="147"/>
      <c r="CC74" s="147"/>
      <c r="CD74" s="147"/>
      <c r="CE74" s="147"/>
      <c r="CF74" s="147"/>
      <c r="CG74" s="147"/>
      <c r="CH74" s="147"/>
      <c r="CI74" s="147"/>
      <c r="CJ74" s="147"/>
      <c r="CK74" s="147"/>
      <c r="CL74" s="147"/>
      <c r="CM74" s="147"/>
      <c r="CN74" s="147"/>
      <c r="CO74" s="8"/>
      <c r="CP74" s="9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93"/>
      <c r="DE74" s="93"/>
      <c r="DF74" s="63"/>
      <c r="DG74" s="63"/>
    </row>
    <row r="75" spans="1:111" ht="10.5" customHeight="1" x14ac:dyDescent="0.25">
      <c r="A75" s="9"/>
      <c r="B75" s="8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147"/>
      <c r="CB75" s="147"/>
      <c r="CC75" s="147"/>
      <c r="CD75" s="147"/>
      <c r="CE75" s="147"/>
      <c r="CF75" s="147"/>
      <c r="CG75" s="147"/>
      <c r="CH75" s="147"/>
      <c r="CI75" s="147"/>
      <c r="CJ75" s="147"/>
      <c r="CK75" s="147"/>
      <c r="CL75" s="147"/>
      <c r="CM75" s="147"/>
      <c r="CN75" s="147"/>
      <c r="CO75" s="8"/>
      <c r="CP75" s="9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156" t="s">
        <v>103</v>
      </c>
      <c r="DB75" s="156"/>
      <c r="DC75" s="71"/>
      <c r="DD75" s="93"/>
      <c r="DE75" s="93"/>
      <c r="DF75" s="63"/>
      <c r="DG75" s="63"/>
    </row>
    <row r="76" spans="1:111" ht="7.5" customHeight="1" x14ac:dyDescent="0.25">
      <c r="A76" s="9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8"/>
      <c r="CP76" s="9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156"/>
      <c r="DB76" s="156"/>
      <c r="DC76" s="71"/>
      <c r="DD76" s="93"/>
      <c r="DE76" s="93"/>
      <c r="DF76" s="63"/>
      <c r="DG76" s="63"/>
    </row>
    <row r="77" spans="1:111" ht="10.5" customHeight="1" x14ac:dyDescent="0.25">
      <c r="A77" s="9"/>
      <c r="B77" s="8"/>
      <c r="C77" s="152" t="s">
        <v>119</v>
      </c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49">
        <f ca="1">SUM(T69,T73)</f>
        <v>0</v>
      </c>
      <c r="U77" s="149"/>
      <c r="V77" s="149"/>
      <c r="W77" s="149"/>
      <c r="X77" s="149"/>
      <c r="Y77" s="149"/>
      <c r="Z77" s="149">
        <f ca="1">SUM(Z69,Z73)</f>
        <v>0</v>
      </c>
      <c r="AA77" s="149"/>
      <c r="AB77" s="149"/>
      <c r="AC77" s="149"/>
      <c r="AD77" s="149"/>
      <c r="AE77" s="149"/>
      <c r="AF77" s="149"/>
      <c r="AG77" s="149">
        <f ca="1">SUM(AG69,AG73)</f>
        <v>10</v>
      </c>
      <c r="AH77" s="149"/>
      <c r="AI77" s="149"/>
      <c r="AJ77" s="149"/>
      <c r="AK77" s="149"/>
      <c r="AL77" s="149"/>
      <c r="AM77" s="149">
        <f t="shared" ref="AM77" ca="1" si="0">SUM(AM69,AM73)</f>
        <v>0</v>
      </c>
      <c r="AN77" s="149"/>
      <c r="AO77" s="149"/>
      <c r="AP77" s="149"/>
      <c r="AQ77" s="149"/>
      <c r="AR77" s="149"/>
      <c r="AS77" s="149">
        <f t="shared" ref="AS77" ca="1" si="1">SUM(AS69,AS73)</f>
        <v>0</v>
      </c>
      <c r="AT77" s="149"/>
      <c r="AU77" s="149"/>
      <c r="AV77" s="149"/>
      <c r="AW77" s="149"/>
      <c r="AX77" s="149"/>
      <c r="AY77" s="149">
        <f t="shared" ref="AY77" ca="1" si="2">SUM(AY69,AY73)</f>
        <v>0</v>
      </c>
      <c r="AZ77" s="149"/>
      <c r="BA77" s="149"/>
      <c r="BB77" s="149"/>
      <c r="BC77" s="149"/>
      <c r="BD77" s="149"/>
      <c r="BE77" s="149">
        <f t="shared" ref="BE77" ca="1" si="3">SUM(BE69,BE73)</f>
        <v>1</v>
      </c>
      <c r="BF77" s="149"/>
      <c r="BG77" s="149"/>
      <c r="BH77" s="149"/>
      <c r="BI77" s="149"/>
      <c r="BJ77" s="149"/>
      <c r="BK77" s="149">
        <f t="shared" ref="BK77" ca="1" si="4">SUM(BK69,BK73)</f>
        <v>0</v>
      </c>
      <c r="BL77" s="149"/>
      <c r="BM77" s="149"/>
      <c r="BN77" s="149"/>
      <c r="BO77" s="149"/>
      <c r="BP77" s="149"/>
      <c r="BQ77" s="149">
        <f t="shared" ref="BQ77" ca="1" si="5">SUM(BQ69,BQ73)</f>
        <v>0</v>
      </c>
      <c r="BR77" s="149"/>
      <c r="BS77" s="149"/>
      <c r="BT77" s="149"/>
      <c r="BU77" s="149"/>
      <c r="BV77" s="149"/>
      <c r="BW77" s="149">
        <f t="shared" ref="BW77" ca="1" si="6">SUM(BW69,BW73)</f>
        <v>0</v>
      </c>
      <c r="BX77" s="149"/>
      <c r="BY77" s="149"/>
      <c r="BZ77" s="149"/>
      <c r="CA77" s="149"/>
      <c r="CB77" s="149"/>
      <c r="CC77" s="149">
        <f t="shared" ref="CC77" ca="1" si="7">SUM(CC69,CC73)</f>
        <v>0</v>
      </c>
      <c r="CD77" s="149"/>
      <c r="CE77" s="149"/>
      <c r="CF77" s="149"/>
      <c r="CG77" s="149"/>
      <c r="CH77" s="149"/>
      <c r="CI77" s="149">
        <f t="shared" ref="CI77" ca="1" si="8">SUM(CI69,CI73)</f>
        <v>10</v>
      </c>
      <c r="CJ77" s="149"/>
      <c r="CK77" s="149"/>
      <c r="CL77" s="149"/>
      <c r="CM77" s="149"/>
      <c r="CN77" s="149"/>
      <c r="CO77" s="8"/>
      <c r="CP77" s="9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94" t="s">
        <v>44</v>
      </c>
      <c r="DB77" s="95">
        <f ca="1">SUM(DB78:DB80)</f>
        <v>66</v>
      </c>
      <c r="DC77" s="71"/>
      <c r="DD77" s="93"/>
      <c r="DE77" s="93"/>
      <c r="DF77" s="63"/>
      <c r="DG77" s="63"/>
    </row>
    <row r="78" spans="1:111" ht="10.5" customHeight="1" x14ac:dyDescent="0.25">
      <c r="A78" s="9"/>
      <c r="B78" s="1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"/>
      <c r="CP78" s="9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94" t="s">
        <v>46</v>
      </c>
      <c r="DB78" s="95">
        <f ca="1">COUNTIF(Tabela2[CONTROL2],"Válido")</f>
        <v>1</v>
      </c>
      <c r="DC78" s="71"/>
      <c r="DD78" s="93"/>
      <c r="DE78" s="93"/>
      <c r="DF78" s="63"/>
      <c r="DG78" s="63"/>
    </row>
    <row r="79" spans="1:111" ht="10.5" customHeight="1" x14ac:dyDescent="0.25">
      <c r="A79" s="9"/>
      <c r="B79" s="1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"/>
      <c r="CP79" s="9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94" t="s">
        <v>45</v>
      </c>
      <c r="DB79" s="95">
        <f ca="1">COUNTIF(Tabela2[CONTROL2],"Vencido")</f>
        <v>65</v>
      </c>
      <c r="DC79" s="71"/>
      <c r="DD79" s="93"/>
      <c r="DE79" s="93"/>
      <c r="DF79" s="63"/>
      <c r="DG79" s="63"/>
    </row>
    <row r="80" spans="1:111" ht="10.5" customHeight="1" x14ac:dyDescent="0.25">
      <c r="A80" s="9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9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94" t="s">
        <v>47</v>
      </c>
      <c r="DB80" s="95">
        <f ca="1">COUNTIF(Tabela2[CONTROL2],"Próximo ao vencimento")</f>
        <v>0</v>
      </c>
      <c r="DC80" s="71"/>
      <c r="DD80" s="93"/>
      <c r="DE80" s="93"/>
      <c r="DF80" s="63"/>
      <c r="DG80" s="63"/>
    </row>
    <row r="81" spans="1:111" ht="10.5" customHeight="1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9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94"/>
      <c r="DB81" s="71"/>
      <c r="DC81" s="71"/>
      <c r="DD81" s="93"/>
      <c r="DE81" s="93"/>
      <c r="DF81" s="63"/>
      <c r="DG81" s="63"/>
    </row>
    <row r="82" spans="1:111" ht="10.5" customHeight="1" x14ac:dyDescent="0.25">
      <c r="A82" s="9"/>
      <c r="B82" s="9"/>
      <c r="C82" s="9"/>
      <c r="D82" s="9"/>
      <c r="E82" s="9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9"/>
      <c r="BZ82" s="9"/>
      <c r="CA82" s="9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9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94"/>
      <c r="DB82" s="71"/>
      <c r="DC82" s="71"/>
      <c r="DD82" s="93"/>
      <c r="DE82" s="93"/>
      <c r="DF82" s="63"/>
      <c r="DG82" s="63"/>
    </row>
    <row r="83" spans="1:111" ht="10.5" customHeight="1" x14ac:dyDescent="0.25">
      <c r="A83" s="9"/>
      <c r="B83" s="9"/>
      <c r="C83" s="9"/>
      <c r="D83" s="9"/>
      <c r="E83" s="9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9"/>
      <c r="BZ83" s="9"/>
      <c r="CA83" s="9"/>
      <c r="CB83" s="181"/>
      <c r="CC83" s="181"/>
      <c r="CD83" s="181"/>
      <c r="CE83" s="181"/>
      <c r="CF83" s="181"/>
      <c r="CG83" s="181"/>
      <c r="CH83" s="181"/>
      <c r="CI83" s="181"/>
      <c r="CJ83" s="181"/>
      <c r="CK83" s="181"/>
      <c r="CL83" s="181"/>
      <c r="CM83" s="181"/>
      <c r="CN83" s="181"/>
      <c r="CO83" s="181"/>
      <c r="CP83" s="9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94"/>
      <c r="DB83" s="71"/>
      <c r="DC83" s="71"/>
      <c r="DD83" s="93"/>
      <c r="DE83" s="93"/>
      <c r="DF83" s="63"/>
      <c r="DG83" s="63"/>
    </row>
    <row r="84" spans="1:111" ht="10.5" customHeight="1" x14ac:dyDescent="0.25">
      <c r="A84" s="9"/>
      <c r="B84" s="9"/>
      <c r="C84" s="9"/>
      <c r="D84" s="9"/>
      <c r="E84" s="9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9"/>
      <c r="BZ84" s="9"/>
      <c r="CA84" s="9"/>
      <c r="CB84" s="181"/>
      <c r="CC84" s="181"/>
      <c r="CD84" s="181"/>
      <c r="CE84" s="181"/>
      <c r="CF84" s="181"/>
      <c r="CG84" s="181"/>
      <c r="CH84" s="181"/>
      <c r="CI84" s="181"/>
      <c r="CJ84" s="181"/>
      <c r="CK84" s="181"/>
      <c r="CL84" s="181"/>
      <c r="CM84" s="181"/>
      <c r="CN84" s="181"/>
      <c r="CO84" s="181"/>
      <c r="CP84" s="9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94"/>
      <c r="DB84" s="71"/>
      <c r="DC84" s="71"/>
      <c r="DD84" s="93"/>
      <c r="DE84" s="93"/>
      <c r="DF84" s="63"/>
      <c r="DG84" s="63"/>
    </row>
    <row r="85" spans="1:111" ht="10.5" customHeight="1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9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94"/>
      <c r="DB85" s="71"/>
      <c r="DC85" s="71"/>
      <c r="DD85" s="93"/>
      <c r="DE85" s="93"/>
      <c r="DF85" s="63"/>
      <c r="DG85" s="63"/>
    </row>
    <row r="86" spans="1:111" ht="10.5" customHeight="1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9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94" t="str">
        <f>editar!A3</f>
        <v>Água</v>
      </c>
      <c r="DB86" s="95">
        <f>COUNTIF(controle!$D$8:$D$999,dashboard!DA86)</f>
        <v>0</v>
      </c>
      <c r="DC86" s="71"/>
      <c r="DD86" s="93"/>
      <c r="DE86" s="93"/>
      <c r="DF86" s="63"/>
      <c r="DG86" s="63"/>
    </row>
    <row r="87" spans="1:111" ht="10.5" customHeight="1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72"/>
      <c r="CC87" s="72"/>
      <c r="CD87" s="72"/>
      <c r="CE87" s="72"/>
      <c r="CF87" s="72"/>
      <c r="CG87" s="72"/>
      <c r="CH87" s="72"/>
      <c r="CI87" s="72"/>
      <c r="CJ87" s="72"/>
      <c r="CK87" s="72"/>
      <c r="CL87" s="72"/>
      <c r="CM87" s="72"/>
      <c r="CN87" s="72"/>
      <c r="CO87" s="72"/>
      <c r="CP87" s="9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94" t="str">
        <f>editar!A4</f>
        <v>Espuma mecânica</v>
      </c>
      <c r="DB87" s="95">
        <f>COUNTIF(controle!$D$8:$D$999,dashboard!DA87)</f>
        <v>0</v>
      </c>
      <c r="DC87" s="71"/>
      <c r="DD87" s="93"/>
      <c r="DE87" s="93"/>
      <c r="DF87" s="63"/>
      <c r="DG87" s="63"/>
    </row>
    <row r="88" spans="1:111" ht="10.5" customHeight="1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94" t="str">
        <f>editar!A5</f>
        <v>Dióxido de carbono (CO2)</v>
      </c>
      <c r="DB88" s="95">
        <f>COUNTIF(controle!$D$8:$D$999,dashboard!DA88)</f>
        <v>0</v>
      </c>
      <c r="DC88" s="71"/>
      <c r="DD88" s="93"/>
      <c r="DE88" s="93"/>
      <c r="DF88" s="63"/>
      <c r="DG88" s="63"/>
    </row>
    <row r="89" spans="1:111" ht="10.5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94" t="str">
        <f>editar!A6</f>
        <v>Pó químico ABC</v>
      </c>
      <c r="DB89" s="95">
        <f>COUNTIF(controle!$D$8:$D$999,dashboard!DA89)</f>
        <v>0</v>
      </c>
      <c r="DC89" s="71"/>
      <c r="DD89" s="93"/>
      <c r="DE89" s="93"/>
      <c r="DF89" s="63"/>
      <c r="DG89" s="63"/>
    </row>
    <row r="90" spans="1:111" ht="10.5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94" t="str">
        <f>editar!A7</f>
        <v>Pó químico BC</v>
      </c>
      <c r="DB90" s="95">
        <f>COUNTIF(controle!$D$8:$D$999,dashboard!DA90)</f>
        <v>0</v>
      </c>
      <c r="DC90" s="71"/>
      <c r="DD90" s="93"/>
      <c r="DE90" s="93"/>
      <c r="DF90" s="63"/>
      <c r="DG90" s="63"/>
    </row>
    <row r="91" spans="1:111" ht="10.5" customHeight="1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94" t="str">
        <f>editar!A8</f>
        <v>Halogenados</v>
      </c>
      <c r="DB91" s="95">
        <f>COUNTIF(controle!$D$8:$D$999,dashboard!DA91)</f>
        <v>0</v>
      </c>
      <c r="DC91" s="71"/>
      <c r="DD91" s="93"/>
      <c r="DE91" s="93"/>
      <c r="DF91" s="63"/>
      <c r="DG91" s="63"/>
    </row>
    <row r="92" spans="1:111" ht="10.5" customHeight="1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94" t="str">
        <f>editar!A9</f>
        <v>Classe D</v>
      </c>
      <c r="DB92" s="95">
        <f>COUNTIF(controle!$D$8:$D$999,dashboard!DA92)</f>
        <v>0</v>
      </c>
      <c r="DC92" s="71"/>
      <c r="DD92" s="93"/>
      <c r="DE92" s="93"/>
      <c r="DF92" s="63"/>
      <c r="DG92" s="63"/>
    </row>
    <row r="93" spans="1:111" ht="10.5" customHeight="1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94" t="str">
        <f>editar!A10</f>
        <v>Classe K</v>
      </c>
      <c r="DB93" s="95">
        <f>COUNTIF(controle!$D$8:$D$999,dashboard!DA93)</f>
        <v>0</v>
      </c>
      <c r="DC93" s="71"/>
      <c r="DD93" s="93"/>
      <c r="DE93" s="93"/>
      <c r="DF93" s="63"/>
      <c r="DG93" s="63"/>
    </row>
    <row r="94" spans="1:111" ht="10.5" customHeight="1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93"/>
      <c r="DE94" s="93"/>
      <c r="DF94" s="63"/>
      <c r="DG94" s="63"/>
    </row>
    <row r="95" spans="1:111" ht="10.5" customHeight="1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93"/>
      <c r="DE95" s="93"/>
      <c r="DF95" s="63"/>
      <c r="DG95" s="63"/>
    </row>
    <row r="96" spans="1:111" ht="10.5" customHeight="1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157" t="s">
        <v>79</v>
      </c>
      <c r="DB96" s="157"/>
      <c r="DC96" s="71"/>
      <c r="DD96" s="93"/>
      <c r="DE96" s="93"/>
      <c r="DF96" s="63"/>
      <c r="DG96" s="63"/>
    </row>
    <row r="97" spans="1:111" ht="10.5" customHeight="1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157"/>
      <c r="DB97" s="157"/>
      <c r="DC97" s="71"/>
      <c r="DD97" s="93"/>
      <c r="DE97" s="93"/>
      <c r="DF97" s="63"/>
      <c r="DG97" s="63"/>
    </row>
    <row r="98" spans="1:111" ht="10.5" customHeight="1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94" t="s">
        <v>46</v>
      </c>
      <c r="DB98" s="96">
        <f ca="1">COUNTIF(Tabela2[CONTROL6],"Válido")</f>
        <v>50</v>
      </c>
      <c r="DC98" s="71"/>
      <c r="DD98" s="93"/>
      <c r="DE98" s="93"/>
    </row>
    <row r="99" spans="1:111" ht="10.5" customHeight="1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94" t="s">
        <v>45</v>
      </c>
      <c r="DB99" s="71">
        <f ca="1">COUNTIF(Tabela2[CONTROL6],"Vencido")</f>
        <v>16</v>
      </c>
      <c r="DC99" s="71"/>
      <c r="DD99" s="93"/>
      <c r="DE99" s="93"/>
    </row>
    <row r="100" spans="1:111" ht="10.5" customHeight="1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94" t="s">
        <v>47</v>
      </c>
      <c r="DB100" s="71">
        <f ca="1">COUNTIF(Tabela2[CONTROL6],"Próximo ao vencimento")</f>
        <v>0</v>
      </c>
      <c r="DC100" s="71"/>
      <c r="DD100" s="93"/>
      <c r="DE100" s="93"/>
    </row>
    <row r="101" spans="1:111" ht="10.5" customHeight="1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93"/>
      <c r="DE101" s="93"/>
    </row>
    <row r="102" spans="1:111" ht="10.5" customHeight="1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93"/>
      <c r="DE102" s="93"/>
    </row>
    <row r="103" spans="1:111" ht="10.5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93"/>
      <c r="DB103" s="93"/>
      <c r="DC103" s="93"/>
      <c r="DD103" s="93"/>
      <c r="DE103" s="93"/>
    </row>
    <row r="104" spans="1:111" ht="10.5" customHeight="1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93"/>
      <c r="DB104" s="93"/>
      <c r="DC104" s="93"/>
      <c r="DD104" s="93"/>
      <c r="DE104" s="93"/>
    </row>
    <row r="105" spans="1:111" ht="10.5" customHeight="1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93"/>
      <c r="DB105" s="93"/>
      <c r="DC105" s="93"/>
      <c r="DD105" s="93"/>
      <c r="DE105" s="93"/>
    </row>
    <row r="106" spans="1:111" ht="10.5" customHeight="1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93"/>
      <c r="DB106" s="93"/>
      <c r="DC106" s="93"/>
      <c r="DD106" s="93"/>
      <c r="DE106" s="93"/>
    </row>
    <row r="107" spans="1:111" ht="10.5" customHeight="1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</row>
    <row r="108" spans="1:111" ht="10.5" customHeight="1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</row>
    <row r="109" spans="1:111" ht="10.5" customHeight="1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</row>
    <row r="110" spans="1:111" ht="10.5" customHeight="1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</row>
    <row r="111" spans="1:111" ht="10.5" customHeight="1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</row>
    <row r="112" spans="1:111" ht="10.5" customHeight="1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</row>
    <row r="113" spans="1:109" ht="10.5" customHeight="1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</row>
    <row r="114" spans="1:109" ht="10.5" customHeight="1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</row>
    <row r="115" spans="1:109" ht="10.5" customHeight="1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</row>
    <row r="116" spans="1:109" ht="10.5" customHeight="1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</row>
    <row r="117" spans="1:109" ht="10.5" customHeight="1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</row>
    <row r="118" spans="1:109" ht="10.5" customHeight="1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</row>
    <row r="119" spans="1:109" ht="10.5" customHeight="1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</row>
    <row r="120" spans="1:109" ht="10.5" customHeight="1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</row>
    <row r="121" spans="1:109" ht="10.5" customHeight="1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</row>
    <row r="122" spans="1:109" ht="10.5" customHeight="1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</row>
    <row r="123" spans="1:109" ht="10.5" customHeight="1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</row>
    <row r="124" spans="1:109" ht="10.5" customHeight="1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</row>
    <row r="125" spans="1:109" ht="10.5" customHeight="1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</row>
    <row r="126" spans="1:109" ht="10.5" customHeight="1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</row>
    <row r="127" spans="1:109" ht="10.5" customHeight="1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</row>
    <row r="128" spans="1:109" ht="10.5" customHeight="1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</row>
    <row r="129" spans="1:109" ht="10.5" customHeight="1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</row>
    <row r="130" spans="1:109" ht="10.5" customHeight="1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</row>
    <row r="131" spans="1:109" ht="10.5" customHeight="1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</row>
    <row r="132" spans="1:109" ht="10.5" customHeight="1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</row>
    <row r="133" spans="1:109" ht="10.5" customHeight="1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</row>
    <row r="134" spans="1:109" ht="10.5" customHeight="1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</row>
    <row r="135" spans="1:109" ht="10.5" customHeight="1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</row>
    <row r="136" spans="1:109" ht="10.5" customHeight="1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</row>
    <row r="137" spans="1:109" ht="10.5" customHeight="1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</row>
    <row r="138" spans="1:109" ht="10.5" customHeight="1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</row>
    <row r="139" spans="1:109" ht="10.5" customHeight="1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</row>
    <row r="140" spans="1:109" ht="10.5" customHeight="1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</row>
    <row r="141" spans="1:109" ht="10.5" customHeight="1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</row>
    <row r="142" spans="1:109" ht="10.5" customHeight="1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</row>
    <row r="143" spans="1:109" ht="10.5" customHeight="1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</row>
    <row r="144" spans="1:109" ht="10.5" customHeight="1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</row>
    <row r="145" spans="1:109" ht="10.5" customHeight="1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</row>
    <row r="146" spans="1:109" ht="10.5" customHeight="1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</row>
    <row r="147" spans="1:109" ht="10.5" customHeight="1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</row>
    <row r="148" spans="1:109" ht="10.5" customHeight="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</row>
    <row r="149" spans="1:109" ht="10.5" customHeight="1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</row>
    <row r="150" spans="1:109" ht="10.5" customHeight="1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</row>
    <row r="151" spans="1:109" ht="10.5" customHeight="1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</row>
    <row r="152" spans="1:109" ht="10.5" customHeight="1" x14ac:dyDescent="0.2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</row>
    <row r="153" spans="1:109" ht="10.5" customHeight="1" x14ac:dyDescent="0.2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</row>
    <row r="154" spans="1:109" ht="10.5" customHeight="1" x14ac:dyDescent="0.2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</row>
    <row r="155" spans="1:109" ht="10.5" customHeight="1" x14ac:dyDescent="0.2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</row>
    <row r="156" spans="1:109" ht="10.5" customHeight="1" x14ac:dyDescent="0.2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</row>
    <row r="157" spans="1:109" ht="10.5" customHeight="1" x14ac:dyDescent="0.2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</row>
    <row r="158" spans="1:109" ht="10.5" customHeight="1" x14ac:dyDescent="0.2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</row>
    <row r="159" spans="1:109" ht="10.5" customHeight="1" x14ac:dyDescent="0.2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</row>
    <row r="160" spans="1:109" ht="10.5" customHeight="1" x14ac:dyDescent="0.2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</row>
    <row r="161" spans="1:109" ht="10.5" customHeight="1" x14ac:dyDescent="0.2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</row>
    <row r="162" spans="1:109" ht="10.5" customHeight="1" x14ac:dyDescent="0.2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</row>
    <row r="163" spans="1:109" ht="10.5" customHeight="1" x14ac:dyDescent="0.2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</row>
    <row r="164" spans="1:109" ht="10.5" customHeight="1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</row>
    <row r="165" spans="1:109" ht="10.5" customHeight="1" x14ac:dyDescent="0.2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</row>
    <row r="166" spans="1:109" ht="10.5" customHeight="1" x14ac:dyDescent="0.2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</row>
    <row r="167" spans="1:109" ht="10.5" customHeight="1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</row>
    <row r="168" spans="1:109" ht="10.5" customHeight="1" x14ac:dyDescent="0.2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</row>
    <row r="169" spans="1:109" ht="10.5" customHeight="1" x14ac:dyDescent="0.2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</row>
    <row r="170" spans="1:109" ht="10.5" customHeight="1" x14ac:dyDescent="0.2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</row>
    <row r="171" spans="1:109" ht="10.5" customHeight="1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</row>
    <row r="172" spans="1:109" ht="10.5" customHeight="1" x14ac:dyDescent="0.2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</row>
    <row r="173" spans="1:109" ht="10.5" customHeight="1" x14ac:dyDescent="0.2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</row>
    <row r="174" spans="1:109" ht="10.5" customHeight="1" x14ac:dyDescent="0.2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</row>
    <row r="175" spans="1:109" ht="10.5" customHeight="1" x14ac:dyDescent="0.2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</row>
    <row r="176" spans="1:109" ht="10.5" customHeight="1" x14ac:dyDescent="0.2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</row>
    <row r="177" spans="1:109" ht="10.5" customHeight="1" x14ac:dyDescent="0.2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</row>
    <row r="178" spans="1:109" ht="10.5" customHeight="1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</row>
    <row r="179" spans="1:109" ht="10.5" customHeight="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</row>
    <row r="180" spans="1:109" ht="10.5" customHeight="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</row>
    <row r="181" spans="1:109" ht="10.5" customHeight="1" x14ac:dyDescent="0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</row>
    <row r="182" spans="1:109" ht="10.5" customHeight="1" x14ac:dyDescent="0.2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</row>
    <row r="183" spans="1:109" ht="10.5" customHeight="1" x14ac:dyDescent="0.2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</row>
    <row r="184" spans="1:109" ht="10.5" customHeight="1" x14ac:dyDescent="0.2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</row>
    <row r="185" spans="1:109" ht="10.5" customHeight="1" x14ac:dyDescent="0.2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</row>
    <row r="186" spans="1:109" ht="10.5" customHeight="1" x14ac:dyDescent="0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</row>
    <row r="187" spans="1:109" ht="10.5" customHeight="1" x14ac:dyDescent="0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</row>
    <row r="188" spans="1:109" ht="10.5" customHeight="1" x14ac:dyDescent="0.2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</row>
    <row r="189" spans="1:109" ht="10.5" customHeight="1" x14ac:dyDescent="0.2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</row>
    <row r="190" spans="1:109" ht="10.5" customHeight="1" x14ac:dyDescent="0.2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</row>
    <row r="191" spans="1:109" ht="10.5" customHeight="1" x14ac:dyDescent="0.2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</row>
    <row r="192" spans="1:109" ht="10.5" customHeight="1" x14ac:dyDescent="0.2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</row>
    <row r="193" spans="1:109" ht="10.5" customHeight="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</row>
    <row r="194" spans="1:109" ht="10.5" customHeight="1" x14ac:dyDescent="0.2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</row>
    <row r="195" spans="1:109" ht="10.5" customHeight="1" x14ac:dyDescent="0.2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</row>
    <row r="196" spans="1:109" ht="10.5" customHeight="1" x14ac:dyDescent="0.2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</row>
    <row r="197" spans="1:109" ht="10.5" customHeight="1" x14ac:dyDescent="0.2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</row>
    <row r="198" spans="1:109" ht="10.5" customHeight="1" x14ac:dyDescent="0.2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</row>
    <row r="199" spans="1:109" ht="10.5" customHeight="1" x14ac:dyDescent="0.2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</row>
    <row r="200" spans="1:109" ht="10.5" customHeight="1" x14ac:dyDescent="0.2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</row>
    <row r="201" spans="1:109" ht="10.5" customHeight="1" x14ac:dyDescent="0.2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</row>
    <row r="202" spans="1:109" ht="10.5" customHeight="1" x14ac:dyDescent="0.2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</row>
    <row r="203" spans="1:109" ht="10.5" customHeight="1" x14ac:dyDescent="0.2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</row>
    <row r="204" spans="1:109" ht="10.5" customHeight="1" x14ac:dyDescent="0.2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</row>
    <row r="205" spans="1:109" ht="10.5" customHeight="1" x14ac:dyDescent="0.2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</row>
    <row r="206" spans="1:109" ht="10.5" customHeight="1" x14ac:dyDescent="0.2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</row>
    <row r="207" spans="1:109" ht="10.5" customHeight="1" x14ac:dyDescent="0.2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</row>
    <row r="208" spans="1:109" ht="10.5" customHeight="1" x14ac:dyDescent="0.2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</row>
    <row r="209" spans="1:109" ht="10.5" customHeight="1" x14ac:dyDescent="0.2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</row>
    <row r="210" spans="1:109" ht="10.5" customHeight="1" x14ac:dyDescent="0.2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</row>
    <row r="211" spans="1:109" ht="10.5" customHeight="1" x14ac:dyDescent="0.2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</row>
    <row r="212" spans="1:109" ht="10.5" customHeight="1" x14ac:dyDescent="0.2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</row>
    <row r="213" spans="1:109" ht="10.5" customHeight="1" x14ac:dyDescent="0.25"/>
    <row r="214" spans="1:109" ht="10.5" customHeight="1" x14ac:dyDescent="0.25"/>
    <row r="215" spans="1:109" ht="10.5" customHeight="1" x14ac:dyDescent="0.25"/>
    <row r="216" spans="1:109" ht="10.5" customHeight="1" x14ac:dyDescent="0.25"/>
    <row r="217" spans="1:109" ht="10.5" customHeight="1" x14ac:dyDescent="0.25"/>
  </sheetData>
  <sheetProtection selectLockedCells="1"/>
  <mergeCells count="97">
    <mergeCell ref="BF1:BP7"/>
    <mergeCell ref="CB81:CO82"/>
    <mergeCell ref="CB83:CO84"/>
    <mergeCell ref="CI69:CN71"/>
    <mergeCell ref="BW67:CB68"/>
    <mergeCell ref="BQ67:BV68"/>
    <mergeCell ref="BO22:BV27"/>
    <mergeCell ref="BW45:CA45"/>
    <mergeCell ref="BO31:CN33"/>
    <mergeCell ref="BQ77:BV79"/>
    <mergeCell ref="BW77:CB79"/>
    <mergeCell ref="CC77:CH79"/>
    <mergeCell ref="CI77:CN79"/>
    <mergeCell ref="BQ73:BV75"/>
    <mergeCell ref="BW73:CB75"/>
    <mergeCell ref="CC73:CH75"/>
    <mergeCell ref="C67:S68"/>
    <mergeCell ref="T69:Y71"/>
    <mergeCell ref="Z69:AF71"/>
    <mergeCell ref="CI67:CN68"/>
    <mergeCell ref="CC67:CH68"/>
    <mergeCell ref="BK67:BP68"/>
    <mergeCell ref="BE67:BJ68"/>
    <mergeCell ref="AY67:BD68"/>
    <mergeCell ref="BK69:BP71"/>
    <mergeCell ref="BQ69:BV71"/>
    <mergeCell ref="BW69:CB71"/>
    <mergeCell ref="CC69:CH71"/>
    <mergeCell ref="AM67:AR68"/>
    <mergeCell ref="AG67:AL68"/>
    <mergeCell ref="Z67:AF68"/>
    <mergeCell ref="T67:Y68"/>
    <mergeCell ref="B33:AB34"/>
    <mergeCell ref="AD36:AF37"/>
    <mergeCell ref="AY9:BK14"/>
    <mergeCell ref="AY16:BK17"/>
    <mergeCell ref="AD21:AF22"/>
    <mergeCell ref="S9:AE14"/>
    <mergeCell ref="S16:AE17"/>
    <mergeCell ref="B21:AB22"/>
    <mergeCell ref="AI9:AU14"/>
    <mergeCell ref="AI16:AU17"/>
    <mergeCell ref="C9:O14"/>
    <mergeCell ref="C16:O17"/>
    <mergeCell ref="AD24:AF25"/>
    <mergeCell ref="AD27:AF28"/>
    <mergeCell ref="AD30:AF31"/>
    <mergeCell ref="AD33:AF34"/>
    <mergeCell ref="B42:AB43"/>
    <mergeCell ref="B45:AB46"/>
    <mergeCell ref="AD42:AF43"/>
    <mergeCell ref="B36:AB37"/>
    <mergeCell ref="B39:AB40"/>
    <mergeCell ref="AD39:AF40"/>
    <mergeCell ref="B24:AB25"/>
    <mergeCell ref="B27:AB28"/>
    <mergeCell ref="B30:AB31"/>
    <mergeCell ref="DA75:DB76"/>
    <mergeCell ref="DA96:DB97"/>
    <mergeCell ref="BX22:CE27"/>
    <mergeCell ref="CG22:CN27"/>
    <mergeCell ref="BO28:BV30"/>
    <mergeCell ref="BX28:CE30"/>
    <mergeCell ref="CG28:CN30"/>
    <mergeCell ref="BU50:CA50"/>
    <mergeCell ref="AD45:BP47"/>
    <mergeCell ref="BS46:CC47"/>
    <mergeCell ref="BS48:CC49"/>
    <mergeCell ref="CB45:CC45"/>
    <mergeCell ref="BR45:BV45"/>
    <mergeCell ref="AM73:AR75"/>
    <mergeCell ref="AG69:AL71"/>
    <mergeCell ref="AM69:AR71"/>
    <mergeCell ref="C77:S79"/>
    <mergeCell ref="T77:Y79"/>
    <mergeCell ref="Z77:AF79"/>
    <mergeCell ref="AG77:AL79"/>
    <mergeCell ref="AM77:AR79"/>
    <mergeCell ref="C69:S71"/>
    <mergeCell ref="C73:S75"/>
    <mergeCell ref="T73:Y75"/>
    <mergeCell ref="Z73:AF75"/>
    <mergeCell ref="AG73:AL75"/>
    <mergeCell ref="AS67:AX68"/>
    <mergeCell ref="AS73:AX75"/>
    <mergeCell ref="AY73:BD75"/>
    <mergeCell ref="BE73:BJ75"/>
    <mergeCell ref="BK73:BP75"/>
    <mergeCell ref="CB85:CO86"/>
    <mergeCell ref="CI73:CN75"/>
    <mergeCell ref="AS69:AX71"/>
    <mergeCell ref="AY69:BD71"/>
    <mergeCell ref="BE69:BJ71"/>
    <mergeCell ref="AS77:AX79"/>
    <mergeCell ref="AY77:BD79"/>
    <mergeCell ref="BE77:BJ79"/>
    <mergeCell ref="BK77:BP79"/>
  </mergeCells>
  <phoneticPr fontId="2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69</xdr:col>
                    <xdr:colOff>114300</xdr:colOff>
                    <xdr:row>4</xdr:row>
                    <xdr:rowOff>85725</xdr:rowOff>
                  </from>
                  <to>
                    <xdr:col>75</xdr:col>
                    <xdr:colOff>57150</xdr:colOff>
                    <xdr:row>5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mprimir1"/>
  <dimension ref="A1:I1007"/>
  <sheetViews>
    <sheetView showGridLines="0" showZeros="0" workbookViewId="0">
      <selection activeCell="B5" sqref="B5"/>
    </sheetView>
  </sheetViews>
  <sheetFormatPr defaultRowHeight="15" x14ac:dyDescent="0.25"/>
  <cols>
    <col min="1" max="1" width="5.85546875" style="118" customWidth="1"/>
    <col min="2" max="2" width="41.42578125" style="118" customWidth="1"/>
    <col min="3" max="3" width="11.140625" style="118" customWidth="1"/>
    <col min="4" max="4" width="18.140625" style="118" customWidth="1"/>
    <col min="5" max="5" width="12.5703125" style="118" customWidth="1"/>
    <col min="6" max="6" width="17.140625" style="127" customWidth="1"/>
    <col min="7" max="7" width="36.5703125" style="128" customWidth="1"/>
    <col min="8" max="16384" width="9.140625" style="118"/>
  </cols>
  <sheetData>
    <row r="1" spans="1:9" ht="15.75" x14ac:dyDescent="0.25">
      <c r="A1" s="184" t="s">
        <v>49</v>
      </c>
      <c r="B1" s="184"/>
      <c r="C1" s="184"/>
      <c r="D1" s="184"/>
      <c r="E1" s="184"/>
      <c r="F1" s="184"/>
      <c r="G1" s="115"/>
    </row>
    <row r="2" spans="1:9" x14ac:dyDescent="0.25">
      <c r="A2" s="119"/>
      <c r="B2" s="119"/>
      <c r="C2" s="5" t="s">
        <v>42</v>
      </c>
      <c r="D2" s="185">
        <f>editar!C17</f>
        <v>0</v>
      </c>
      <c r="E2" s="185"/>
      <c r="F2" s="185"/>
      <c r="G2" s="116"/>
    </row>
    <row r="3" spans="1:9" ht="15.75" customHeight="1" thickBot="1" x14ac:dyDescent="0.3">
      <c r="A3" s="120"/>
      <c r="B3" s="121"/>
      <c r="C3" s="122" t="s">
        <v>43</v>
      </c>
      <c r="D3" s="186">
        <f>editar!C18</f>
        <v>0</v>
      </c>
      <c r="E3" s="186"/>
      <c r="F3" s="186"/>
      <c r="G3" s="123"/>
      <c r="H3" s="124"/>
      <c r="I3" s="124"/>
    </row>
    <row r="4" spans="1:9" ht="36.75" customHeight="1" thickBot="1" x14ac:dyDescent="0.3">
      <c r="A4" s="15" t="s">
        <v>0</v>
      </c>
      <c r="B4" s="15" t="s">
        <v>1</v>
      </c>
      <c r="C4" s="15" t="s">
        <v>4</v>
      </c>
      <c r="D4" s="15" t="s">
        <v>10</v>
      </c>
      <c r="E4" s="15" t="s">
        <v>3</v>
      </c>
      <c r="F4" s="15" t="s">
        <v>2</v>
      </c>
      <c r="G4" s="15" t="s">
        <v>141</v>
      </c>
    </row>
    <row r="5" spans="1:9" ht="24" customHeight="1" x14ac:dyDescent="0.25">
      <c r="A5" s="111">
        <f>controle!A8</f>
        <v>1</v>
      </c>
      <c r="B5" s="135" t="str">
        <f>controle!B8</f>
        <v>Central de produtos químicos ao lado torre de água</v>
      </c>
      <c r="C5" s="111">
        <f>controle!C8</f>
        <v>0</v>
      </c>
      <c r="D5" s="112" t="str">
        <f>controle!D8</f>
        <v>CO2-6KG</v>
      </c>
      <c r="E5" s="112">
        <f>controle!E8</f>
        <v>44256</v>
      </c>
      <c r="F5" s="113" t="str">
        <f ca="1">controle!F8</f>
        <v>Vencido</v>
      </c>
      <c r="G5" s="117" t="str">
        <f>controle!L8</f>
        <v>Pino colocado incorretamente junto ao lacre</v>
      </c>
    </row>
    <row r="6" spans="1:9" ht="24" customHeight="1" x14ac:dyDescent="0.25">
      <c r="A6" s="111">
        <f>controle!A9</f>
        <v>2</v>
      </c>
      <c r="B6" s="136" t="str">
        <f>controle!B9</f>
        <v>Central de produtos químicos ao lado torre de água</v>
      </c>
      <c r="C6" s="125">
        <f>controle!C9</f>
        <v>0</v>
      </c>
      <c r="D6" s="126" t="str">
        <f>controle!D9</f>
        <v>PQS BC-12KG</v>
      </c>
      <c r="E6" s="112">
        <f>controle!E9</f>
        <v>44105</v>
      </c>
      <c r="F6" s="113" t="str">
        <f ca="1">controle!F9</f>
        <v>Vencido</v>
      </c>
      <c r="G6" s="117" t="str">
        <f>controle!L9</f>
        <v>Pino colocado incorretamente junto ao lacre</v>
      </c>
    </row>
    <row r="7" spans="1:9" ht="24" customHeight="1" x14ac:dyDescent="0.25">
      <c r="A7" s="111">
        <f>controle!A10</f>
        <v>3</v>
      </c>
      <c r="B7" s="136" t="str">
        <f>controle!B10</f>
        <v>Próximo a mufla</v>
      </c>
      <c r="C7" s="125">
        <f>controle!C10</f>
        <v>0</v>
      </c>
      <c r="D7" s="126" t="str">
        <f>controle!D10</f>
        <v>CO2-6KG</v>
      </c>
      <c r="E7" s="112">
        <f>controle!E10</f>
        <v>43952</v>
      </c>
      <c r="F7" s="113" t="str">
        <f ca="1">controle!F10</f>
        <v>Vencido</v>
      </c>
      <c r="G7" s="117" t="str">
        <f>controle!L10</f>
        <v>Extintor despressurizado / Pino colocado incorretamente junto ao lacre</v>
      </c>
    </row>
    <row r="8" spans="1:9" ht="24" customHeight="1" x14ac:dyDescent="0.25">
      <c r="A8" s="111">
        <f>controle!A11</f>
        <v>4</v>
      </c>
      <c r="B8" s="136" t="str">
        <f>controle!B11</f>
        <v>Corredor da sub estação elétrica de energia</v>
      </c>
      <c r="C8" s="125">
        <f>controle!C11</f>
        <v>0</v>
      </c>
      <c r="D8" s="126" t="str">
        <f>controle!D11</f>
        <v>CO2-6KG</v>
      </c>
      <c r="E8" s="112">
        <f>controle!E11</f>
        <v>43952</v>
      </c>
      <c r="F8" s="113" t="str">
        <f ca="1">controle!F11</f>
        <v>Vencido</v>
      </c>
      <c r="G8" s="117" t="str">
        <f>controle!L11</f>
        <v>Pino colocado incorretamente junto ao lacre</v>
      </c>
    </row>
    <row r="9" spans="1:9" ht="24" customHeight="1" x14ac:dyDescent="0.25">
      <c r="A9" s="111">
        <f>controle!A12</f>
        <v>5</v>
      </c>
      <c r="B9" s="136" t="str">
        <f>controle!B12</f>
        <v>Porta fundos da manutenção, corredor da sub estação</v>
      </c>
      <c r="C9" s="125">
        <f>controle!C12</f>
        <v>0</v>
      </c>
      <c r="D9" s="126" t="str">
        <f>controle!D12</f>
        <v>CO2-6KG</v>
      </c>
      <c r="E9" s="112">
        <f>controle!E12</f>
        <v>44105</v>
      </c>
      <c r="F9" s="113" t="str">
        <f ca="1">controle!F12</f>
        <v>Vencido</v>
      </c>
      <c r="G9" s="117" t="str">
        <f>controle!L12</f>
        <v>Pino colocado incorretamente junto ao lacre</v>
      </c>
    </row>
    <row r="10" spans="1:9" ht="24" customHeight="1" x14ac:dyDescent="0.25">
      <c r="A10" s="111">
        <f>controle!A13</f>
        <v>6</v>
      </c>
      <c r="B10" s="136" t="str">
        <f>controle!B13</f>
        <v>Porta frente da manutenção</v>
      </c>
      <c r="C10" s="125">
        <f>controle!C13</f>
        <v>0</v>
      </c>
      <c r="D10" s="126" t="str">
        <f>controle!D13</f>
        <v>PQS BC-8KG</v>
      </c>
      <c r="E10" s="112">
        <f>controle!E13</f>
        <v>44166</v>
      </c>
      <c r="F10" s="113" t="str">
        <f ca="1">controle!F13</f>
        <v>Vencido</v>
      </c>
      <c r="G10" s="117" t="str">
        <f>controle!L13</f>
        <v>Pino colocado incorretamente junto ao lacre</v>
      </c>
    </row>
    <row r="11" spans="1:9" ht="24" customHeight="1" x14ac:dyDescent="0.25">
      <c r="A11" s="111">
        <f>controle!A14</f>
        <v>7</v>
      </c>
      <c r="B11" s="136" t="str">
        <f>controle!B14</f>
        <v>Recuperação ao lado do acesso a rampa da extrusão</v>
      </c>
      <c r="C11" s="125">
        <f>controle!C14</f>
        <v>0</v>
      </c>
      <c r="D11" s="126" t="str">
        <f>controle!D14</f>
        <v>PQS BC-6KG</v>
      </c>
      <c r="E11" s="112">
        <f>controle!E14</f>
        <v>43952</v>
      </c>
      <c r="F11" s="113" t="str">
        <f ca="1">controle!F14</f>
        <v>Vencido</v>
      </c>
      <c r="G11" s="117" t="str">
        <f>controle!L14</f>
        <v>Demarcação piso / Pino colocado incorretamente junto ao lacre</v>
      </c>
    </row>
    <row r="12" spans="1:9" ht="24" customHeight="1" x14ac:dyDescent="0.25">
      <c r="A12" s="111">
        <f>controle!A15</f>
        <v>8</v>
      </c>
      <c r="B12" s="136" t="str">
        <f>controle!B15</f>
        <v>Próximo a extrusora 65 nos fundos na parede da recuperação</v>
      </c>
      <c r="C12" s="125">
        <f>controle!C15</f>
        <v>0</v>
      </c>
      <c r="D12" s="126" t="str">
        <f>controle!D15</f>
        <v>CO2-6KG</v>
      </c>
      <c r="E12" s="112">
        <f>controle!E15</f>
        <v>44105</v>
      </c>
      <c r="F12" s="113" t="str">
        <f ca="1">controle!F15</f>
        <v>Vencido</v>
      </c>
      <c r="G12" s="117" t="str">
        <f>controle!L15</f>
        <v>Demarcação piso / Pino colocado incorretamente junto ao lacre</v>
      </c>
    </row>
    <row r="13" spans="1:9" ht="24" customHeight="1" x14ac:dyDescent="0.25">
      <c r="A13" s="111">
        <f>controle!A16</f>
        <v>9</v>
      </c>
      <c r="B13" s="136" t="str">
        <f>controle!B16</f>
        <v>Próximo a extrusora 65 altura da banheira</v>
      </c>
      <c r="C13" s="125">
        <f>controle!C16</f>
        <v>0</v>
      </c>
      <c r="D13" s="126" t="str">
        <f>controle!D16</f>
        <v>CO2-6KG</v>
      </c>
      <c r="E13" s="112">
        <f>controle!E16</f>
        <v>43952</v>
      </c>
      <c r="F13" s="113" t="str">
        <f ca="1">controle!F16</f>
        <v>Vencido</v>
      </c>
      <c r="G13" s="117" t="str">
        <f>controle!L16</f>
        <v>Demarcação piso / Pino colocado incorretamente junto ao lacre</v>
      </c>
    </row>
    <row r="14" spans="1:9" ht="24" customHeight="1" x14ac:dyDescent="0.25">
      <c r="A14" s="111">
        <f>controle!A17</f>
        <v>10</v>
      </c>
      <c r="B14" s="136" t="str">
        <f>controle!B17</f>
        <v>Próximo a extrusora 25 em frente ao barracão</v>
      </c>
      <c r="C14" s="125">
        <f>controle!C17</f>
        <v>0</v>
      </c>
      <c r="D14" s="126" t="str">
        <f>controle!D17</f>
        <v>CO2-6KG</v>
      </c>
      <c r="E14" s="112">
        <f>controle!E17</f>
        <v>44105</v>
      </c>
      <c r="F14" s="113" t="str">
        <f ca="1">controle!F17</f>
        <v>Vencido</v>
      </c>
      <c r="G14" s="117" t="str">
        <f>controle!L17</f>
        <v>Pino colocado incorretamente junto ao lacre</v>
      </c>
    </row>
    <row r="15" spans="1:9" ht="24" customHeight="1" x14ac:dyDescent="0.25">
      <c r="A15" s="111">
        <f>controle!A18</f>
        <v>11</v>
      </c>
      <c r="B15" s="136" t="str">
        <f>controle!B18</f>
        <v>Entrada da extrusão em frente a extrusora 20-II</v>
      </c>
      <c r="C15" s="125">
        <f>controle!C18</f>
        <v>0</v>
      </c>
      <c r="D15" s="126" t="str">
        <f>controle!D18</f>
        <v>PQS BC-4KG</v>
      </c>
      <c r="E15" s="112">
        <f>controle!E18</f>
        <v>44105</v>
      </c>
      <c r="F15" s="113" t="str">
        <f ca="1">controle!F18</f>
        <v>Vencido</v>
      </c>
      <c r="G15" s="117" t="str">
        <f>controle!L18</f>
        <v>Pino colocado incorretamente junto ao lacre</v>
      </c>
    </row>
    <row r="16" spans="1:9" ht="24" customHeight="1" x14ac:dyDescent="0.25">
      <c r="A16" s="111">
        <f>controle!A19</f>
        <v>12</v>
      </c>
      <c r="B16" s="136" t="str">
        <f>controle!B19</f>
        <v>Entrada do banheiro e próximo a escada</v>
      </c>
      <c r="C16" s="125">
        <f>controle!C19</f>
        <v>0</v>
      </c>
      <c r="D16" s="126" t="str">
        <f>controle!D19</f>
        <v>PQS BC-6KG</v>
      </c>
      <c r="E16" s="112">
        <f>controle!E19</f>
        <v>44105</v>
      </c>
      <c r="F16" s="113" t="str">
        <f ca="1">controle!F19</f>
        <v>Vencido</v>
      </c>
      <c r="G16" s="117" t="str">
        <f>controle!L19</f>
        <v>Pino colocado incorretamente junto ao lacre</v>
      </c>
    </row>
    <row r="17" spans="1:7" ht="24" customHeight="1" x14ac:dyDescent="0.25">
      <c r="A17" s="111">
        <f>controle!A20</f>
        <v>13</v>
      </c>
      <c r="B17" s="136" t="str">
        <f>controle!B20</f>
        <v>Frente a extrusora 58, entre banheiro e extrusora</v>
      </c>
      <c r="C17" s="125">
        <f>controle!C20</f>
        <v>0</v>
      </c>
      <c r="D17" s="126" t="str">
        <f>controle!D20</f>
        <v>PQS BC-6KG</v>
      </c>
      <c r="E17" s="112">
        <f>controle!E20</f>
        <v>43891</v>
      </c>
      <c r="F17" s="113" t="str">
        <f ca="1">controle!F20</f>
        <v>Vencido</v>
      </c>
      <c r="G17" s="117" t="str">
        <f>controle!L20</f>
        <v>Pino colocado incorretamente junto ao lacre</v>
      </c>
    </row>
    <row r="18" spans="1:7" ht="24" customHeight="1" x14ac:dyDescent="0.25">
      <c r="A18" s="111">
        <f>controle!A21</f>
        <v>14</v>
      </c>
      <c r="B18" s="136" t="str">
        <f>controle!B21</f>
        <v>Ao lado extrusora 58e PC mais próximo</v>
      </c>
      <c r="C18" s="125">
        <f>controle!C21</f>
        <v>0</v>
      </c>
      <c r="D18" s="126" t="str">
        <f>controle!D21</f>
        <v>CO2-6KG</v>
      </c>
      <c r="E18" s="112">
        <f>controle!E21</f>
        <v>44105</v>
      </c>
      <c r="F18" s="113" t="str">
        <f ca="1">controle!F21</f>
        <v>Vencido</v>
      </c>
      <c r="G18" s="117" t="str">
        <f>controle!L21</f>
        <v>Pino colocado incorretamente junto ao lacre</v>
      </c>
    </row>
    <row r="19" spans="1:7" ht="24" customHeight="1" x14ac:dyDescent="0.25">
      <c r="A19" s="111">
        <f>controle!A22</f>
        <v>15</v>
      </c>
      <c r="B19" s="136" t="str">
        <f>controle!B22</f>
        <v>Final da extrusora 58</v>
      </c>
      <c r="C19" s="125">
        <f>controle!C22</f>
        <v>0</v>
      </c>
      <c r="D19" s="126" t="str">
        <f>controle!D22</f>
        <v>CO2-6KG</v>
      </c>
      <c r="E19" s="112">
        <f>controle!E22</f>
        <v>44256</v>
      </c>
      <c r="F19" s="113" t="str">
        <f ca="1">controle!F22</f>
        <v>Vencido</v>
      </c>
      <c r="G19" s="117" t="str">
        <f>controle!L22</f>
        <v>Demarcação piso / Pino colocado incorretamente junto ao lacre</v>
      </c>
    </row>
    <row r="20" spans="1:7" ht="24" customHeight="1" x14ac:dyDescent="0.25">
      <c r="A20" s="111">
        <f>controle!A23</f>
        <v>16</v>
      </c>
      <c r="B20" s="136" t="str">
        <f>controle!B23</f>
        <v>Final da extrusora 40-II</v>
      </c>
      <c r="C20" s="125">
        <f>controle!C23</f>
        <v>0</v>
      </c>
      <c r="D20" s="126" t="str">
        <f>controle!D23</f>
        <v>CO2-6KG</v>
      </c>
      <c r="E20" s="112">
        <f>controle!E23</f>
        <v>44256</v>
      </c>
      <c r="F20" s="113" t="str">
        <f ca="1">controle!F23</f>
        <v>Vencido</v>
      </c>
      <c r="G20" s="117" t="str">
        <f>controle!L23</f>
        <v>Demarcação piso / Pino colocado incorretamente junto ao lacre</v>
      </c>
    </row>
    <row r="21" spans="1:7" ht="24" customHeight="1" x14ac:dyDescent="0.25">
      <c r="A21" s="111">
        <f>controle!A24</f>
        <v>17</v>
      </c>
      <c r="B21" s="136" t="str">
        <f>controle!B24</f>
        <v>Próximo a entrada do LCQ</v>
      </c>
      <c r="C21" s="125">
        <f>controle!C24</f>
        <v>0</v>
      </c>
      <c r="D21" s="126" t="str">
        <f>controle!D24</f>
        <v>CO2-6KG</v>
      </c>
      <c r="E21" s="112">
        <f>controle!E24</f>
        <v>44044</v>
      </c>
      <c r="F21" s="113" t="str">
        <f ca="1">controle!F24</f>
        <v>Vencido</v>
      </c>
      <c r="G21" s="117" t="str">
        <f>controle!L24</f>
        <v>Pino colocado incorretamente junto ao lacre</v>
      </c>
    </row>
    <row r="22" spans="1:7" ht="24" customHeight="1" x14ac:dyDescent="0.25">
      <c r="A22" s="111">
        <f>controle!A25</f>
        <v>18</v>
      </c>
      <c r="B22" s="136" t="str">
        <f>controle!B25</f>
        <v>Extrusão</v>
      </c>
      <c r="C22" s="125">
        <f>controle!C25</f>
        <v>0</v>
      </c>
      <c r="D22" s="126">
        <f>controle!D25</f>
        <v>0</v>
      </c>
      <c r="E22" s="112">
        <f>controle!E25</f>
        <v>44105</v>
      </c>
      <c r="F22" s="113" t="str">
        <f ca="1">controle!F25</f>
        <v>Vencido</v>
      </c>
      <c r="G22" s="117" t="str">
        <f>controle!L25</f>
        <v>Pino colocado incorretamente junto ao lacre</v>
      </c>
    </row>
    <row r="23" spans="1:7" ht="24" customHeight="1" x14ac:dyDescent="0.25">
      <c r="A23" s="111">
        <f>controle!A26</f>
        <v>19</v>
      </c>
      <c r="B23" s="136" t="str">
        <f>controle!B26</f>
        <v>Entre LDS e LCQ</v>
      </c>
      <c r="C23" s="125">
        <f>controle!C26</f>
        <v>0</v>
      </c>
      <c r="D23" s="126">
        <f>controle!D26</f>
        <v>0</v>
      </c>
      <c r="E23" s="112">
        <f>controle!E26</f>
        <v>44105</v>
      </c>
      <c r="F23" s="113" t="str">
        <f ca="1">controle!F26</f>
        <v>Vencido</v>
      </c>
      <c r="G23" s="117" t="str">
        <f>controle!L26</f>
        <v>Este extintor fica no suporte ao piso</v>
      </c>
    </row>
    <row r="24" spans="1:7" ht="24" customHeight="1" x14ac:dyDescent="0.25">
      <c r="A24" s="111">
        <f>controle!A27</f>
        <v>20</v>
      </c>
      <c r="B24" s="136" t="str">
        <f>controle!B27</f>
        <v>Fundos da extrusora 40 VII próximo ao elevador LPP</v>
      </c>
      <c r="C24" s="125">
        <f>controle!C27</f>
        <v>0</v>
      </c>
      <c r="D24" s="126">
        <f>controle!D27</f>
        <v>0</v>
      </c>
      <c r="E24" s="112">
        <f>controle!E27</f>
        <v>44105</v>
      </c>
      <c r="F24" s="113" t="str">
        <f ca="1">controle!F27</f>
        <v>Vencido</v>
      </c>
      <c r="G24" s="117" t="str">
        <f>controle!L27</f>
        <v>Etiqueta não visível / este extintor fica no suporte ao piso</v>
      </c>
    </row>
    <row r="25" spans="1:7" ht="24" customHeight="1" x14ac:dyDescent="0.25">
      <c r="A25" s="111">
        <f>controle!A28</f>
        <v>21</v>
      </c>
      <c r="B25" s="136" t="str">
        <f>controle!B28</f>
        <v>Fundos da extrusora 40 VII próximo ao elevador LPP</v>
      </c>
      <c r="C25" s="125">
        <f>controle!C28</f>
        <v>0</v>
      </c>
      <c r="D25" s="126">
        <f>controle!D28</f>
        <v>0</v>
      </c>
      <c r="E25" s="112">
        <f>controle!E28</f>
        <v>44256</v>
      </c>
      <c r="F25" s="113" t="str">
        <f ca="1">controle!F28</f>
        <v>Vencido</v>
      </c>
      <c r="G25" s="117" t="str">
        <f>controle!L28</f>
        <v>Pino colocado incorretamente junto ao lacre</v>
      </c>
    </row>
    <row r="26" spans="1:7" ht="24" customHeight="1" x14ac:dyDescent="0.25">
      <c r="A26" s="111">
        <f>controle!A29</f>
        <v>22</v>
      </c>
      <c r="B26" s="136" t="str">
        <f>controle!B29</f>
        <v>Próximo extrusora 40 - VII e porta expedição</v>
      </c>
      <c r="C26" s="125">
        <f>controle!C29</f>
        <v>0</v>
      </c>
      <c r="D26" s="126">
        <f>controle!D29</f>
        <v>0</v>
      </c>
      <c r="E26" s="112">
        <f>controle!E29</f>
        <v>44044</v>
      </c>
      <c r="F26" s="113" t="str">
        <f ca="1">controle!F29</f>
        <v>Vencido</v>
      </c>
      <c r="G26" s="117" t="str">
        <f>controle!L29</f>
        <v>Pino colocado incorretamente junto ao lacre</v>
      </c>
    </row>
    <row r="27" spans="1:7" ht="24" customHeight="1" x14ac:dyDescent="0.25">
      <c r="A27" s="111">
        <f>controle!A30</f>
        <v>23</v>
      </c>
      <c r="B27" s="136" t="str">
        <f>controle!B30</f>
        <v>Próximo porta expedição - Utilizam a empilhadeira</v>
      </c>
      <c r="C27" s="125">
        <f>controle!C30</f>
        <v>0</v>
      </c>
      <c r="D27" s="126">
        <f>controle!D30</f>
        <v>0</v>
      </c>
      <c r="E27" s="112">
        <f>controle!E30</f>
        <v>44105</v>
      </c>
      <c r="F27" s="113" t="str">
        <f ca="1">controle!F30</f>
        <v>Vencido</v>
      </c>
      <c r="G27" s="117" t="str">
        <f>controle!L30</f>
        <v>Pino colocado incorretamente junto ao lacre</v>
      </c>
    </row>
    <row r="28" spans="1:7" ht="24" customHeight="1" x14ac:dyDescent="0.25">
      <c r="A28" s="111">
        <f>controle!A31</f>
        <v>24</v>
      </c>
      <c r="B28" s="136" t="str">
        <f>controle!B31</f>
        <v>Próximo porta expedição - Utilizam a empilhadeira</v>
      </c>
      <c r="C28" s="125">
        <f>controle!C31</f>
        <v>0</v>
      </c>
      <c r="D28" s="126">
        <f>controle!D31</f>
        <v>0</v>
      </c>
      <c r="E28" s="112">
        <f>controle!E31</f>
        <v>44105</v>
      </c>
      <c r="F28" s="113" t="str">
        <f ca="1">controle!F31</f>
        <v>Vencido</v>
      </c>
      <c r="G28" s="117" t="str">
        <f>controle!L31</f>
        <v>Pino colocado incorretamente junto ao lacre</v>
      </c>
    </row>
    <row r="29" spans="1:7" ht="24" customHeight="1" x14ac:dyDescent="0.25">
      <c r="A29" s="111">
        <f>controle!A32</f>
        <v>25</v>
      </c>
      <c r="B29" s="136" t="str">
        <f>controle!B32</f>
        <v>Próximo a exm-01 e Barrigas</v>
      </c>
      <c r="C29" s="125">
        <f>controle!C32</f>
        <v>0</v>
      </c>
      <c r="D29" s="126">
        <f>controle!D32</f>
        <v>0</v>
      </c>
      <c r="E29" s="112">
        <f>controle!E32</f>
        <v>44105</v>
      </c>
      <c r="F29" s="113" t="str">
        <f ca="1">controle!F32</f>
        <v>Vencido</v>
      </c>
      <c r="G29" s="117" t="str">
        <f>controle!L32</f>
        <v>Pino colocado incorretamente junto ao lacre</v>
      </c>
    </row>
    <row r="30" spans="1:7" ht="24" customHeight="1" x14ac:dyDescent="0.25">
      <c r="A30" s="111">
        <f>controle!A33</f>
        <v>26</v>
      </c>
      <c r="B30" s="136" t="str">
        <f>controle!B33</f>
        <v>Próximo a prateleira</v>
      </c>
      <c r="C30" s="125">
        <f>controle!C33</f>
        <v>0</v>
      </c>
      <c r="D30" s="126">
        <f>controle!D33</f>
        <v>0</v>
      </c>
      <c r="E30" s="112">
        <f>controle!E33</f>
        <v>44105</v>
      </c>
      <c r="F30" s="113" t="str">
        <f ca="1">controle!F33</f>
        <v>Vencido</v>
      </c>
      <c r="G30" s="117" t="str">
        <f>controle!L33</f>
        <v>Esta no suporte de piso / Pino colocado incorretamente junto ao lacre</v>
      </c>
    </row>
    <row r="31" spans="1:7" ht="24" customHeight="1" x14ac:dyDescent="0.25">
      <c r="A31" s="111">
        <f>controle!A34</f>
        <v>27</v>
      </c>
      <c r="B31" s="136" t="str">
        <f>controle!B34</f>
        <v>Frente ao tanque de óleo</v>
      </c>
      <c r="C31" s="125">
        <f>controle!C34</f>
        <v>0</v>
      </c>
      <c r="D31" s="126">
        <f>controle!D34</f>
        <v>0</v>
      </c>
      <c r="E31" s="112">
        <f>controle!E34</f>
        <v>44105</v>
      </c>
      <c r="F31" s="113" t="str">
        <f ca="1">controle!F34</f>
        <v>Vencido</v>
      </c>
      <c r="G31" s="117" t="str">
        <f>controle!L34</f>
        <v>Pino colocado incorretamente junto ao lacre</v>
      </c>
    </row>
    <row r="32" spans="1:7" ht="24" customHeight="1" x14ac:dyDescent="0.25">
      <c r="A32" s="111">
        <f>controle!A35</f>
        <v>28</v>
      </c>
      <c r="B32" s="136" t="str">
        <f>controle!B35</f>
        <v>Frente ao tanque de óleo</v>
      </c>
      <c r="C32" s="125">
        <f>controle!C35</f>
        <v>0</v>
      </c>
      <c r="D32" s="126">
        <f>controle!D35</f>
        <v>0</v>
      </c>
      <c r="E32" s="112">
        <f>controle!E35</f>
        <v>44105</v>
      </c>
      <c r="F32" s="113" t="str">
        <f ca="1">controle!F35</f>
        <v>Vencido</v>
      </c>
      <c r="G32" s="117" t="str">
        <f>controle!L35</f>
        <v>Trocar númeração esta desgastada / Pino colocado incorretamente junto ao lacre</v>
      </c>
    </row>
    <row r="33" spans="1:7" ht="24" customHeight="1" x14ac:dyDescent="0.25">
      <c r="A33" s="111">
        <f>controle!A36</f>
        <v>29</v>
      </c>
      <c r="B33" s="136" t="str">
        <f>controle!B36</f>
        <v>Frente a sala chefia</v>
      </c>
      <c r="C33" s="125">
        <f>controle!C36</f>
        <v>0</v>
      </c>
      <c r="D33" s="126">
        <f>controle!D36</f>
        <v>0</v>
      </c>
      <c r="E33" s="112">
        <f>controle!E36</f>
        <v>44105</v>
      </c>
      <c r="F33" s="113" t="str">
        <f ca="1">controle!F36</f>
        <v>Vencido</v>
      </c>
      <c r="G33" s="117" t="str">
        <f>controle!L36</f>
        <v>Demarcação piso / Pino colocado incorretamente junto ao lacre</v>
      </c>
    </row>
    <row r="34" spans="1:7" ht="24" customHeight="1" x14ac:dyDescent="0.25">
      <c r="A34" s="111">
        <f>controle!A37</f>
        <v>30</v>
      </c>
      <c r="B34" s="136" t="str">
        <f>controle!B37</f>
        <v>Elevador com extrusão</v>
      </c>
      <c r="C34" s="125">
        <f>controle!C37</f>
        <v>0</v>
      </c>
      <c r="D34" s="126">
        <f>controle!D37</f>
        <v>0</v>
      </c>
      <c r="E34" s="112">
        <f>controle!E37</f>
        <v>43891</v>
      </c>
      <c r="F34" s="113" t="str">
        <f ca="1">controle!F37</f>
        <v>Vencido</v>
      </c>
      <c r="G34" s="117" t="str">
        <f>controle!L37</f>
        <v>Extintor já foi utilizado, retirado para recarga</v>
      </c>
    </row>
    <row r="35" spans="1:7" ht="24" customHeight="1" x14ac:dyDescent="0.25">
      <c r="A35" s="111">
        <f>controle!A38</f>
        <v>31</v>
      </c>
      <c r="B35" s="136" t="str">
        <f>controle!B38</f>
        <v>Micronização aop lado do MI-03</v>
      </c>
      <c r="C35" s="125">
        <f>controle!C38</f>
        <v>0</v>
      </c>
      <c r="D35" s="126">
        <f>controle!D38</f>
        <v>0</v>
      </c>
      <c r="E35" s="112">
        <f>controle!E38</f>
        <v>44105</v>
      </c>
      <c r="F35" s="113" t="str">
        <f ca="1">controle!F38</f>
        <v>Vencido</v>
      </c>
      <c r="G35" s="117" t="str">
        <f>controle!L38</f>
        <v>Trocar númeração esta desgastada / Pino colocado incorretamente junto ao lacre</v>
      </c>
    </row>
    <row r="36" spans="1:7" ht="24" customHeight="1" x14ac:dyDescent="0.25">
      <c r="A36" s="111">
        <f>controle!A39</f>
        <v>32</v>
      </c>
      <c r="B36" s="136" t="str">
        <f>controle!B39</f>
        <v>Frente a micronizadora 04 e próximo ao hidrante</v>
      </c>
      <c r="C36" s="125">
        <f>controle!C39</f>
        <v>0</v>
      </c>
      <c r="D36" s="126">
        <f>controle!D39</f>
        <v>0</v>
      </c>
      <c r="E36" s="112">
        <f>controle!E39</f>
        <v>44256</v>
      </c>
      <c r="F36" s="113" t="str">
        <f ca="1">controle!F39</f>
        <v>Vencido</v>
      </c>
      <c r="G36" s="117" t="str">
        <f>controle!L39</f>
        <v>Extintor obstruído / Pino colocado incorretamente junto ao lacre</v>
      </c>
    </row>
    <row r="37" spans="1:7" ht="24" customHeight="1" x14ac:dyDescent="0.25">
      <c r="A37" s="111">
        <f>controle!A40</f>
        <v>33</v>
      </c>
      <c r="B37" s="136" t="str">
        <f>controle!B40</f>
        <v>Frente ao refeitório</v>
      </c>
      <c r="C37" s="125">
        <f>controle!C40</f>
        <v>0</v>
      </c>
      <c r="D37" s="126">
        <f>controle!D40</f>
        <v>0</v>
      </c>
      <c r="E37" s="112">
        <f>controle!E40</f>
        <v>44105</v>
      </c>
      <c r="F37" s="113" t="str">
        <f ca="1">controle!F40</f>
        <v>Vencido</v>
      </c>
      <c r="G37" s="117" t="str">
        <f>controle!L40</f>
        <v>Pino colocado incorretamente junto ao lacre</v>
      </c>
    </row>
    <row r="38" spans="1:7" ht="24" customHeight="1" x14ac:dyDescent="0.25">
      <c r="A38" s="111">
        <f>controle!A41</f>
        <v>34</v>
      </c>
      <c r="B38" s="136" t="str">
        <f>controle!B41</f>
        <v>Entrada vestiário masculino</v>
      </c>
      <c r="C38" s="125">
        <f>controle!C41</f>
        <v>0</v>
      </c>
      <c r="D38" s="126">
        <f>controle!D41</f>
        <v>0</v>
      </c>
      <c r="E38" s="112">
        <f>controle!E41</f>
        <v>44256</v>
      </c>
      <c r="F38" s="113" t="str">
        <f ca="1">controle!F41</f>
        <v>Vencido</v>
      </c>
      <c r="G38" s="117" t="str">
        <f>controle!L41</f>
        <v>Pino colocado incorretamente junto ao lacre</v>
      </c>
    </row>
    <row r="39" spans="1:7" ht="24" customHeight="1" x14ac:dyDescent="0.25">
      <c r="A39" s="111">
        <f>controle!A42</f>
        <v>35</v>
      </c>
      <c r="B39" s="136" t="str">
        <f>controle!B42</f>
        <v xml:space="preserve">Atrás do vestiário </v>
      </c>
      <c r="C39" s="125">
        <f>controle!C42</f>
        <v>0</v>
      </c>
      <c r="D39" s="126">
        <f>controle!D42</f>
        <v>0</v>
      </c>
      <c r="E39" s="112">
        <f>controle!E42</f>
        <v>44105</v>
      </c>
      <c r="F39" s="113" t="str">
        <f ca="1">controle!F42</f>
        <v>Vencido</v>
      </c>
      <c r="G39" s="117" t="str">
        <f>controle!L42</f>
        <v>Pino colocado incorretamente junto ao lacre</v>
      </c>
    </row>
    <row r="40" spans="1:7" ht="24" customHeight="1" x14ac:dyDescent="0.25">
      <c r="A40" s="111">
        <f>controle!A43</f>
        <v>36</v>
      </c>
      <c r="B40" s="136" t="str">
        <f>controle!B43</f>
        <v>Próximo sala chefia</v>
      </c>
      <c r="C40" s="125">
        <f>controle!C43</f>
        <v>0</v>
      </c>
      <c r="D40" s="126">
        <f>controle!D43</f>
        <v>0</v>
      </c>
      <c r="E40" s="112">
        <f>controle!E43</f>
        <v>44105</v>
      </c>
      <c r="F40" s="113" t="str">
        <f ca="1">controle!F43</f>
        <v>Vencido</v>
      </c>
      <c r="G40" s="117" t="str">
        <f>controle!L43</f>
        <v>Placa sinalização quebrada / Pino colocado incorretamente junto ao lacre</v>
      </c>
    </row>
    <row r="41" spans="1:7" ht="24" customHeight="1" x14ac:dyDescent="0.25">
      <c r="A41" s="111">
        <f>controle!A44</f>
        <v>37</v>
      </c>
      <c r="B41" s="136" t="str">
        <f>controle!B44</f>
        <v>final da sala chefia, próximo mesa</v>
      </c>
      <c r="C41" s="125">
        <f>controle!C44</f>
        <v>0</v>
      </c>
      <c r="D41" s="126">
        <f>controle!D44</f>
        <v>0</v>
      </c>
      <c r="E41" s="112">
        <f>controle!E44</f>
        <v>44105</v>
      </c>
      <c r="F41" s="113" t="str">
        <f ca="1">controle!F44</f>
        <v>Vencido</v>
      </c>
      <c r="G41" s="117" t="str">
        <f>controle!L44</f>
        <v>Placa sinalização quebrada / Pino colocado incorretamente junto ao lacre</v>
      </c>
    </row>
    <row r="42" spans="1:7" ht="24" customHeight="1" x14ac:dyDescent="0.25">
      <c r="A42" s="111">
        <f>controle!A45</f>
        <v>38</v>
      </c>
      <c r="B42" s="136" t="str">
        <f>controle!B45</f>
        <v>Ao lado direito entrado no setor único</v>
      </c>
      <c r="C42" s="125">
        <f>controle!C45</f>
        <v>0</v>
      </c>
      <c r="D42" s="126">
        <f>controle!D45</f>
        <v>0</v>
      </c>
      <c r="E42" s="112">
        <f>controle!E45</f>
        <v>43952</v>
      </c>
      <c r="F42" s="113" t="str">
        <f ca="1">controle!F45</f>
        <v>Vencido</v>
      </c>
      <c r="G42" s="117" t="str">
        <f>controle!L45</f>
        <v>Pino colocado incorretamente junto ao lacre</v>
      </c>
    </row>
    <row r="43" spans="1:7" ht="24" customHeight="1" x14ac:dyDescent="0.25">
      <c r="A43" s="111">
        <f>controle!A46</f>
        <v>39</v>
      </c>
      <c r="B43" s="136" t="str">
        <f>controle!B46</f>
        <v>entre porta pequena dos fundos e sala administrativa, na parede do setor único</v>
      </c>
      <c r="C43" s="125">
        <f>controle!C46</f>
        <v>0</v>
      </c>
      <c r="D43" s="126">
        <f>controle!D46</f>
        <v>0</v>
      </c>
      <c r="E43" s="112">
        <f>controle!E46</f>
        <v>44105</v>
      </c>
      <c r="F43" s="113" t="str">
        <f ca="1">controle!F46</f>
        <v>Vencido</v>
      </c>
      <c r="G43" s="117" t="str">
        <f>controle!L46</f>
        <v>Pino colocado incorretamente junto ao lacre</v>
      </c>
    </row>
    <row r="44" spans="1:7" ht="24" customHeight="1" x14ac:dyDescent="0.25">
      <c r="A44" s="111">
        <f>controle!A47</f>
        <v>40</v>
      </c>
      <c r="B44" s="136" t="str">
        <f>controle!B47</f>
        <v>entre porta pequena dos fundos e sala administrativa, na parede do setor único</v>
      </c>
      <c r="C44" s="125">
        <f>controle!C47</f>
        <v>0</v>
      </c>
      <c r="D44" s="126">
        <f>controle!D47</f>
        <v>0</v>
      </c>
      <c r="E44" s="112">
        <f>controle!E47</f>
        <v>44105</v>
      </c>
      <c r="F44" s="113" t="str">
        <f ca="1">controle!F47</f>
        <v>Vencido</v>
      </c>
      <c r="G44" s="117" t="str">
        <f>controle!L47</f>
        <v>Demarcação piso / Pino colocado incorretamente junto ao lacre</v>
      </c>
    </row>
    <row r="45" spans="1:7" ht="24" customHeight="1" x14ac:dyDescent="0.25">
      <c r="A45" s="111">
        <f>controle!A48</f>
        <v>41</v>
      </c>
      <c r="B45" s="136" t="str">
        <f>controle!B48</f>
        <v>Próximo sala da zeladoria</v>
      </c>
      <c r="C45" s="125">
        <f>controle!C48</f>
        <v>0</v>
      </c>
      <c r="D45" s="126">
        <f>controle!D48</f>
        <v>0</v>
      </c>
      <c r="E45" s="112">
        <f>controle!E48</f>
        <v>44256</v>
      </c>
      <c r="F45" s="113" t="str">
        <f ca="1">controle!F48</f>
        <v>Vencido</v>
      </c>
      <c r="G45" s="117" t="str">
        <f>controle!L48</f>
        <v>Pino colocado incorretamente junto ao lacre</v>
      </c>
    </row>
    <row r="46" spans="1:7" ht="24" customHeight="1" x14ac:dyDescent="0.25">
      <c r="A46" s="111">
        <f>controle!A49</f>
        <v>42</v>
      </c>
      <c r="B46" s="136" t="str">
        <f>controle!B49</f>
        <v>Sala de segurança do trabalho</v>
      </c>
      <c r="C46" s="125">
        <f>controle!C49</f>
        <v>0</v>
      </c>
      <c r="D46" s="126">
        <f>controle!D49</f>
        <v>0</v>
      </c>
      <c r="E46" s="112">
        <f>controle!E49</f>
        <v>44044</v>
      </c>
      <c r="F46" s="113" t="str">
        <f ca="1">controle!F49</f>
        <v>Vencido</v>
      </c>
      <c r="G46" s="117" t="str">
        <f>controle!L49</f>
        <v>Pino colocado incorretamente junto ao lacre</v>
      </c>
    </row>
    <row r="47" spans="1:7" ht="24" customHeight="1" x14ac:dyDescent="0.25">
      <c r="A47" s="111">
        <f>controle!A50</f>
        <v>43</v>
      </c>
      <c r="B47" s="136" t="str">
        <f>controle!B50</f>
        <v>Entrada do prédio administrativo</v>
      </c>
      <c r="C47" s="125">
        <f>controle!C50</f>
        <v>0</v>
      </c>
      <c r="D47" s="126">
        <f>controle!D50</f>
        <v>0</v>
      </c>
      <c r="E47" s="112">
        <f>controle!E50</f>
        <v>44044</v>
      </c>
      <c r="F47" s="113" t="str">
        <f ca="1">controle!F50</f>
        <v>Vencido</v>
      </c>
      <c r="G47" s="117" t="str">
        <f>controle!L50</f>
        <v>Pino colocado incorretamente junto ao lacre</v>
      </c>
    </row>
    <row r="48" spans="1:7" ht="24" customHeight="1" x14ac:dyDescent="0.25">
      <c r="A48" s="111">
        <f>controle!A51</f>
        <v>44</v>
      </c>
      <c r="B48" s="136" t="str">
        <f>controle!B51</f>
        <v>Mezanino</v>
      </c>
      <c r="C48" s="125">
        <f>controle!C51</f>
        <v>0</v>
      </c>
      <c r="D48" s="126">
        <f>controle!D51</f>
        <v>0</v>
      </c>
      <c r="E48" s="112">
        <f>controle!E51</f>
        <v>43891</v>
      </c>
      <c r="F48" s="113" t="str">
        <f ca="1">controle!F51</f>
        <v>Vencido</v>
      </c>
      <c r="G48" s="117" t="str">
        <f>controle!L51</f>
        <v>Esta no suporte de piso / Pino colocado incorretamente junto ao lacre</v>
      </c>
    </row>
    <row r="49" spans="1:7" ht="24" customHeight="1" x14ac:dyDescent="0.25">
      <c r="A49" s="111">
        <f>controle!A52</f>
        <v>45</v>
      </c>
      <c r="B49" s="136" t="str">
        <f>controle!B52</f>
        <v>Ao lado da central de gás</v>
      </c>
      <c r="C49" s="125">
        <f>controle!C52</f>
        <v>0</v>
      </c>
      <c r="D49" s="126">
        <f>controle!D52</f>
        <v>0</v>
      </c>
      <c r="E49" s="112">
        <f>controle!E52</f>
        <v>44105</v>
      </c>
      <c r="F49" s="113" t="str">
        <f ca="1">controle!F52</f>
        <v>Vencido</v>
      </c>
      <c r="G49" s="117" t="str">
        <f>controle!L52</f>
        <v>Demarcação piso / Pino colocado incorretamente junto ao lacre</v>
      </c>
    </row>
    <row r="50" spans="1:7" ht="24" customHeight="1" x14ac:dyDescent="0.25">
      <c r="A50" s="111">
        <f>controle!A53</f>
        <v>46</v>
      </c>
      <c r="B50" s="136" t="str">
        <f>controle!B53</f>
        <v>Lado direito, entrando pela entrada principal</v>
      </c>
      <c r="C50" s="125">
        <f>controle!C53</f>
        <v>0</v>
      </c>
      <c r="D50" s="126">
        <f>controle!D53</f>
        <v>0</v>
      </c>
      <c r="E50" s="112">
        <f>controle!E53</f>
        <v>43891</v>
      </c>
      <c r="F50" s="113" t="str">
        <f ca="1">controle!F53</f>
        <v>Vencido</v>
      </c>
      <c r="G50" s="117" t="str">
        <f>controle!L53</f>
        <v>Pino colocado incorretamente junto ao lacre</v>
      </c>
    </row>
    <row r="51" spans="1:7" ht="24" customHeight="1" x14ac:dyDescent="0.25">
      <c r="A51" s="111">
        <f>controle!A54</f>
        <v>47</v>
      </c>
      <c r="B51" s="136" t="str">
        <f>controle!B54</f>
        <v>Ao lado esquerdo, próximo entrada principal</v>
      </c>
      <c r="C51" s="125">
        <f>controle!C54</f>
        <v>0</v>
      </c>
      <c r="D51" s="126">
        <f>controle!D54</f>
        <v>0</v>
      </c>
      <c r="E51" s="112">
        <f>controle!E54</f>
        <v>43952</v>
      </c>
      <c r="F51" s="113" t="str">
        <f ca="1">controle!F54</f>
        <v>Vencido</v>
      </c>
      <c r="G51" s="117" t="str">
        <f>controle!L54</f>
        <v>Pino colocado incorretamente junto ao lacre</v>
      </c>
    </row>
    <row r="52" spans="1:7" ht="24" customHeight="1" x14ac:dyDescent="0.25">
      <c r="A52" s="111">
        <f>controle!A55</f>
        <v>48</v>
      </c>
      <c r="B52" s="136" t="str">
        <f>controle!B55</f>
        <v>Meio do galpão da expedição</v>
      </c>
      <c r="C52" s="125">
        <f>controle!C55</f>
        <v>0</v>
      </c>
      <c r="D52" s="126">
        <f>controle!D55</f>
        <v>0</v>
      </c>
      <c r="E52" s="112">
        <f>controle!E55</f>
        <v>44105</v>
      </c>
      <c r="F52" s="113" t="str">
        <f ca="1">controle!F55</f>
        <v>Vencido</v>
      </c>
      <c r="G52" s="117" t="str">
        <f>controle!L55</f>
        <v>Pino colocado incorretamente junto ao lacre</v>
      </c>
    </row>
    <row r="53" spans="1:7" ht="24" customHeight="1" x14ac:dyDescent="0.25">
      <c r="A53" s="111">
        <f>controle!A56</f>
        <v>49</v>
      </c>
      <c r="B53" s="136" t="str">
        <f>controle!B56</f>
        <v>Meio do galpão do lado esquerdo do mesmo</v>
      </c>
      <c r="C53" s="125">
        <f>controle!C56</f>
        <v>0</v>
      </c>
      <c r="D53" s="126">
        <f>controle!D56</f>
        <v>0</v>
      </c>
      <c r="E53" s="112">
        <f>controle!E56</f>
        <v>44105</v>
      </c>
      <c r="F53" s="113" t="str">
        <f ca="1">controle!F56</f>
        <v>Vencido</v>
      </c>
      <c r="G53" s="117" t="str">
        <f>controle!L56</f>
        <v>Pino colocado incorretamente junto ao lacre</v>
      </c>
    </row>
    <row r="54" spans="1:7" ht="24" customHeight="1" x14ac:dyDescent="0.25">
      <c r="A54" s="111">
        <f>controle!A57</f>
        <v>50</v>
      </c>
      <c r="B54" s="136" t="str">
        <f>controle!B57</f>
        <v>Meio do galpão, sendo o primeiro a direita</v>
      </c>
      <c r="C54" s="125">
        <f>controle!C57</f>
        <v>0</v>
      </c>
      <c r="D54" s="126">
        <f>controle!D57</f>
        <v>0</v>
      </c>
      <c r="E54" s="112">
        <f>controle!E57</f>
        <v>44044</v>
      </c>
      <c r="F54" s="113" t="str">
        <f ca="1">controle!F57</f>
        <v>Vencido</v>
      </c>
      <c r="G54" s="117" t="str">
        <f>controle!L57</f>
        <v>Pino colocado incorretamente junto ao lacre</v>
      </c>
    </row>
    <row r="55" spans="1:7" ht="24" customHeight="1" x14ac:dyDescent="0.25">
      <c r="A55" s="111">
        <f>controle!A58</f>
        <v>51</v>
      </c>
      <c r="B55" s="136" t="str">
        <f>controle!B58</f>
        <v>Próximo a máquina stresh</v>
      </c>
      <c r="C55" s="125">
        <f>controle!C58</f>
        <v>0</v>
      </c>
      <c r="D55" s="126">
        <f>controle!D58</f>
        <v>0</v>
      </c>
      <c r="E55" s="112">
        <f>controle!E58</f>
        <v>44105</v>
      </c>
      <c r="F55" s="113" t="str">
        <f ca="1">controle!F58</f>
        <v>Vencido</v>
      </c>
      <c r="G55" s="117" t="str">
        <f>controle!L58</f>
        <v>Pino colocado incorretamente junto ao lacre</v>
      </c>
    </row>
    <row r="56" spans="1:7" ht="24" customHeight="1" x14ac:dyDescent="0.25">
      <c r="A56" s="111">
        <f>controle!A59</f>
        <v>52</v>
      </c>
      <c r="B56" s="136" t="str">
        <f>controle!B59</f>
        <v>Lado direito antes da máquina Stresh</v>
      </c>
      <c r="C56" s="125">
        <f>controle!C59</f>
        <v>0</v>
      </c>
      <c r="D56" s="126">
        <f>controle!D59</f>
        <v>0</v>
      </c>
      <c r="E56" s="112">
        <f>controle!E59</f>
        <v>43891</v>
      </c>
      <c r="F56" s="113" t="str">
        <f ca="1">controle!F59</f>
        <v>Vencido</v>
      </c>
      <c r="G56" s="117" t="str">
        <f>controle!L59</f>
        <v>Pino colocado incorretamente junto ao lacre</v>
      </c>
    </row>
    <row r="57" spans="1:7" ht="24" customHeight="1" x14ac:dyDescent="0.25">
      <c r="A57" s="111">
        <f>controle!A60</f>
        <v>53</v>
      </c>
      <c r="B57" s="136" t="str">
        <f>controle!B60</f>
        <v>Porta carga e descarga</v>
      </c>
      <c r="C57" s="125">
        <f>controle!C60</f>
        <v>0</v>
      </c>
      <c r="D57" s="126">
        <f>controle!D60</f>
        <v>0</v>
      </c>
      <c r="E57" s="112">
        <f>controle!E60</f>
        <v>43891</v>
      </c>
      <c r="F57" s="113" t="str">
        <f ca="1">controle!F60</f>
        <v>Vencido</v>
      </c>
      <c r="G57" s="117" t="str">
        <f>controle!L60</f>
        <v>Pino colocado incorretamente junto ao lacre</v>
      </c>
    </row>
    <row r="58" spans="1:7" ht="24" customHeight="1" x14ac:dyDescent="0.25">
      <c r="A58" s="111">
        <f>controle!A61</f>
        <v>54</v>
      </c>
      <c r="B58" s="136" t="str">
        <f>controle!B61</f>
        <v>Acesso a escada, próximo bancada</v>
      </c>
      <c r="C58" s="125">
        <f>controle!C61</f>
        <v>0</v>
      </c>
      <c r="D58" s="126">
        <f>controle!D61</f>
        <v>0</v>
      </c>
      <c r="E58" s="112">
        <f>controle!E61</f>
        <v>44256</v>
      </c>
      <c r="F58" s="113" t="str">
        <f ca="1">controle!F61</f>
        <v>Vencido</v>
      </c>
      <c r="G58" s="117" t="str">
        <f>controle!L61</f>
        <v>Pino colocado incorretamente junto ao lacre</v>
      </c>
    </row>
    <row r="59" spans="1:7" ht="24" customHeight="1" x14ac:dyDescent="0.25">
      <c r="A59" s="111">
        <f>controle!A62</f>
        <v>55</v>
      </c>
      <c r="B59" s="136" t="str">
        <f>controle!B62</f>
        <v>Lado do hidrante do banheiro</v>
      </c>
      <c r="C59" s="125">
        <f>controle!C62</f>
        <v>0</v>
      </c>
      <c r="D59" s="126">
        <f>controle!D62</f>
        <v>0</v>
      </c>
      <c r="E59" s="112">
        <f>controle!E62</f>
        <v>44105</v>
      </c>
      <c r="F59" s="113" t="str">
        <f ca="1">controle!F62</f>
        <v>Vencido</v>
      </c>
      <c r="G59" s="117" t="str">
        <f>controle!L62</f>
        <v>Pino colocado incorretamente junto ao lacre</v>
      </c>
    </row>
    <row r="60" spans="1:7" ht="24" customHeight="1" x14ac:dyDescent="0.25">
      <c r="A60" s="111">
        <f>controle!A63</f>
        <v>56</v>
      </c>
      <c r="B60" s="136" t="str">
        <f>controle!B63</f>
        <v>ao lado esquerdo expedição, fim do barracão, próximo porta de rolar</v>
      </c>
      <c r="C60" s="125">
        <f>controle!C63</f>
        <v>0</v>
      </c>
      <c r="D60" s="126">
        <f>controle!D63</f>
        <v>0</v>
      </c>
      <c r="E60" s="112">
        <f>controle!E63</f>
        <v>44105</v>
      </c>
      <c r="F60" s="113" t="str">
        <f ca="1">controle!F63</f>
        <v>Vencido</v>
      </c>
      <c r="G60" s="117" t="str">
        <f>controle!L63</f>
        <v>Pino colocado incorretamente junto ao lacre</v>
      </c>
    </row>
    <row r="61" spans="1:7" ht="24" customHeight="1" x14ac:dyDescent="0.25">
      <c r="A61" s="111">
        <f>controle!A64</f>
        <v>57</v>
      </c>
      <c r="B61" s="136" t="str">
        <f>controle!B64</f>
        <v>Caixa de água localizada na expedição</v>
      </c>
      <c r="C61" s="125">
        <f>controle!C64</f>
        <v>0</v>
      </c>
      <c r="D61" s="126">
        <f>controle!D64</f>
        <v>0</v>
      </c>
      <c r="E61" s="112">
        <f>controle!E64</f>
        <v>44256</v>
      </c>
      <c r="F61" s="113" t="str">
        <f ca="1">controle!F64</f>
        <v>Vencido</v>
      </c>
      <c r="G61" s="117" t="str">
        <f>controle!L64</f>
        <v>Arrumar proteção e base / Pino colocado incorretamente junto ao lacre</v>
      </c>
    </row>
    <row r="62" spans="1:7" ht="24" customHeight="1" x14ac:dyDescent="0.25">
      <c r="A62" s="111">
        <f>controle!A65</f>
        <v>58</v>
      </c>
      <c r="B62" s="136" t="str">
        <f>controle!B65</f>
        <v>Suplementos, mesanino</v>
      </c>
      <c r="C62" s="125">
        <f>controle!C65</f>
        <v>0</v>
      </c>
      <c r="D62" s="126">
        <f>controle!D65</f>
        <v>0</v>
      </c>
      <c r="E62" s="112">
        <f>controle!E65</f>
        <v>44166</v>
      </c>
      <c r="F62" s="113" t="str">
        <f ca="1">controle!F65</f>
        <v>Vencido</v>
      </c>
      <c r="G62" s="117" t="str">
        <f>controle!L65</f>
        <v>Pino colocado incorretamente junto ao lacre</v>
      </c>
    </row>
    <row r="63" spans="1:7" ht="24" customHeight="1" x14ac:dyDescent="0.25">
      <c r="A63" s="111">
        <f>controle!A66</f>
        <v>59</v>
      </c>
      <c r="B63" s="136" t="str">
        <f>controle!B66</f>
        <v>Galpão zeladoria - reserva</v>
      </c>
      <c r="C63" s="125">
        <f>controle!C66</f>
        <v>0</v>
      </c>
      <c r="D63" s="126">
        <f>controle!D66</f>
        <v>0</v>
      </c>
      <c r="E63" s="112">
        <f>controle!E66</f>
        <v>44105</v>
      </c>
      <c r="F63" s="113" t="str">
        <f ca="1">controle!F66</f>
        <v>Vencido</v>
      </c>
      <c r="G63" s="117" t="str">
        <f>controle!L66</f>
        <v>Arrumar suporte / Pino colocado incorretamente junto ao lacre</v>
      </c>
    </row>
    <row r="64" spans="1:7" ht="24" customHeight="1" x14ac:dyDescent="0.25">
      <c r="A64" s="111">
        <f>controle!A67</f>
        <v>60</v>
      </c>
      <c r="B64" s="136" t="str">
        <f>controle!B67</f>
        <v>Galpão zeladoria - reserva</v>
      </c>
      <c r="C64" s="125">
        <f>controle!C67</f>
        <v>0</v>
      </c>
      <c r="D64" s="126">
        <f>controle!D67</f>
        <v>0</v>
      </c>
      <c r="E64" s="112">
        <f>controle!E67</f>
        <v>44256</v>
      </c>
      <c r="F64" s="113" t="str">
        <f ca="1">controle!F67</f>
        <v>Vencido</v>
      </c>
      <c r="G64" s="117" t="str">
        <f>controle!L67</f>
        <v>Pino colocado incorretamente junto ao lacre</v>
      </c>
    </row>
    <row r="65" spans="1:7" ht="24" customHeight="1" x14ac:dyDescent="0.25">
      <c r="A65" s="111">
        <f>controle!A68</f>
        <v>61</v>
      </c>
      <c r="B65" s="136" t="str">
        <f>controle!B68</f>
        <v>Galpão zeladoria - reserva</v>
      </c>
      <c r="C65" s="125">
        <f>controle!C68</f>
        <v>0</v>
      </c>
      <c r="D65" s="126">
        <f>controle!D68</f>
        <v>0</v>
      </c>
      <c r="E65" s="112">
        <f>controle!E68</f>
        <v>44166</v>
      </c>
      <c r="F65" s="113" t="str">
        <f ca="1">controle!F68</f>
        <v>Vencido</v>
      </c>
      <c r="G65" s="117" t="str">
        <f>controle!L68</f>
        <v>Pino colocado incorretamente junto ao lacre</v>
      </c>
    </row>
    <row r="66" spans="1:7" ht="24" customHeight="1" x14ac:dyDescent="0.25">
      <c r="A66" s="111">
        <f>controle!A69</f>
        <v>62</v>
      </c>
      <c r="B66" s="136" t="str">
        <f>controle!B69</f>
        <v>Mistubishi - Verde - Galpão zeladoria</v>
      </c>
      <c r="C66" s="125">
        <f>controle!C69</f>
        <v>0</v>
      </c>
      <c r="D66" s="126">
        <f>controle!D69</f>
        <v>0</v>
      </c>
      <c r="E66" s="112">
        <f>controle!E69</f>
        <v>44044</v>
      </c>
      <c r="F66" s="113" t="str">
        <f ca="1">controle!F69</f>
        <v>Vencido</v>
      </c>
      <c r="G66" s="117" t="str">
        <f>controle!L69</f>
        <v>Despressurizado, efetuar a troca</v>
      </c>
    </row>
    <row r="67" spans="1:7" ht="24" customHeight="1" x14ac:dyDescent="0.25">
      <c r="A67" s="111">
        <f>controle!A70</f>
        <v>63</v>
      </c>
      <c r="B67" s="136" t="str">
        <f>controle!B70</f>
        <v>Hyster 40 - Amarelo - Galpão almoxarifado</v>
      </c>
      <c r="C67" s="125">
        <f>controle!C70</f>
        <v>0</v>
      </c>
      <c r="D67" s="126">
        <f>controle!D70</f>
        <v>0</v>
      </c>
      <c r="E67" s="112">
        <f>controle!E70</f>
        <v>44378</v>
      </c>
      <c r="F67" s="113" t="str">
        <f ca="1">controle!F70</f>
        <v>Válido</v>
      </c>
      <c r="G67" s="117" t="str">
        <f>controle!L70</f>
        <v>Despressurizado, efetuar a troca</v>
      </c>
    </row>
    <row r="68" spans="1:7" ht="24" customHeight="1" x14ac:dyDescent="0.25">
      <c r="A68" s="111">
        <f>controle!A71</f>
        <v>64</v>
      </c>
      <c r="B68" s="136" t="str">
        <f>controle!B71</f>
        <v>Hyster 40 - Amarelo - Galpão almoxarifado</v>
      </c>
      <c r="C68" s="125">
        <f>controle!C71</f>
        <v>0</v>
      </c>
      <c r="D68" s="126">
        <f>controle!D71</f>
        <v>0</v>
      </c>
      <c r="E68" s="112">
        <f>controle!E71</f>
        <v>44105</v>
      </c>
      <c r="F68" s="113" t="str">
        <f ca="1">controle!F71</f>
        <v>Vencido</v>
      </c>
      <c r="G68" s="117">
        <f>controle!L71</f>
        <v>0</v>
      </c>
    </row>
    <row r="69" spans="1:7" ht="24" customHeight="1" x14ac:dyDescent="0.25">
      <c r="A69" s="111">
        <f>controle!A72</f>
        <v>65</v>
      </c>
      <c r="B69" s="136" t="str">
        <f>controle!B72</f>
        <v>Área líquidos color</v>
      </c>
      <c r="C69" s="125">
        <f>controle!C72</f>
        <v>0</v>
      </c>
      <c r="D69" s="126">
        <f>controle!D72</f>
        <v>0</v>
      </c>
      <c r="E69" s="112">
        <f>controle!E72</f>
        <v>43891</v>
      </c>
      <c r="F69" s="113" t="str">
        <f ca="1">controle!F72</f>
        <v>Vencido</v>
      </c>
      <c r="G69" s="117" t="str">
        <f>controle!L72</f>
        <v>Trocar númeração esta desgastada / Pino colocado incorretamente junto ao lacre</v>
      </c>
    </row>
    <row r="70" spans="1:7" ht="24" customHeight="1" x14ac:dyDescent="0.25">
      <c r="A70" s="111">
        <f>controle!A73</f>
        <v>66</v>
      </c>
      <c r="B70" s="136" t="str">
        <f>controle!B73</f>
        <v>Próximo sala de reunião</v>
      </c>
      <c r="C70" s="125">
        <f>controle!C73</f>
        <v>0</v>
      </c>
      <c r="D70" s="126">
        <f>controle!D73</f>
        <v>0</v>
      </c>
      <c r="E70" s="112">
        <f>controle!E73</f>
        <v>44044</v>
      </c>
      <c r="F70" s="113" t="str">
        <f ca="1">controle!F73</f>
        <v>Vencido</v>
      </c>
      <c r="G70" s="117">
        <f>controle!L73</f>
        <v>0</v>
      </c>
    </row>
    <row r="71" spans="1:7" ht="24" customHeight="1" x14ac:dyDescent="0.25">
      <c r="A71" s="111" t="str">
        <f>controle!A74</f>
        <v/>
      </c>
      <c r="B71" s="136">
        <f>controle!B74</f>
        <v>0</v>
      </c>
      <c r="C71" s="125">
        <f>controle!C74</f>
        <v>0</v>
      </c>
      <c r="D71" s="126">
        <f>controle!D74</f>
        <v>0</v>
      </c>
      <c r="E71" s="112">
        <f>controle!E74</f>
        <v>0</v>
      </c>
      <c r="F71" s="113" t="str">
        <f ca="1">controle!F74</f>
        <v/>
      </c>
      <c r="G71" s="117">
        <f>controle!L74</f>
        <v>0</v>
      </c>
    </row>
    <row r="72" spans="1:7" ht="24" customHeight="1" x14ac:dyDescent="0.25">
      <c r="A72" s="111" t="str">
        <f>controle!A75</f>
        <v/>
      </c>
      <c r="B72" s="136">
        <f>controle!B75</f>
        <v>0</v>
      </c>
      <c r="C72" s="125">
        <f>controle!C75</f>
        <v>0</v>
      </c>
      <c r="D72" s="126">
        <f>controle!D75</f>
        <v>0</v>
      </c>
      <c r="E72" s="112">
        <f>controle!E75</f>
        <v>0</v>
      </c>
      <c r="F72" s="113" t="str">
        <f ca="1">controle!F75</f>
        <v/>
      </c>
      <c r="G72" s="117">
        <f>controle!L75</f>
        <v>0</v>
      </c>
    </row>
    <row r="73" spans="1:7" ht="24" customHeight="1" x14ac:dyDescent="0.25">
      <c r="A73" s="111" t="str">
        <f>controle!A76</f>
        <v/>
      </c>
      <c r="B73" s="136">
        <f>controle!B76</f>
        <v>0</v>
      </c>
      <c r="C73" s="125">
        <f>controle!C76</f>
        <v>0</v>
      </c>
      <c r="D73" s="126">
        <f>controle!D76</f>
        <v>0</v>
      </c>
      <c r="E73" s="112">
        <f>controle!E76</f>
        <v>0</v>
      </c>
      <c r="F73" s="113" t="str">
        <f ca="1">controle!F76</f>
        <v/>
      </c>
      <c r="G73" s="117">
        <f>controle!L76</f>
        <v>0</v>
      </c>
    </row>
    <row r="74" spans="1:7" ht="24" customHeight="1" x14ac:dyDescent="0.25">
      <c r="A74" s="111" t="str">
        <f>controle!A77</f>
        <v/>
      </c>
      <c r="B74" s="136">
        <f>controle!B77</f>
        <v>0</v>
      </c>
      <c r="C74" s="125">
        <f>controle!C77</f>
        <v>0</v>
      </c>
      <c r="D74" s="126">
        <f>controle!D77</f>
        <v>0</v>
      </c>
      <c r="E74" s="112">
        <f>controle!E77</f>
        <v>0</v>
      </c>
      <c r="F74" s="113" t="str">
        <f ca="1">controle!F77</f>
        <v/>
      </c>
      <c r="G74" s="117">
        <f>controle!L77</f>
        <v>0</v>
      </c>
    </row>
    <row r="75" spans="1:7" ht="24" customHeight="1" x14ac:dyDescent="0.25">
      <c r="A75" s="111" t="str">
        <f>controle!A78</f>
        <v/>
      </c>
      <c r="B75" s="136">
        <f>controle!B78</f>
        <v>0</v>
      </c>
      <c r="C75" s="125">
        <f>controle!C78</f>
        <v>0</v>
      </c>
      <c r="D75" s="126">
        <f>controle!D78</f>
        <v>0</v>
      </c>
      <c r="E75" s="112">
        <f>controle!E78</f>
        <v>0</v>
      </c>
      <c r="F75" s="113" t="str">
        <f ca="1">controle!F78</f>
        <v/>
      </c>
      <c r="G75" s="117">
        <f>controle!L78</f>
        <v>0</v>
      </c>
    </row>
    <row r="76" spans="1:7" ht="24" customHeight="1" x14ac:dyDescent="0.25">
      <c r="A76" s="111" t="str">
        <f>controle!A79</f>
        <v/>
      </c>
      <c r="B76" s="136">
        <f>controle!B79</f>
        <v>0</v>
      </c>
      <c r="C76" s="125">
        <f>controle!C79</f>
        <v>0</v>
      </c>
      <c r="D76" s="126">
        <f>controle!D79</f>
        <v>0</v>
      </c>
      <c r="E76" s="112">
        <f>controle!E79</f>
        <v>0</v>
      </c>
      <c r="F76" s="113" t="str">
        <f ca="1">controle!F79</f>
        <v/>
      </c>
      <c r="G76" s="117">
        <f>controle!L79</f>
        <v>0</v>
      </c>
    </row>
    <row r="77" spans="1:7" ht="24" customHeight="1" x14ac:dyDescent="0.25">
      <c r="A77" s="111" t="str">
        <f>controle!A80</f>
        <v/>
      </c>
      <c r="B77" s="136">
        <f>controle!B80</f>
        <v>0</v>
      </c>
      <c r="C77" s="125">
        <f>controle!C80</f>
        <v>0</v>
      </c>
      <c r="D77" s="126">
        <f>controle!D80</f>
        <v>0</v>
      </c>
      <c r="E77" s="112">
        <f>controle!E80</f>
        <v>0</v>
      </c>
      <c r="F77" s="113" t="str">
        <f ca="1">controle!F80</f>
        <v/>
      </c>
      <c r="G77" s="117">
        <f>controle!L80</f>
        <v>0</v>
      </c>
    </row>
    <row r="78" spans="1:7" ht="24" customHeight="1" x14ac:dyDescent="0.25">
      <c r="A78" s="111" t="str">
        <f>controle!A81</f>
        <v/>
      </c>
      <c r="B78" s="136">
        <f>controle!B81</f>
        <v>0</v>
      </c>
      <c r="C78" s="125">
        <f>controle!C81</f>
        <v>0</v>
      </c>
      <c r="D78" s="126">
        <f>controle!D81</f>
        <v>0</v>
      </c>
      <c r="E78" s="112">
        <f>controle!E81</f>
        <v>0</v>
      </c>
      <c r="F78" s="113" t="str">
        <f ca="1">controle!F81</f>
        <v/>
      </c>
      <c r="G78" s="117">
        <f>controle!L81</f>
        <v>0</v>
      </c>
    </row>
    <row r="79" spans="1:7" ht="24" customHeight="1" x14ac:dyDescent="0.25">
      <c r="A79" s="111" t="str">
        <f>controle!A82</f>
        <v/>
      </c>
      <c r="B79" s="136">
        <f>controle!B82</f>
        <v>0</v>
      </c>
      <c r="C79" s="125">
        <f>controle!C82</f>
        <v>0</v>
      </c>
      <c r="D79" s="126">
        <f>controle!D82</f>
        <v>0</v>
      </c>
      <c r="E79" s="112">
        <f>controle!E82</f>
        <v>0</v>
      </c>
      <c r="F79" s="113" t="str">
        <f ca="1">controle!F82</f>
        <v/>
      </c>
      <c r="G79" s="117">
        <f>controle!L82</f>
        <v>0</v>
      </c>
    </row>
    <row r="80" spans="1:7" ht="24" customHeight="1" x14ac:dyDescent="0.25">
      <c r="A80" s="111" t="str">
        <f>controle!A83</f>
        <v/>
      </c>
      <c r="B80" s="136">
        <f>controle!B83</f>
        <v>0</v>
      </c>
      <c r="C80" s="125">
        <f>controle!C83</f>
        <v>0</v>
      </c>
      <c r="D80" s="126">
        <f>controle!D83</f>
        <v>0</v>
      </c>
      <c r="E80" s="112">
        <f>controle!E83</f>
        <v>0</v>
      </c>
      <c r="F80" s="113" t="str">
        <f ca="1">controle!F83</f>
        <v/>
      </c>
      <c r="G80" s="117">
        <f>controle!L83</f>
        <v>0</v>
      </c>
    </row>
    <row r="81" spans="1:7" ht="24" customHeight="1" x14ac:dyDescent="0.25">
      <c r="A81" s="111" t="str">
        <f>controle!A84</f>
        <v/>
      </c>
      <c r="B81" s="136">
        <f>controle!B84</f>
        <v>0</v>
      </c>
      <c r="C81" s="125">
        <f>controle!C84</f>
        <v>0</v>
      </c>
      <c r="D81" s="126">
        <f>controle!D84</f>
        <v>0</v>
      </c>
      <c r="E81" s="112">
        <f>controle!E84</f>
        <v>0</v>
      </c>
      <c r="F81" s="113" t="str">
        <f ca="1">controle!F84</f>
        <v/>
      </c>
      <c r="G81" s="117">
        <f>controle!L84</f>
        <v>0</v>
      </c>
    </row>
    <row r="82" spans="1:7" ht="24" customHeight="1" x14ac:dyDescent="0.25">
      <c r="A82" s="111" t="str">
        <f>controle!A85</f>
        <v/>
      </c>
      <c r="B82" s="136">
        <f>controle!B85</f>
        <v>0</v>
      </c>
      <c r="C82" s="125">
        <f>controle!C85</f>
        <v>0</v>
      </c>
      <c r="D82" s="126">
        <f>controle!D85</f>
        <v>0</v>
      </c>
      <c r="E82" s="112">
        <f>controle!E85</f>
        <v>0</v>
      </c>
      <c r="F82" s="113" t="str">
        <f ca="1">controle!F85</f>
        <v/>
      </c>
      <c r="G82" s="117">
        <f>controle!L85</f>
        <v>0</v>
      </c>
    </row>
    <row r="83" spans="1:7" ht="24" customHeight="1" x14ac:dyDescent="0.25">
      <c r="A83" s="111" t="str">
        <f>controle!A86</f>
        <v/>
      </c>
      <c r="B83" s="136">
        <f>controle!B86</f>
        <v>0</v>
      </c>
      <c r="C83" s="125">
        <f>controle!C86</f>
        <v>0</v>
      </c>
      <c r="D83" s="126">
        <f>controle!D86</f>
        <v>0</v>
      </c>
      <c r="E83" s="112">
        <f>controle!E86</f>
        <v>0</v>
      </c>
      <c r="F83" s="113" t="str">
        <f ca="1">controle!F86</f>
        <v/>
      </c>
      <c r="G83" s="117">
        <f>controle!L86</f>
        <v>0</v>
      </c>
    </row>
    <row r="84" spans="1:7" ht="24" customHeight="1" x14ac:dyDescent="0.25">
      <c r="A84" s="111" t="str">
        <f>controle!A87</f>
        <v/>
      </c>
      <c r="B84" s="136">
        <f>controle!B87</f>
        <v>0</v>
      </c>
      <c r="C84" s="125">
        <f>controle!C87</f>
        <v>0</v>
      </c>
      <c r="D84" s="126">
        <f>controle!D87</f>
        <v>0</v>
      </c>
      <c r="E84" s="112">
        <f>controle!E87</f>
        <v>0</v>
      </c>
      <c r="F84" s="113" t="str">
        <f ca="1">controle!F87</f>
        <v/>
      </c>
      <c r="G84" s="117">
        <f>controle!L87</f>
        <v>0</v>
      </c>
    </row>
    <row r="85" spans="1:7" ht="24" customHeight="1" x14ac:dyDescent="0.25">
      <c r="A85" s="111" t="str">
        <f>controle!A88</f>
        <v/>
      </c>
      <c r="B85" s="136">
        <f>controle!B88</f>
        <v>0</v>
      </c>
      <c r="C85" s="125">
        <f>controle!C88</f>
        <v>0</v>
      </c>
      <c r="D85" s="126">
        <f>controle!D88</f>
        <v>0</v>
      </c>
      <c r="E85" s="112">
        <f>controle!E88</f>
        <v>0</v>
      </c>
      <c r="F85" s="113" t="str">
        <f ca="1">controle!F88</f>
        <v/>
      </c>
      <c r="G85" s="117">
        <f>controle!L88</f>
        <v>0</v>
      </c>
    </row>
    <row r="86" spans="1:7" ht="24" customHeight="1" x14ac:dyDescent="0.25">
      <c r="A86" s="111" t="str">
        <f>controle!A89</f>
        <v/>
      </c>
      <c r="B86" s="136">
        <f>controle!B89</f>
        <v>0</v>
      </c>
      <c r="C86" s="125">
        <f>controle!C89</f>
        <v>0</v>
      </c>
      <c r="D86" s="126">
        <f>controle!D89</f>
        <v>0</v>
      </c>
      <c r="E86" s="112">
        <f>controle!E89</f>
        <v>0</v>
      </c>
      <c r="F86" s="113" t="str">
        <f ca="1">controle!F89</f>
        <v/>
      </c>
      <c r="G86" s="117">
        <f>controle!L89</f>
        <v>0</v>
      </c>
    </row>
    <row r="87" spans="1:7" ht="24" customHeight="1" x14ac:dyDescent="0.25">
      <c r="A87" s="111" t="str">
        <f>controle!A90</f>
        <v/>
      </c>
      <c r="B87" s="136">
        <f>controle!B90</f>
        <v>0</v>
      </c>
      <c r="C87" s="125">
        <f>controle!C90</f>
        <v>0</v>
      </c>
      <c r="D87" s="126">
        <f>controle!D90</f>
        <v>0</v>
      </c>
      <c r="E87" s="112">
        <f>controle!E90</f>
        <v>0</v>
      </c>
      <c r="F87" s="113" t="str">
        <f ca="1">controle!F90</f>
        <v/>
      </c>
      <c r="G87" s="117">
        <f>controle!L90</f>
        <v>0</v>
      </c>
    </row>
    <row r="88" spans="1:7" ht="24" customHeight="1" x14ac:dyDescent="0.25">
      <c r="A88" s="111" t="str">
        <f>controle!A91</f>
        <v/>
      </c>
      <c r="B88" s="136">
        <f>controle!B91</f>
        <v>0</v>
      </c>
      <c r="C88" s="125">
        <f>controle!C91</f>
        <v>0</v>
      </c>
      <c r="D88" s="126">
        <f>controle!D91</f>
        <v>0</v>
      </c>
      <c r="E88" s="112">
        <f>controle!E91</f>
        <v>0</v>
      </c>
      <c r="F88" s="113" t="str">
        <f ca="1">controle!F91</f>
        <v/>
      </c>
      <c r="G88" s="117">
        <f>controle!L91</f>
        <v>0</v>
      </c>
    </row>
    <row r="89" spans="1:7" ht="24" customHeight="1" x14ac:dyDescent="0.25">
      <c r="A89" s="111" t="str">
        <f>controle!A92</f>
        <v/>
      </c>
      <c r="B89" s="136">
        <f>controle!B92</f>
        <v>0</v>
      </c>
      <c r="C89" s="125">
        <f>controle!C92</f>
        <v>0</v>
      </c>
      <c r="D89" s="126">
        <f>controle!D92</f>
        <v>0</v>
      </c>
      <c r="E89" s="112">
        <f>controle!E92</f>
        <v>0</v>
      </c>
      <c r="F89" s="113" t="str">
        <f ca="1">controle!F92</f>
        <v/>
      </c>
      <c r="G89" s="117">
        <f>controle!L92</f>
        <v>0</v>
      </c>
    </row>
    <row r="90" spans="1:7" ht="24" customHeight="1" x14ac:dyDescent="0.25">
      <c r="A90" s="111" t="str">
        <f>controle!A93</f>
        <v/>
      </c>
      <c r="B90" s="136">
        <f>controle!B93</f>
        <v>0</v>
      </c>
      <c r="C90" s="125">
        <f>controle!C93</f>
        <v>0</v>
      </c>
      <c r="D90" s="126">
        <f>controle!D93</f>
        <v>0</v>
      </c>
      <c r="E90" s="112">
        <f>controle!E93</f>
        <v>0</v>
      </c>
      <c r="F90" s="113" t="str">
        <f ca="1">controle!F93</f>
        <v/>
      </c>
      <c r="G90" s="117">
        <f>controle!L93</f>
        <v>0</v>
      </c>
    </row>
    <row r="91" spans="1:7" ht="24" customHeight="1" x14ac:dyDescent="0.25">
      <c r="A91" s="111" t="str">
        <f>controle!A94</f>
        <v/>
      </c>
      <c r="B91" s="136">
        <f>controle!B94</f>
        <v>0</v>
      </c>
      <c r="C91" s="125">
        <f>controle!C94</f>
        <v>0</v>
      </c>
      <c r="D91" s="126">
        <f>controle!D94</f>
        <v>0</v>
      </c>
      <c r="E91" s="112">
        <f>controle!E94</f>
        <v>0</v>
      </c>
      <c r="F91" s="113" t="str">
        <f ca="1">controle!F94</f>
        <v/>
      </c>
      <c r="G91" s="117">
        <f>controle!L94</f>
        <v>0</v>
      </c>
    </row>
    <row r="92" spans="1:7" ht="24" customHeight="1" x14ac:dyDescent="0.25">
      <c r="A92" s="111" t="str">
        <f>controle!A95</f>
        <v/>
      </c>
      <c r="B92" s="136">
        <f>controle!B95</f>
        <v>0</v>
      </c>
      <c r="C92" s="125">
        <f>controle!C95</f>
        <v>0</v>
      </c>
      <c r="D92" s="126">
        <f>controle!D95</f>
        <v>0</v>
      </c>
      <c r="E92" s="112">
        <f>controle!E95</f>
        <v>0</v>
      </c>
      <c r="F92" s="113" t="str">
        <f ca="1">controle!F95</f>
        <v/>
      </c>
      <c r="G92" s="117">
        <f>controle!L95</f>
        <v>0</v>
      </c>
    </row>
    <row r="93" spans="1:7" ht="24" customHeight="1" x14ac:dyDescent="0.25">
      <c r="A93" s="111" t="str">
        <f>controle!A96</f>
        <v/>
      </c>
      <c r="B93" s="136">
        <f>controle!B96</f>
        <v>0</v>
      </c>
      <c r="C93" s="125">
        <f>controle!C96</f>
        <v>0</v>
      </c>
      <c r="D93" s="126">
        <f>controle!D96</f>
        <v>0</v>
      </c>
      <c r="E93" s="112">
        <f>controle!E96</f>
        <v>0</v>
      </c>
      <c r="F93" s="113" t="str">
        <f ca="1">controle!F96</f>
        <v/>
      </c>
      <c r="G93" s="117">
        <f>controle!L96</f>
        <v>0</v>
      </c>
    </row>
    <row r="94" spans="1:7" ht="24" customHeight="1" x14ac:dyDescent="0.25">
      <c r="A94" s="111" t="str">
        <f>controle!A97</f>
        <v/>
      </c>
      <c r="B94" s="136">
        <f>controle!B97</f>
        <v>0</v>
      </c>
      <c r="C94" s="125">
        <f>controle!C97</f>
        <v>0</v>
      </c>
      <c r="D94" s="126">
        <f>controle!D97</f>
        <v>0</v>
      </c>
      <c r="E94" s="112">
        <f>controle!E97</f>
        <v>0</v>
      </c>
      <c r="F94" s="113" t="str">
        <f ca="1">controle!F97</f>
        <v/>
      </c>
      <c r="G94" s="117">
        <f>controle!L97</f>
        <v>0</v>
      </c>
    </row>
    <row r="95" spans="1:7" ht="24" customHeight="1" x14ac:dyDescent="0.25">
      <c r="A95" s="111" t="str">
        <f>controle!A98</f>
        <v/>
      </c>
      <c r="B95" s="136">
        <f>controle!B98</f>
        <v>0</v>
      </c>
      <c r="C95" s="125">
        <f>controle!C98</f>
        <v>0</v>
      </c>
      <c r="D95" s="126">
        <f>controle!D98</f>
        <v>0</v>
      </c>
      <c r="E95" s="112">
        <f>controle!E98</f>
        <v>0</v>
      </c>
      <c r="F95" s="113" t="str">
        <f ca="1">controle!F98</f>
        <v/>
      </c>
      <c r="G95" s="117">
        <f>controle!L98</f>
        <v>0</v>
      </c>
    </row>
    <row r="96" spans="1:7" ht="24" customHeight="1" x14ac:dyDescent="0.25">
      <c r="A96" s="111" t="str">
        <f>controle!A99</f>
        <v/>
      </c>
      <c r="B96" s="136">
        <f>controle!B99</f>
        <v>0</v>
      </c>
      <c r="C96" s="125">
        <f>controle!C99</f>
        <v>0</v>
      </c>
      <c r="D96" s="126">
        <f>controle!D99</f>
        <v>0</v>
      </c>
      <c r="E96" s="112">
        <f>controle!E99</f>
        <v>0</v>
      </c>
      <c r="F96" s="113" t="str">
        <f ca="1">controle!F99</f>
        <v/>
      </c>
      <c r="G96" s="117">
        <f>controle!L99</f>
        <v>0</v>
      </c>
    </row>
    <row r="97" spans="1:7" ht="24" customHeight="1" x14ac:dyDescent="0.25">
      <c r="A97" s="111" t="str">
        <f>controle!A100</f>
        <v/>
      </c>
      <c r="B97" s="136">
        <f>controle!B100</f>
        <v>0</v>
      </c>
      <c r="C97" s="125">
        <f>controle!C100</f>
        <v>0</v>
      </c>
      <c r="D97" s="126">
        <f>controle!D100</f>
        <v>0</v>
      </c>
      <c r="E97" s="112">
        <f>controle!E100</f>
        <v>0</v>
      </c>
      <c r="F97" s="113" t="str">
        <f ca="1">controle!F100</f>
        <v/>
      </c>
      <c r="G97" s="117">
        <f>controle!L100</f>
        <v>0</v>
      </c>
    </row>
    <row r="98" spans="1:7" ht="24" customHeight="1" x14ac:dyDescent="0.25">
      <c r="A98" s="111" t="str">
        <f>controle!A101</f>
        <v/>
      </c>
      <c r="B98" s="136">
        <f>controle!B101</f>
        <v>0</v>
      </c>
      <c r="C98" s="125">
        <f>controle!C101</f>
        <v>0</v>
      </c>
      <c r="D98" s="126">
        <f>controle!D101</f>
        <v>0</v>
      </c>
      <c r="E98" s="112">
        <f>controle!E101</f>
        <v>0</v>
      </c>
      <c r="F98" s="113" t="str">
        <f ca="1">controle!F101</f>
        <v/>
      </c>
      <c r="G98" s="117">
        <f>controle!L101</f>
        <v>0</v>
      </c>
    </row>
    <row r="99" spans="1:7" ht="24" customHeight="1" x14ac:dyDescent="0.25">
      <c r="A99" s="111" t="str">
        <f>controle!A102</f>
        <v/>
      </c>
      <c r="B99" s="136">
        <f>controle!B102</f>
        <v>0</v>
      </c>
      <c r="C99" s="125">
        <f>controle!C102</f>
        <v>0</v>
      </c>
      <c r="D99" s="126">
        <f>controle!D102</f>
        <v>0</v>
      </c>
      <c r="E99" s="112">
        <f>controle!E102</f>
        <v>0</v>
      </c>
      <c r="F99" s="113" t="str">
        <f ca="1">controle!F102</f>
        <v/>
      </c>
      <c r="G99" s="117">
        <f>controle!L102</f>
        <v>0</v>
      </c>
    </row>
    <row r="100" spans="1:7" ht="24" customHeight="1" x14ac:dyDescent="0.25">
      <c r="A100" s="111" t="str">
        <f>controle!A103</f>
        <v/>
      </c>
      <c r="B100" s="136">
        <f>controle!B103</f>
        <v>0</v>
      </c>
      <c r="C100" s="125">
        <f>controle!C103</f>
        <v>0</v>
      </c>
      <c r="D100" s="126">
        <f>controle!D103</f>
        <v>0</v>
      </c>
      <c r="E100" s="112">
        <f>controle!E103</f>
        <v>0</v>
      </c>
      <c r="F100" s="113" t="str">
        <f ca="1">controle!F103</f>
        <v/>
      </c>
      <c r="G100" s="117">
        <f>controle!L103</f>
        <v>0</v>
      </c>
    </row>
    <row r="101" spans="1:7" ht="24" customHeight="1" x14ac:dyDescent="0.25">
      <c r="A101" s="111" t="str">
        <f>controle!A104</f>
        <v/>
      </c>
      <c r="B101" s="136">
        <f>controle!B104</f>
        <v>0</v>
      </c>
      <c r="C101" s="125">
        <f>controle!C104</f>
        <v>0</v>
      </c>
      <c r="D101" s="126">
        <f>controle!D104</f>
        <v>0</v>
      </c>
      <c r="E101" s="112">
        <f>controle!E104</f>
        <v>0</v>
      </c>
      <c r="F101" s="113" t="str">
        <f ca="1">controle!F104</f>
        <v/>
      </c>
      <c r="G101" s="117">
        <f>controle!L104</f>
        <v>0</v>
      </c>
    </row>
    <row r="102" spans="1:7" ht="24" customHeight="1" x14ac:dyDescent="0.25">
      <c r="A102" s="111" t="str">
        <f>controle!A105</f>
        <v/>
      </c>
      <c r="B102" s="136">
        <f>controle!B105</f>
        <v>0</v>
      </c>
      <c r="C102" s="125">
        <f>controle!C105</f>
        <v>0</v>
      </c>
      <c r="D102" s="126">
        <f>controle!D105</f>
        <v>0</v>
      </c>
      <c r="E102" s="112">
        <f>controle!E105</f>
        <v>0</v>
      </c>
      <c r="F102" s="113" t="str">
        <f ca="1">controle!F105</f>
        <v/>
      </c>
      <c r="G102" s="117">
        <f>controle!L105</f>
        <v>0</v>
      </c>
    </row>
    <row r="103" spans="1:7" ht="24" customHeight="1" x14ac:dyDescent="0.25">
      <c r="A103" s="111" t="str">
        <f>controle!A106</f>
        <v/>
      </c>
      <c r="B103" s="136">
        <f>controle!B106</f>
        <v>0</v>
      </c>
      <c r="C103" s="125">
        <f>controle!C106</f>
        <v>0</v>
      </c>
      <c r="D103" s="126">
        <f>controle!D106</f>
        <v>0</v>
      </c>
      <c r="E103" s="112">
        <f>controle!E106</f>
        <v>0</v>
      </c>
      <c r="F103" s="113" t="str">
        <f ca="1">controle!F106</f>
        <v/>
      </c>
      <c r="G103" s="117">
        <f>controle!L106</f>
        <v>0</v>
      </c>
    </row>
    <row r="104" spans="1:7" ht="24" customHeight="1" x14ac:dyDescent="0.25">
      <c r="A104" s="111" t="str">
        <f>controle!A107</f>
        <v/>
      </c>
      <c r="B104" s="136">
        <f>controle!B107</f>
        <v>0</v>
      </c>
      <c r="C104" s="125">
        <f>controle!C107</f>
        <v>0</v>
      </c>
      <c r="D104" s="126">
        <f>controle!D107</f>
        <v>0</v>
      </c>
      <c r="E104" s="112">
        <f>controle!E107</f>
        <v>0</v>
      </c>
      <c r="F104" s="113" t="str">
        <f ca="1">controle!F107</f>
        <v/>
      </c>
      <c r="G104" s="117">
        <f>controle!L107</f>
        <v>0</v>
      </c>
    </row>
    <row r="105" spans="1:7" ht="24" customHeight="1" x14ac:dyDescent="0.25">
      <c r="A105" s="111" t="str">
        <f>controle!A108</f>
        <v/>
      </c>
      <c r="B105" s="136">
        <f>controle!B108</f>
        <v>0</v>
      </c>
      <c r="C105" s="125">
        <f>controle!C108</f>
        <v>0</v>
      </c>
      <c r="D105" s="126">
        <f>controle!D108</f>
        <v>0</v>
      </c>
      <c r="E105" s="112">
        <f>controle!E108</f>
        <v>0</v>
      </c>
      <c r="F105" s="113" t="str">
        <f ca="1">controle!F108</f>
        <v/>
      </c>
      <c r="G105" s="117">
        <f>controle!L108</f>
        <v>0</v>
      </c>
    </row>
    <row r="106" spans="1:7" ht="24" customHeight="1" x14ac:dyDescent="0.25">
      <c r="A106" s="111" t="str">
        <f>controle!A109</f>
        <v/>
      </c>
      <c r="B106" s="136">
        <f>controle!B109</f>
        <v>0</v>
      </c>
      <c r="C106" s="125">
        <f>controle!C109</f>
        <v>0</v>
      </c>
      <c r="D106" s="126">
        <f>controle!D109</f>
        <v>0</v>
      </c>
      <c r="E106" s="112">
        <f>controle!E109</f>
        <v>0</v>
      </c>
      <c r="F106" s="113" t="str">
        <f ca="1">controle!F109</f>
        <v/>
      </c>
      <c r="G106" s="117">
        <f>controle!L109</f>
        <v>0</v>
      </c>
    </row>
    <row r="107" spans="1:7" ht="24" customHeight="1" x14ac:dyDescent="0.25">
      <c r="A107" s="111" t="str">
        <f>controle!A110</f>
        <v/>
      </c>
      <c r="B107" s="136">
        <f>controle!B110</f>
        <v>0</v>
      </c>
      <c r="C107" s="125">
        <f>controle!C110</f>
        <v>0</v>
      </c>
      <c r="D107" s="126">
        <f>controle!D110</f>
        <v>0</v>
      </c>
      <c r="E107" s="112">
        <f>controle!E110</f>
        <v>0</v>
      </c>
      <c r="F107" s="113" t="str">
        <f ca="1">controle!F110</f>
        <v/>
      </c>
      <c r="G107" s="117">
        <f>controle!L110</f>
        <v>0</v>
      </c>
    </row>
    <row r="108" spans="1:7" ht="24" customHeight="1" x14ac:dyDescent="0.25">
      <c r="A108" s="111" t="str">
        <f>controle!A111</f>
        <v/>
      </c>
      <c r="B108" s="136">
        <f>controle!B111</f>
        <v>0</v>
      </c>
      <c r="C108" s="125">
        <f>controle!C111</f>
        <v>0</v>
      </c>
      <c r="D108" s="126">
        <f>controle!D111</f>
        <v>0</v>
      </c>
      <c r="E108" s="112">
        <f>controle!E111</f>
        <v>0</v>
      </c>
      <c r="F108" s="113" t="str">
        <f ca="1">controle!F111</f>
        <v/>
      </c>
      <c r="G108" s="117">
        <f>controle!L111</f>
        <v>0</v>
      </c>
    </row>
    <row r="109" spans="1:7" ht="24" customHeight="1" x14ac:dyDescent="0.25">
      <c r="A109" s="111" t="str">
        <f>controle!A112</f>
        <v/>
      </c>
      <c r="B109" s="136">
        <f>controle!B112</f>
        <v>0</v>
      </c>
      <c r="C109" s="125">
        <f>controle!C112</f>
        <v>0</v>
      </c>
      <c r="D109" s="126">
        <f>controle!D112</f>
        <v>0</v>
      </c>
      <c r="E109" s="112">
        <f>controle!E112</f>
        <v>0</v>
      </c>
      <c r="F109" s="113" t="str">
        <f ca="1">controle!F112</f>
        <v/>
      </c>
      <c r="G109" s="117">
        <f>controle!L112</f>
        <v>0</v>
      </c>
    </row>
    <row r="110" spans="1:7" ht="24" customHeight="1" x14ac:dyDescent="0.25">
      <c r="A110" s="111" t="str">
        <f>controle!A113</f>
        <v/>
      </c>
      <c r="B110" s="136">
        <f>controle!B113</f>
        <v>0</v>
      </c>
      <c r="C110" s="125">
        <f>controle!C113</f>
        <v>0</v>
      </c>
      <c r="D110" s="126">
        <f>controle!D113</f>
        <v>0</v>
      </c>
      <c r="E110" s="112">
        <f>controle!E113</f>
        <v>0</v>
      </c>
      <c r="F110" s="113" t="str">
        <f ca="1">controle!F113</f>
        <v/>
      </c>
      <c r="G110" s="117">
        <f>controle!L113</f>
        <v>0</v>
      </c>
    </row>
    <row r="111" spans="1:7" ht="24" customHeight="1" x14ac:dyDescent="0.25">
      <c r="A111" s="111" t="str">
        <f>controle!A114</f>
        <v/>
      </c>
      <c r="B111" s="136">
        <f>controle!B114</f>
        <v>0</v>
      </c>
      <c r="C111" s="125">
        <f>controle!C114</f>
        <v>0</v>
      </c>
      <c r="D111" s="126">
        <f>controle!D114</f>
        <v>0</v>
      </c>
      <c r="E111" s="112">
        <f>controle!E114</f>
        <v>0</v>
      </c>
      <c r="F111" s="113" t="str">
        <f ca="1">controle!F114</f>
        <v/>
      </c>
      <c r="G111" s="117">
        <f>controle!L114</f>
        <v>0</v>
      </c>
    </row>
    <row r="112" spans="1:7" ht="24" customHeight="1" x14ac:dyDescent="0.25">
      <c r="A112" s="111" t="str">
        <f>controle!A115</f>
        <v/>
      </c>
      <c r="B112" s="136">
        <f>controle!B115</f>
        <v>0</v>
      </c>
      <c r="C112" s="125">
        <f>controle!C115</f>
        <v>0</v>
      </c>
      <c r="D112" s="126">
        <f>controle!D115</f>
        <v>0</v>
      </c>
      <c r="E112" s="112">
        <f>controle!E115</f>
        <v>0</v>
      </c>
      <c r="F112" s="113" t="str">
        <f ca="1">controle!F115</f>
        <v/>
      </c>
      <c r="G112" s="117">
        <f>controle!L115</f>
        <v>0</v>
      </c>
    </row>
    <row r="113" spans="1:7" ht="24" customHeight="1" x14ac:dyDescent="0.25">
      <c r="A113" s="111" t="str">
        <f>controle!A116</f>
        <v/>
      </c>
      <c r="B113" s="136">
        <f>controle!B116</f>
        <v>0</v>
      </c>
      <c r="C113" s="125">
        <f>controle!C116</f>
        <v>0</v>
      </c>
      <c r="D113" s="126">
        <f>controle!D116</f>
        <v>0</v>
      </c>
      <c r="E113" s="112">
        <f>controle!E116</f>
        <v>0</v>
      </c>
      <c r="F113" s="113" t="str">
        <f ca="1">controle!F116</f>
        <v/>
      </c>
      <c r="G113" s="117">
        <f>controle!L116</f>
        <v>0</v>
      </c>
    </row>
    <row r="114" spans="1:7" ht="24" customHeight="1" x14ac:dyDescent="0.25">
      <c r="A114" s="111" t="str">
        <f>controle!A117</f>
        <v/>
      </c>
      <c r="B114" s="136">
        <f>controle!B117</f>
        <v>0</v>
      </c>
      <c r="C114" s="125">
        <f>controle!C117</f>
        <v>0</v>
      </c>
      <c r="D114" s="126">
        <f>controle!D117</f>
        <v>0</v>
      </c>
      <c r="E114" s="112">
        <f>controle!E117</f>
        <v>0</v>
      </c>
      <c r="F114" s="113" t="str">
        <f ca="1">controle!F117</f>
        <v/>
      </c>
      <c r="G114" s="117">
        <f>controle!L117</f>
        <v>0</v>
      </c>
    </row>
    <row r="115" spans="1:7" ht="24" customHeight="1" x14ac:dyDescent="0.25">
      <c r="A115" s="111" t="str">
        <f>controle!A118</f>
        <v/>
      </c>
      <c r="B115" s="136">
        <f>controle!B118</f>
        <v>0</v>
      </c>
      <c r="C115" s="125">
        <f>controle!C118</f>
        <v>0</v>
      </c>
      <c r="D115" s="126">
        <f>controle!D118</f>
        <v>0</v>
      </c>
      <c r="E115" s="112">
        <f>controle!E118</f>
        <v>0</v>
      </c>
      <c r="F115" s="113" t="str">
        <f ca="1">controle!F118</f>
        <v/>
      </c>
      <c r="G115" s="117">
        <f>controle!L118</f>
        <v>0</v>
      </c>
    </row>
    <row r="116" spans="1:7" ht="24" customHeight="1" x14ac:dyDescent="0.25">
      <c r="A116" s="111" t="str">
        <f>controle!A119</f>
        <v/>
      </c>
      <c r="B116" s="136">
        <f>controle!B119</f>
        <v>0</v>
      </c>
      <c r="C116" s="125">
        <f>controle!C119</f>
        <v>0</v>
      </c>
      <c r="D116" s="126">
        <f>controle!D119</f>
        <v>0</v>
      </c>
      <c r="E116" s="112">
        <f>controle!E119</f>
        <v>0</v>
      </c>
      <c r="F116" s="113" t="str">
        <f ca="1">controle!F119</f>
        <v/>
      </c>
      <c r="G116" s="117">
        <f>controle!L119</f>
        <v>0</v>
      </c>
    </row>
    <row r="117" spans="1:7" ht="24" customHeight="1" x14ac:dyDescent="0.25">
      <c r="A117" s="111" t="str">
        <f>controle!A120</f>
        <v/>
      </c>
      <c r="B117" s="136">
        <f>controle!B120</f>
        <v>0</v>
      </c>
      <c r="C117" s="125">
        <f>controle!C120</f>
        <v>0</v>
      </c>
      <c r="D117" s="126">
        <f>controle!D120</f>
        <v>0</v>
      </c>
      <c r="E117" s="112">
        <f>controle!E120</f>
        <v>0</v>
      </c>
      <c r="F117" s="113" t="str">
        <f ca="1">controle!F120</f>
        <v/>
      </c>
      <c r="G117" s="117">
        <f>controle!L120</f>
        <v>0</v>
      </c>
    </row>
    <row r="118" spans="1:7" ht="24" customHeight="1" x14ac:dyDescent="0.25">
      <c r="A118" s="111" t="str">
        <f>controle!A121</f>
        <v/>
      </c>
      <c r="B118" s="136">
        <f>controle!B121</f>
        <v>0</v>
      </c>
      <c r="C118" s="125">
        <f>controle!C121</f>
        <v>0</v>
      </c>
      <c r="D118" s="126">
        <f>controle!D121</f>
        <v>0</v>
      </c>
      <c r="E118" s="112">
        <f>controle!E121</f>
        <v>0</v>
      </c>
      <c r="F118" s="113" t="str">
        <f ca="1">controle!F121</f>
        <v/>
      </c>
      <c r="G118" s="117">
        <f>controle!L121</f>
        <v>0</v>
      </c>
    </row>
    <row r="119" spans="1:7" ht="24" customHeight="1" x14ac:dyDescent="0.25">
      <c r="A119" s="111" t="str">
        <f>controle!A122</f>
        <v/>
      </c>
      <c r="B119" s="136">
        <f>controle!B122</f>
        <v>0</v>
      </c>
      <c r="C119" s="125">
        <f>controle!C122</f>
        <v>0</v>
      </c>
      <c r="D119" s="126">
        <f>controle!D122</f>
        <v>0</v>
      </c>
      <c r="E119" s="112">
        <f>controle!E122</f>
        <v>0</v>
      </c>
      <c r="F119" s="113" t="str">
        <f ca="1">controle!F122</f>
        <v/>
      </c>
      <c r="G119" s="117">
        <f>controle!L122</f>
        <v>0</v>
      </c>
    </row>
    <row r="120" spans="1:7" ht="24" customHeight="1" x14ac:dyDescent="0.25">
      <c r="A120" s="111" t="str">
        <f>controle!A123</f>
        <v/>
      </c>
      <c r="B120" s="136">
        <f>controle!B123</f>
        <v>0</v>
      </c>
      <c r="C120" s="125">
        <f>controle!C123</f>
        <v>0</v>
      </c>
      <c r="D120" s="126">
        <f>controle!D123</f>
        <v>0</v>
      </c>
      <c r="E120" s="112">
        <f>controle!E123</f>
        <v>0</v>
      </c>
      <c r="F120" s="113" t="str">
        <f ca="1">controle!F123</f>
        <v/>
      </c>
      <c r="G120" s="117">
        <f>controle!L123</f>
        <v>0</v>
      </c>
    </row>
    <row r="121" spans="1:7" ht="24" customHeight="1" x14ac:dyDescent="0.25">
      <c r="A121" s="111" t="str">
        <f>controle!A124</f>
        <v/>
      </c>
      <c r="B121" s="136">
        <f>controle!B124</f>
        <v>0</v>
      </c>
      <c r="C121" s="125">
        <f>controle!C124</f>
        <v>0</v>
      </c>
      <c r="D121" s="126">
        <f>controle!D124</f>
        <v>0</v>
      </c>
      <c r="E121" s="112">
        <f>controle!E124</f>
        <v>0</v>
      </c>
      <c r="F121" s="113" t="str">
        <f ca="1">controle!F124</f>
        <v/>
      </c>
      <c r="G121" s="117">
        <f>controle!L124</f>
        <v>0</v>
      </c>
    </row>
    <row r="122" spans="1:7" ht="24" customHeight="1" x14ac:dyDescent="0.25">
      <c r="A122" s="111" t="str">
        <f>controle!A125</f>
        <v/>
      </c>
      <c r="B122" s="136">
        <f>controle!B125</f>
        <v>0</v>
      </c>
      <c r="C122" s="125">
        <f>controle!C125</f>
        <v>0</v>
      </c>
      <c r="D122" s="126">
        <f>controle!D125</f>
        <v>0</v>
      </c>
      <c r="E122" s="112">
        <f>controle!E125</f>
        <v>0</v>
      </c>
      <c r="F122" s="113" t="str">
        <f ca="1">controle!F125</f>
        <v/>
      </c>
      <c r="G122" s="117">
        <f>controle!L125</f>
        <v>0</v>
      </c>
    </row>
    <row r="123" spans="1:7" ht="24" customHeight="1" x14ac:dyDescent="0.25">
      <c r="A123" s="111" t="str">
        <f>controle!A126</f>
        <v/>
      </c>
      <c r="B123" s="136">
        <f>controle!B126</f>
        <v>0</v>
      </c>
      <c r="C123" s="125">
        <f>controle!C126</f>
        <v>0</v>
      </c>
      <c r="D123" s="126">
        <f>controle!D126</f>
        <v>0</v>
      </c>
      <c r="E123" s="112">
        <f>controle!E126</f>
        <v>0</v>
      </c>
      <c r="F123" s="113" t="str">
        <f ca="1">controle!F126</f>
        <v/>
      </c>
      <c r="G123" s="117">
        <f>controle!L126</f>
        <v>0</v>
      </c>
    </row>
    <row r="124" spans="1:7" ht="24" customHeight="1" x14ac:dyDescent="0.25">
      <c r="A124" s="111" t="str">
        <f>controle!A127</f>
        <v/>
      </c>
      <c r="B124" s="136">
        <f>controle!B127</f>
        <v>0</v>
      </c>
      <c r="C124" s="125">
        <f>controle!C127</f>
        <v>0</v>
      </c>
      <c r="D124" s="126">
        <f>controle!D127</f>
        <v>0</v>
      </c>
      <c r="E124" s="112">
        <f>controle!E127</f>
        <v>0</v>
      </c>
      <c r="F124" s="113" t="str">
        <f ca="1">controle!F127</f>
        <v/>
      </c>
      <c r="G124" s="117">
        <f>controle!L127</f>
        <v>0</v>
      </c>
    </row>
    <row r="125" spans="1:7" ht="24" customHeight="1" x14ac:dyDescent="0.25">
      <c r="A125" s="111" t="str">
        <f>controle!A128</f>
        <v/>
      </c>
      <c r="B125" s="136">
        <f>controle!B128</f>
        <v>0</v>
      </c>
      <c r="C125" s="125">
        <f>controle!C128</f>
        <v>0</v>
      </c>
      <c r="D125" s="126">
        <f>controle!D128</f>
        <v>0</v>
      </c>
      <c r="E125" s="112">
        <f>controle!E128</f>
        <v>0</v>
      </c>
      <c r="F125" s="113" t="str">
        <f ca="1">controle!F128</f>
        <v/>
      </c>
      <c r="G125" s="117">
        <f>controle!L128</f>
        <v>0</v>
      </c>
    </row>
    <row r="126" spans="1:7" ht="24" customHeight="1" x14ac:dyDescent="0.25">
      <c r="A126" s="111" t="str">
        <f>controle!A129</f>
        <v/>
      </c>
      <c r="B126" s="136">
        <f>controle!B129</f>
        <v>0</v>
      </c>
      <c r="C126" s="125">
        <f>controle!C129</f>
        <v>0</v>
      </c>
      <c r="D126" s="126">
        <f>controle!D129</f>
        <v>0</v>
      </c>
      <c r="E126" s="112">
        <f>controle!E129</f>
        <v>0</v>
      </c>
      <c r="F126" s="113" t="str">
        <f ca="1">controle!F129</f>
        <v/>
      </c>
      <c r="G126" s="117">
        <f>controle!L129</f>
        <v>0</v>
      </c>
    </row>
    <row r="127" spans="1:7" ht="24" customHeight="1" x14ac:dyDescent="0.25">
      <c r="A127" s="111" t="str">
        <f>controle!A130</f>
        <v/>
      </c>
      <c r="B127" s="136">
        <f>controle!B130</f>
        <v>0</v>
      </c>
      <c r="C127" s="125">
        <f>controle!C130</f>
        <v>0</v>
      </c>
      <c r="D127" s="126">
        <f>controle!D130</f>
        <v>0</v>
      </c>
      <c r="E127" s="112">
        <f>controle!E130</f>
        <v>0</v>
      </c>
      <c r="F127" s="113" t="str">
        <f ca="1">controle!F130</f>
        <v/>
      </c>
      <c r="G127" s="117">
        <f>controle!L130</f>
        <v>0</v>
      </c>
    </row>
    <row r="128" spans="1:7" ht="24" customHeight="1" x14ac:dyDescent="0.25">
      <c r="A128" s="111" t="str">
        <f>controle!A131</f>
        <v/>
      </c>
      <c r="B128" s="136">
        <f>controle!B131</f>
        <v>0</v>
      </c>
      <c r="C128" s="125">
        <f>controle!C131</f>
        <v>0</v>
      </c>
      <c r="D128" s="126">
        <f>controle!D131</f>
        <v>0</v>
      </c>
      <c r="E128" s="112">
        <f>controle!E131</f>
        <v>0</v>
      </c>
      <c r="F128" s="113" t="str">
        <f ca="1">controle!F131</f>
        <v/>
      </c>
      <c r="G128" s="117">
        <f>controle!L131</f>
        <v>0</v>
      </c>
    </row>
    <row r="129" spans="1:7" ht="24" customHeight="1" x14ac:dyDescent="0.25">
      <c r="A129" s="111" t="str">
        <f>controle!A132</f>
        <v/>
      </c>
      <c r="B129" s="136">
        <f>controle!B132</f>
        <v>0</v>
      </c>
      <c r="C129" s="125">
        <f>controle!C132</f>
        <v>0</v>
      </c>
      <c r="D129" s="126">
        <f>controle!D132</f>
        <v>0</v>
      </c>
      <c r="E129" s="112">
        <f>controle!E132</f>
        <v>0</v>
      </c>
      <c r="F129" s="113" t="str">
        <f ca="1">controle!F132</f>
        <v/>
      </c>
      <c r="G129" s="117">
        <f>controle!L132</f>
        <v>0</v>
      </c>
    </row>
    <row r="130" spans="1:7" ht="24" customHeight="1" x14ac:dyDescent="0.25">
      <c r="A130" s="111" t="str">
        <f>controle!A133</f>
        <v/>
      </c>
      <c r="B130" s="136">
        <f>controle!B133</f>
        <v>0</v>
      </c>
      <c r="C130" s="125">
        <f>controle!C133</f>
        <v>0</v>
      </c>
      <c r="D130" s="126">
        <f>controle!D133</f>
        <v>0</v>
      </c>
      <c r="E130" s="112">
        <f>controle!E133</f>
        <v>0</v>
      </c>
      <c r="F130" s="113" t="str">
        <f ca="1">controle!F133</f>
        <v/>
      </c>
      <c r="G130" s="117">
        <f>controle!L133</f>
        <v>0</v>
      </c>
    </row>
    <row r="131" spans="1:7" ht="24" customHeight="1" x14ac:dyDescent="0.25">
      <c r="A131" s="111" t="str">
        <f>controle!A134</f>
        <v/>
      </c>
      <c r="B131" s="136">
        <f>controle!B134</f>
        <v>0</v>
      </c>
      <c r="C131" s="125">
        <f>controle!C134</f>
        <v>0</v>
      </c>
      <c r="D131" s="126">
        <f>controle!D134</f>
        <v>0</v>
      </c>
      <c r="E131" s="112">
        <f>controle!E134</f>
        <v>0</v>
      </c>
      <c r="F131" s="113" t="str">
        <f ca="1">controle!F134</f>
        <v/>
      </c>
      <c r="G131" s="117">
        <f>controle!L134</f>
        <v>0</v>
      </c>
    </row>
    <row r="132" spans="1:7" ht="24" customHeight="1" x14ac:dyDescent="0.25">
      <c r="A132" s="111" t="str">
        <f>controle!A135</f>
        <v/>
      </c>
      <c r="B132" s="136">
        <f>controle!B135</f>
        <v>0</v>
      </c>
      <c r="C132" s="125">
        <f>controle!C135</f>
        <v>0</v>
      </c>
      <c r="D132" s="126">
        <f>controle!D135</f>
        <v>0</v>
      </c>
      <c r="E132" s="112">
        <f>controle!E135</f>
        <v>0</v>
      </c>
      <c r="F132" s="113" t="str">
        <f ca="1">controle!F135</f>
        <v/>
      </c>
      <c r="G132" s="117">
        <f>controle!L135</f>
        <v>0</v>
      </c>
    </row>
    <row r="133" spans="1:7" ht="24" customHeight="1" x14ac:dyDescent="0.25">
      <c r="A133" s="111" t="str">
        <f>controle!A136</f>
        <v/>
      </c>
      <c r="B133" s="136">
        <f>controle!B136</f>
        <v>0</v>
      </c>
      <c r="C133" s="125">
        <f>controle!C136</f>
        <v>0</v>
      </c>
      <c r="D133" s="126">
        <f>controle!D136</f>
        <v>0</v>
      </c>
      <c r="E133" s="112">
        <f>controle!E136</f>
        <v>0</v>
      </c>
      <c r="F133" s="113" t="str">
        <f ca="1">controle!F136</f>
        <v/>
      </c>
      <c r="G133" s="117">
        <f>controle!L136</f>
        <v>0</v>
      </c>
    </row>
    <row r="134" spans="1:7" ht="24" customHeight="1" x14ac:dyDescent="0.25">
      <c r="A134" s="111" t="str">
        <f>controle!A137</f>
        <v/>
      </c>
      <c r="B134" s="136">
        <f>controle!B137</f>
        <v>0</v>
      </c>
      <c r="C134" s="125">
        <f>controle!C137</f>
        <v>0</v>
      </c>
      <c r="D134" s="126">
        <f>controle!D137</f>
        <v>0</v>
      </c>
      <c r="E134" s="112">
        <f>controle!E137</f>
        <v>0</v>
      </c>
      <c r="F134" s="113" t="str">
        <f ca="1">controle!F137</f>
        <v/>
      </c>
      <c r="G134" s="117">
        <f>controle!L137</f>
        <v>0</v>
      </c>
    </row>
    <row r="135" spans="1:7" ht="24" customHeight="1" x14ac:dyDescent="0.25">
      <c r="A135" s="111" t="str">
        <f>controle!A138</f>
        <v/>
      </c>
      <c r="B135" s="136">
        <f>controle!B138</f>
        <v>0</v>
      </c>
      <c r="C135" s="125">
        <f>controle!C138</f>
        <v>0</v>
      </c>
      <c r="D135" s="126">
        <f>controle!D138</f>
        <v>0</v>
      </c>
      <c r="E135" s="112">
        <f>controle!E138</f>
        <v>0</v>
      </c>
      <c r="F135" s="113" t="str">
        <f ca="1">controle!F138</f>
        <v/>
      </c>
      <c r="G135" s="117">
        <f>controle!L138</f>
        <v>0</v>
      </c>
    </row>
    <row r="136" spans="1:7" ht="24" customHeight="1" x14ac:dyDescent="0.25">
      <c r="A136" s="111" t="str">
        <f>controle!A139</f>
        <v/>
      </c>
      <c r="B136" s="136">
        <f>controle!B139</f>
        <v>0</v>
      </c>
      <c r="C136" s="125">
        <f>controle!C139</f>
        <v>0</v>
      </c>
      <c r="D136" s="126">
        <f>controle!D139</f>
        <v>0</v>
      </c>
      <c r="E136" s="112">
        <f>controle!E139</f>
        <v>0</v>
      </c>
      <c r="F136" s="113" t="str">
        <f ca="1">controle!F139</f>
        <v/>
      </c>
      <c r="G136" s="117">
        <f>controle!L139</f>
        <v>0</v>
      </c>
    </row>
    <row r="137" spans="1:7" ht="24" customHeight="1" x14ac:dyDescent="0.25">
      <c r="A137" s="111" t="str">
        <f>controle!A140</f>
        <v/>
      </c>
      <c r="B137" s="136">
        <f>controle!B140</f>
        <v>0</v>
      </c>
      <c r="C137" s="125">
        <f>controle!C140</f>
        <v>0</v>
      </c>
      <c r="D137" s="126">
        <f>controle!D140</f>
        <v>0</v>
      </c>
      <c r="E137" s="112">
        <f>controle!E140</f>
        <v>0</v>
      </c>
      <c r="F137" s="113" t="str">
        <f ca="1">controle!F140</f>
        <v/>
      </c>
      <c r="G137" s="117">
        <f>controle!L140</f>
        <v>0</v>
      </c>
    </row>
    <row r="138" spans="1:7" ht="24" customHeight="1" x14ac:dyDescent="0.25">
      <c r="A138" s="111" t="str">
        <f>controle!A141</f>
        <v/>
      </c>
      <c r="B138" s="136">
        <f>controle!B141</f>
        <v>0</v>
      </c>
      <c r="C138" s="125">
        <f>controle!C141</f>
        <v>0</v>
      </c>
      <c r="D138" s="126">
        <f>controle!D141</f>
        <v>0</v>
      </c>
      <c r="E138" s="112">
        <f>controle!E141</f>
        <v>0</v>
      </c>
      <c r="F138" s="113" t="str">
        <f ca="1">controle!F141</f>
        <v/>
      </c>
      <c r="G138" s="117">
        <f>controle!L141</f>
        <v>0</v>
      </c>
    </row>
    <row r="139" spans="1:7" ht="24" customHeight="1" x14ac:dyDescent="0.25">
      <c r="A139" s="111" t="str">
        <f>controle!A142</f>
        <v/>
      </c>
      <c r="B139" s="136">
        <f>controle!B142</f>
        <v>0</v>
      </c>
      <c r="C139" s="125">
        <f>controle!C142</f>
        <v>0</v>
      </c>
      <c r="D139" s="126">
        <f>controle!D142</f>
        <v>0</v>
      </c>
      <c r="E139" s="112">
        <f>controle!E142</f>
        <v>0</v>
      </c>
      <c r="F139" s="113" t="str">
        <f ca="1">controle!F142</f>
        <v/>
      </c>
      <c r="G139" s="117">
        <f>controle!L142</f>
        <v>0</v>
      </c>
    </row>
    <row r="140" spans="1:7" ht="24" customHeight="1" x14ac:dyDescent="0.25">
      <c r="A140" s="111" t="str">
        <f>controle!A143</f>
        <v/>
      </c>
      <c r="B140" s="136">
        <f>controle!B143</f>
        <v>0</v>
      </c>
      <c r="C140" s="125">
        <f>controle!C143</f>
        <v>0</v>
      </c>
      <c r="D140" s="126">
        <f>controle!D143</f>
        <v>0</v>
      </c>
      <c r="E140" s="112">
        <f>controle!E143</f>
        <v>0</v>
      </c>
      <c r="F140" s="113" t="str">
        <f ca="1">controle!F143</f>
        <v/>
      </c>
      <c r="G140" s="117">
        <f>controle!L143</f>
        <v>0</v>
      </c>
    </row>
    <row r="141" spans="1:7" ht="24" customHeight="1" x14ac:dyDescent="0.25">
      <c r="A141" s="111" t="str">
        <f>controle!A144</f>
        <v/>
      </c>
      <c r="B141" s="136">
        <f>controle!B144</f>
        <v>0</v>
      </c>
      <c r="C141" s="125">
        <f>controle!C144</f>
        <v>0</v>
      </c>
      <c r="D141" s="126">
        <f>controle!D144</f>
        <v>0</v>
      </c>
      <c r="E141" s="112">
        <f>controle!E144</f>
        <v>0</v>
      </c>
      <c r="F141" s="113" t="str">
        <f ca="1">controle!F144</f>
        <v/>
      </c>
      <c r="G141" s="117">
        <f>controle!L144</f>
        <v>0</v>
      </c>
    </row>
    <row r="142" spans="1:7" ht="24" customHeight="1" x14ac:dyDescent="0.25">
      <c r="A142" s="111" t="str">
        <f>controle!A145</f>
        <v/>
      </c>
      <c r="B142" s="136">
        <f>controle!B145</f>
        <v>0</v>
      </c>
      <c r="C142" s="125">
        <f>controle!C145</f>
        <v>0</v>
      </c>
      <c r="D142" s="126">
        <f>controle!D145</f>
        <v>0</v>
      </c>
      <c r="E142" s="112">
        <f>controle!E145</f>
        <v>0</v>
      </c>
      <c r="F142" s="113" t="str">
        <f ca="1">controle!F145</f>
        <v/>
      </c>
      <c r="G142" s="117">
        <f>controle!L145</f>
        <v>0</v>
      </c>
    </row>
    <row r="143" spans="1:7" ht="24" customHeight="1" x14ac:dyDescent="0.25">
      <c r="A143" s="111" t="str">
        <f>controle!A146</f>
        <v/>
      </c>
      <c r="B143" s="136">
        <f>controle!B146</f>
        <v>0</v>
      </c>
      <c r="C143" s="125">
        <f>controle!C146</f>
        <v>0</v>
      </c>
      <c r="D143" s="126">
        <f>controle!D146</f>
        <v>0</v>
      </c>
      <c r="E143" s="112">
        <f>controle!E146</f>
        <v>0</v>
      </c>
      <c r="F143" s="113" t="str">
        <f ca="1">controle!F146</f>
        <v/>
      </c>
      <c r="G143" s="117">
        <f>controle!L146</f>
        <v>0</v>
      </c>
    </row>
    <row r="144" spans="1:7" ht="24" customHeight="1" x14ac:dyDescent="0.25">
      <c r="A144" s="111" t="str">
        <f>controle!A147</f>
        <v/>
      </c>
      <c r="B144" s="136">
        <f>controle!B147</f>
        <v>0</v>
      </c>
      <c r="C144" s="125">
        <f>controle!C147</f>
        <v>0</v>
      </c>
      <c r="D144" s="126">
        <f>controle!D147</f>
        <v>0</v>
      </c>
      <c r="E144" s="112">
        <f>controle!E147</f>
        <v>0</v>
      </c>
      <c r="F144" s="113" t="str">
        <f ca="1">controle!F147</f>
        <v/>
      </c>
      <c r="G144" s="117">
        <f>controle!L147</f>
        <v>0</v>
      </c>
    </row>
    <row r="145" spans="1:7" ht="24" customHeight="1" x14ac:dyDescent="0.25">
      <c r="A145" s="111" t="str">
        <f>controle!A148</f>
        <v/>
      </c>
      <c r="B145" s="136">
        <f>controle!B148</f>
        <v>0</v>
      </c>
      <c r="C145" s="125">
        <f>controle!C148</f>
        <v>0</v>
      </c>
      <c r="D145" s="126">
        <f>controle!D148</f>
        <v>0</v>
      </c>
      <c r="E145" s="112">
        <f>controle!E148</f>
        <v>0</v>
      </c>
      <c r="F145" s="113" t="str">
        <f ca="1">controle!F148</f>
        <v/>
      </c>
      <c r="G145" s="117">
        <f>controle!L148</f>
        <v>0</v>
      </c>
    </row>
    <row r="146" spans="1:7" ht="24" customHeight="1" x14ac:dyDescent="0.25">
      <c r="A146" s="111" t="str">
        <f>controle!A149</f>
        <v/>
      </c>
      <c r="B146" s="136">
        <f>controle!B149</f>
        <v>0</v>
      </c>
      <c r="C146" s="125">
        <f>controle!C149</f>
        <v>0</v>
      </c>
      <c r="D146" s="126">
        <f>controle!D149</f>
        <v>0</v>
      </c>
      <c r="E146" s="112">
        <f>controle!E149</f>
        <v>0</v>
      </c>
      <c r="F146" s="113" t="str">
        <f ca="1">controle!F149</f>
        <v/>
      </c>
      <c r="G146" s="117">
        <f>controle!L149</f>
        <v>0</v>
      </c>
    </row>
    <row r="147" spans="1:7" ht="24" customHeight="1" x14ac:dyDescent="0.25">
      <c r="A147" s="111" t="str">
        <f>controle!A150</f>
        <v/>
      </c>
      <c r="B147" s="136">
        <f>controle!B150</f>
        <v>0</v>
      </c>
      <c r="C147" s="125">
        <f>controle!C150</f>
        <v>0</v>
      </c>
      <c r="D147" s="126">
        <f>controle!D150</f>
        <v>0</v>
      </c>
      <c r="E147" s="112">
        <f>controle!E150</f>
        <v>0</v>
      </c>
      <c r="F147" s="113" t="str">
        <f ca="1">controle!F150</f>
        <v/>
      </c>
      <c r="G147" s="117">
        <f>controle!L150</f>
        <v>0</v>
      </c>
    </row>
    <row r="148" spans="1:7" ht="24" customHeight="1" x14ac:dyDescent="0.25">
      <c r="A148" s="111" t="str">
        <f>controle!A151</f>
        <v/>
      </c>
      <c r="B148" s="136">
        <f>controle!B151</f>
        <v>0</v>
      </c>
      <c r="C148" s="125">
        <f>controle!C151</f>
        <v>0</v>
      </c>
      <c r="D148" s="126">
        <f>controle!D151</f>
        <v>0</v>
      </c>
      <c r="E148" s="112">
        <f>controle!E151</f>
        <v>0</v>
      </c>
      <c r="F148" s="113" t="str">
        <f ca="1">controle!F151</f>
        <v/>
      </c>
      <c r="G148" s="117">
        <f>controle!L151</f>
        <v>0</v>
      </c>
    </row>
    <row r="149" spans="1:7" ht="24" customHeight="1" x14ac:dyDescent="0.25">
      <c r="A149" s="111" t="str">
        <f>controle!A152</f>
        <v/>
      </c>
      <c r="B149" s="136">
        <f>controle!B152</f>
        <v>0</v>
      </c>
      <c r="C149" s="125">
        <f>controle!C152</f>
        <v>0</v>
      </c>
      <c r="D149" s="126">
        <f>controle!D152</f>
        <v>0</v>
      </c>
      <c r="E149" s="112">
        <f>controle!E152</f>
        <v>0</v>
      </c>
      <c r="F149" s="113" t="str">
        <f ca="1">controle!F152</f>
        <v/>
      </c>
      <c r="G149" s="117">
        <f>controle!L152</f>
        <v>0</v>
      </c>
    </row>
    <row r="150" spans="1:7" ht="24" customHeight="1" x14ac:dyDescent="0.25">
      <c r="A150" s="111" t="str">
        <f>controle!A153</f>
        <v/>
      </c>
      <c r="B150" s="136">
        <f>controle!B153</f>
        <v>0</v>
      </c>
      <c r="C150" s="125">
        <f>controle!C153</f>
        <v>0</v>
      </c>
      <c r="D150" s="126">
        <f>controle!D153</f>
        <v>0</v>
      </c>
      <c r="E150" s="112">
        <f>controle!E153</f>
        <v>0</v>
      </c>
      <c r="F150" s="113" t="str">
        <f ca="1">controle!F153</f>
        <v/>
      </c>
      <c r="G150" s="117">
        <f>controle!L153</f>
        <v>0</v>
      </c>
    </row>
    <row r="151" spans="1:7" ht="24" customHeight="1" x14ac:dyDescent="0.25">
      <c r="A151" s="111" t="str">
        <f>controle!A154</f>
        <v/>
      </c>
      <c r="B151" s="136">
        <f>controle!B154</f>
        <v>0</v>
      </c>
      <c r="C151" s="125">
        <f>controle!C154</f>
        <v>0</v>
      </c>
      <c r="D151" s="126">
        <f>controle!D154</f>
        <v>0</v>
      </c>
      <c r="E151" s="112">
        <f>controle!E154</f>
        <v>0</v>
      </c>
      <c r="F151" s="113" t="str">
        <f ca="1">controle!F154</f>
        <v/>
      </c>
      <c r="G151" s="117">
        <f>controle!L154</f>
        <v>0</v>
      </c>
    </row>
    <row r="152" spans="1:7" ht="24" customHeight="1" x14ac:dyDescent="0.25">
      <c r="A152" s="111" t="str">
        <f>controle!A155</f>
        <v/>
      </c>
      <c r="B152" s="136">
        <f>controle!B155</f>
        <v>0</v>
      </c>
      <c r="C152" s="125">
        <f>controle!C155</f>
        <v>0</v>
      </c>
      <c r="D152" s="126">
        <f>controle!D155</f>
        <v>0</v>
      </c>
      <c r="E152" s="112">
        <f>controle!E155</f>
        <v>0</v>
      </c>
      <c r="F152" s="113" t="str">
        <f ca="1">controle!F155</f>
        <v/>
      </c>
      <c r="G152" s="117">
        <f>controle!L155</f>
        <v>0</v>
      </c>
    </row>
    <row r="153" spans="1:7" ht="24" customHeight="1" x14ac:dyDescent="0.25">
      <c r="A153" s="111" t="str">
        <f>controle!A156</f>
        <v/>
      </c>
      <c r="B153" s="136">
        <f>controle!B156</f>
        <v>0</v>
      </c>
      <c r="C153" s="125">
        <f>controle!C156</f>
        <v>0</v>
      </c>
      <c r="D153" s="126">
        <f>controle!D156</f>
        <v>0</v>
      </c>
      <c r="E153" s="112">
        <f>controle!E156</f>
        <v>0</v>
      </c>
      <c r="F153" s="113" t="str">
        <f ca="1">controle!F156</f>
        <v/>
      </c>
      <c r="G153" s="117">
        <f>controle!L156</f>
        <v>0</v>
      </c>
    </row>
    <row r="154" spans="1:7" ht="24" customHeight="1" x14ac:dyDescent="0.25">
      <c r="A154" s="111" t="str">
        <f>controle!A157</f>
        <v/>
      </c>
      <c r="B154" s="136">
        <f>controle!B157</f>
        <v>0</v>
      </c>
      <c r="C154" s="125">
        <f>controle!C157</f>
        <v>0</v>
      </c>
      <c r="D154" s="126">
        <f>controle!D157</f>
        <v>0</v>
      </c>
      <c r="E154" s="112">
        <f>controle!E157</f>
        <v>0</v>
      </c>
      <c r="F154" s="113" t="str">
        <f ca="1">controle!F157</f>
        <v/>
      </c>
      <c r="G154" s="117">
        <f>controle!L157</f>
        <v>0</v>
      </c>
    </row>
    <row r="155" spans="1:7" ht="24" customHeight="1" x14ac:dyDescent="0.25">
      <c r="A155" s="111" t="str">
        <f>controle!A158</f>
        <v/>
      </c>
      <c r="B155" s="136">
        <f>controle!B158</f>
        <v>0</v>
      </c>
      <c r="C155" s="125">
        <f>controle!C158</f>
        <v>0</v>
      </c>
      <c r="D155" s="126">
        <f>controle!D158</f>
        <v>0</v>
      </c>
      <c r="E155" s="112">
        <f>controle!E158</f>
        <v>0</v>
      </c>
      <c r="F155" s="113" t="str">
        <f ca="1">controle!F158</f>
        <v/>
      </c>
      <c r="G155" s="117">
        <f>controle!L158</f>
        <v>0</v>
      </c>
    </row>
    <row r="156" spans="1:7" ht="24" customHeight="1" x14ac:dyDescent="0.25">
      <c r="A156" s="111" t="str">
        <f>controle!A159</f>
        <v/>
      </c>
      <c r="B156" s="136">
        <f>controle!B159</f>
        <v>0</v>
      </c>
      <c r="C156" s="125">
        <f>controle!C159</f>
        <v>0</v>
      </c>
      <c r="D156" s="126">
        <f>controle!D159</f>
        <v>0</v>
      </c>
      <c r="E156" s="112">
        <f>controle!E159</f>
        <v>0</v>
      </c>
      <c r="F156" s="113" t="str">
        <f ca="1">controle!F159</f>
        <v/>
      </c>
      <c r="G156" s="117">
        <f>controle!L159</f>
        <v>0</v>
      </c>
    </row>
    <row r="157" spans="1:7" ht="24" customHeight="1" x14ac:dyDescent="0.25">
      <c r="A157" s="111" t="str">
        <f>controle!A160</f>
        <v/>
      </c>
      <c r="B157" s="136">
        <f>controle!B160</f>
        <v>0</v>
      </c>
      <c r="C157" s="125">
        <f>controle!C160</f>
        <v>0</v>
      </c>
      <c r="D157" s="126">
        <f>controle!D160</f>
        <v>0</v>
      </c>
      <c r="E157" s="112">
        <f>controle!E160</f>
        <v>0</v>
      </c>
      <c r="F157" s="113" t="str">
        <f ca="1">controle!F160</f>
        <v/>
      </c>
      <c r="G157" s="117">
        <f>controle!L160</f>
        <v>0</v>
      </c>
    </row>
    <row r="158" spans="1:7" ht="24" customHeight="1" x14ac:dyDescent="0.25">
      <c r="A158" s="111" t="str">
        <f>controle!A161</f>
        <v/>
      </c>
      <c r="B158" s="136">
        <f>controle!B161</f>
        <v>0</v>
      </c>
      <c r="C158" s="125">
        <f>controle!C161</f>
        <v>0</v>
      </c>
      <c r="D158" s="126">
        <f>controle!D161</f>
        <v>0</v>
      </c>
      <c r="E158" s="112">
        <f>controle!E161</f>
        <v>0</v>
      </c>
      <c r="F158" s="113" t="str">
        <f ca="1">controle!F161</f>
        <v/>
      </c>
      <c r="G158" s="117">
        <f>controle!L161</f>
        <v>0</v>
      </c>
    </row>
    <row r="159" spans="1:7" ht="24" customHeight="1" x14ac:dyDescent="0.25">
      <c r="A159" s="111" t="str">
        <f>controle!A162</f>
        <v/>
      </c>
      <c r="B159" s="136">
        <f>controle!B162</f>
        <v>0</v>
      </c>
      <c r="C159" s="125">
        <f>controle!C162</f>
        <v>0</v>
      </c>
      <c r="D159" s="126">
        <f>controle!D162</f>
        <v>0</v>
      </c>
      <c r="E159" s="112">
        <f>controle!E162</f>
        <v>0</v>
      </c>
      <c r="F159" s="113" t="str">
        <f ca="1">controle!F162</f>
        <v/>
      </c>
      <c r="G159" s="117">
        <f>controle!L162</f>
        <v>0</v>
      </c>
    </row>
    <row r="160" spans="1:7" ht="24" customHeight="1" x14ac:dyDescent="0.25">
      <c r="A160" s="111" t="str">
        <f>controle!A163</f>
        <v/>
      </c>
      <c r="B160" s="136">
        <f>controle!B163</f>
        <v>0</v>
      </c>
      <c r="C160" s="125">
        <f>controle!C163</f>
        <v>0</v>
      </c>
      <c r="D160" s="126">
        <f>controle!D163</f>
        <v>0</v>
      </c>
      <c r="E160" s="112">
        <f>controle!E163</f>
        <v>0</v>
      </c>
      <c r="F160" s="113" t="str">
        <f ca="1">controle!F163</f>
        <v/>
      </c>
      <c r="G160" s="117">
        <f>controle!L163</f>
        <v>0</v>
      </c>
    </row>
    <row r="161" spans="1:7" ht="24" customHeight="1" x14ac:dyDescent="0.25">
      <c r="A161" s="111" t="str">
        <f>controle!A164</f>
        <v/>
      </c>
      <c r="B161" s="136">
        <f>controle!B164</f>
        <v>0</v>
      </c>
      <c r="C161" s="125">
        <f>controle!C164</f>
        <v>0</v>
      </c>
      <c r="D161" s="126">
        <f>controle!D164</f>
        <v>0</v>
      </c>
      <c r="E161" s="112">
        <f>controle!E164</f>
        <v>0</v>
      </c>
      <c r="F161" s="113" t="str">
        <f ca="1">controle!F164</f>
        <v/>
      </c>
      <c r="G161" s="117">
        <f>controle!L164</f>
        <v>0</v>
      </c>
    </row>
    <row r="162" spans="1:7" ht="24" customHeight="1" x14ac:dyDescent="0.25">
      <c r="A162" s="111" t="str">
        <f>controle!A165</f>
        <v/>
      </c>
      <c r="B162" s="136">
        <f>controle!B165</f>
        <v>0</v>
      </c>
      <c r="C162" s="125">
        <f>controle!C165</f>
        <v>0</v>
      </c>
      <c r="D162" s="126">
        <f>controle!D165</f>
        <v>0</v>
      </c>
      <c r="E162" s="112">
        <f>controle!E165</f>
        <v>0</v>
      </c>
      <c r="F162" s="113" t="str">
        <f ca="1">controle!F165</f>
        <v/>
      </c>
      <c r="G162" s="117">
        <f>controle!L165</f>
        <v>0</v>
      </c>
    </row>
    <row r="163" spans="1:7" ht="24" customHeight="1" x14ac:dyDescent="0.25">
      <c r="A163" s="111" t="str">
        <f>controle!A166</f>
        <v/>
      </c>
      <c r="B163" s="136">
        <f>controle!B166</f>
        <v>0</v>
      </c>
      <c r="C163" s="125">
        <f>controle!C166</f>
        <v>0</v>
      </c>
      <c r="D163" s="126">
        <f>controle!D166</f>
        <v>0</v>
      </c>
      <c r="E163" s="112">
        <f>controle!E166</f>
        <v>0</v>
      </c>
      <c r="F163" s="113" t="str">
        <f ca="1">controle!F166</f>
        <v/>
      </c>
      <c r="G163" s="117">
        <f>controle!L166</f>
        <v>0</v>
      </c>
    </row>
    <row r="164" spans="1:7" ht="24" customHeight="1" x14ac:dyDescent="0.25">
      <c r="A164" s="111" t="str">
        <f>controle!A167</f>
        <v/>
      </c>
      <c r="B164" s="136">
        <f>controle!B167</f>
        <v>0</v>
      </c>
      <c r="C164" s="125">
        <f>controle!C167</f>
        <v>0</v>
      </c>
      <c r="D164" s="126">
        <f>controle!D167</f>
        <v>0</v>
      </c>
      <c r="E164" s="112">
        <f>controle!E167</f>
        <v>0</v>
      </c>
      <c r="F164" s="113" t="str">
        <f ca="1">controle!F167</f>
        <v/>
      </c>
      <c r="G164" s="117">
        <f>controle!L167</f>
        <v>0</v>
      </c>
    </row>
    <row r="165" spans="1:7" ht="24" customHeight="1" x14ac:dyDescent="0.25">
      <c r="A165" s="111" t="str">
        <f>controle!A168</f>
        <v/>
      </c>
      <c r="B165" s="136">
        <f>controle!B168</f>
        <v>0</v>
      </c>
      <c r="C165" s="125">
        <f>controle!C168</f>
        <v>0</v>
      </c>
      <c r="D165" s="126">
        <f>controle!D168</f>
        <v>0</v>
      </c>
      <c r="E165" s="112">
        <f>controle!E168</f>
        <v>0</v>
      </c>
      <c r="F165" s="113" t="str">
        <f ca="1">controle!F168</f>
        <v/>
      </c>
      <c r="G165" s="117">
        <f>controle!L168</f>
        <v>0</v>
      </c>
    </row>
    <row r="166" spans="1:7" ht="24" customHeight="1" x14ac:dyDescent="0.25">
      <c r="A166" s="111" t="str">
        <f>controle!A169</f>
        <v/>
      </c>
      <c r="B166" s="136">
        <f>controle!B169</f>
        <v>0</v>
      </c>
      <c r="C166" s="125">
        <f>controle!C169</f>
        <v>0</v>
      </c>
      <c r="D166" s="126">
        <f>controle!D169</f>
        <v>0</v>
      </c>
      <c r="E166" s="112">
        <f>controle!E169</f>
        <v>0</v>
      </c>
      <c r="F166" s="113" t="str">
        <f ca="1">controle!F169</f>
        <v/>
      </c>
      <c r="G166" s="117">
        <f>controle!L169</f>
        <v>0</v>
      </c>
    </row>
    <row r="167" spans="1:7" ht="24" customHeight="1" x14ac:dyDescent="0.25">
      <c r="A167" s="111" t="str">
        <f>controle!A170</f>
        <v/>
      </c>
      <c r="B167" s="136">
        <f>controle!B170</f>
        <v>0</v>
      </c>
      <c r="C167" s="125">
        <f>controle!C170</f>
        <v>0</v>
      </c>
      <c r="D167" s="126">
        <f>controle!D170</f>
        <v>0</v>
      </c>
      <c r="E167" s="112">
        <f>controle!E170</f>
        <v>0</v>
      </c>
      <c r="F167" s="113" t="str">
        <f ca="1">controle!F170</f>
        <v/>
      </c>
      <c r="G167" s="117">
        <f>controle!L170</f>
        <v>0</v>
      </c>
    </row>
    <row r="168" spans="1:7" ht="24" customHeight="1" x14ac:dyDescent="0.25">
      <c r="A168" s="111" t="str">
        <f>controle!A171</f>
        <v/>
      </c>
      <c r="B168" s="136">
        <f>controle!B171</f>
        <v>0</v>
      </c>
      <c r="C168" s="125">
        <f>controle!C171</f>
        <v>0</v>
      </c>
      <c r="D168" s="126">
        <f>controle!D171</f>
        <v>0</v>
      </c>
      <c r="E168" s="112">
        <f>controle!E171</f>
        <v>0</v>
      </c>
      <c r="F168" s="113" t="str">
        <f ca="1">controle!F171</f>
        <v/>
      </c>
      <c r="G168" s="117">
        <f>controle!L171</f>
        <v>0</v>
      </c>
    </row>
    <row r="169" spans="1:7" ht="24" customHeight="1" x14ac:dyDescent="0.25">
      <c r="A169" s="111" t="str">
        <f>controle!A172</f>
        <v/>
      </c>
      <c r="B169" s="136">
        <f>controle!B172</f>
        <v>0</v>
      </c>
      <c r="C169" s="125">
        <f>controle!C172</f>
        <v>0</v>
      </c>
      <c r="D169" s="126">
        <f>controle!D172</f>
        <v>0</v>
      </c>
      <c r="E169" s="112">
        <f>controle!E172</f>
        <v>0</v>
      </c>
      <c r="F169" s="113" t="str">
        <f ca="1">controle!F172</f>
        <v/>
      </c>
      <c r="G169" s="117">
        <f>controle!L172</f>
        <v>0</v>
      </c>
    </row>
    <row r="170" spans="1:7" ht="24" customHeight="1" x14ac:dyDescent="0.25">
      <c r="A170" s="111" t="str">
        <f>controle!A173</f>
        <v/>
      </c>
      <c r="B170" s="136">
        <f>controle!B173</f>
        <v>0</v>
      </c>
      <c r="C170" s="125">
        <f>controle!C173</f>
        <v>0</v>
      </c>
      <c r="D170" s="126">
        <f>controle!D173</f>
        <v>0</v>
      </c>
      <c r="E170" s="112">
        <f>controle!E173</f>
        <v>0</v>
      </c>
      <c r="F170" s="113" t="str">
        <f ca="1">controle!F173</f>
        <v/>
      </c>
      <c r="G170" s="117">
        <f>controle!L173</f>
        <v>0</v>
      </c>
    </row>
    <row r="171" spans="1:7" ht="24" customHeight="1" x14ac:dyDescent="0.25">
      <c r="A171" s="111" t="str">
        <f>controle!A174</f>
        <v/>
      </c>
      <c r="B171" s="136">
        <f>controle!B174</f>
        <v>0</v>
      </c>
      <c r="C171" s="125">
        <f>controle!C174</f>
        <v>0</v>
      </c>
      <c r="D171" s="126">
        <f>controle!D174</f>
        <v>0</v>
      </c>
      <c r="E171" s="112">
        <f>controle!E174</f>
        <v>0</v>
      </c>
      <c r="F171" s="113" t="str">
        <f ca="1">controle!F174</f>
        <v/>
      </c>
      <c r="G171" s="117">
        <f>controle!L174</f>
        <v>0</v>
      </c>
    </row>
    <row r="172" spans="1:7" ht="24" customHeight="1" x14ac:dyDescent="0.25">
      <c r="A172" s="111" t="str">
        <f>controle!A175</f>
        <v/>
      </c>
      <c r="B172" s="136">
        <f>controle!B175</f>
        <v>0</v>
      </c>
      <c r="C172" s="125">
        <f>controle!C175</f>
        <v>0</v>
      </c>
      <c r="D172" s="126">
        <f>controle!D175</f>
        <v>0</v>
      </c>
      <c r="E172" s="112">
        <f>controle!E175</f>
        <v>0</v>
      </c>
      <c r="F172" s="113" t="str">
        <f ca="1">controle!F175</f>
        <v/>
      </c>
      <c r="G172" s="117">
        <f>controle!L175</f>
        <v>0</v>
      </c>
    </row>
    <row r="173" spans="1:7" ht="24" customHeight="1" x14ac:dyDescent="0.25">
      <c r="A173" s="111" t="str">
        <f>controle!A176</f>
        <v/>
      </c>
      <c r="B173" s="136">
        <f>controle!B176</f>
        <v>0</v>
      </c>
      <c r="C173" s="125">
        <f>controle!C176</f>
        <v>0</v>
      </c>
      <c r="D173" s="126">
        <f>controle!D176</f>
        <v>0</v>
      </c>
      <c r="E173" s="112">
        <f>controle!E176</f>
        <v>0</v>
      </c>
      <c r="F173" s="113" t="str">
        <f ca="1">controle!F176</f>
        <v/>
      </c>
      <c r="G173" s="117">
        <f>controle!L176</f>
        <v>0</v>
      </c>
    </row>
    <row r="174" spans="1:7" ht="24" customHeight="1" x14ac:dyDescent="0.25">
      <c r="A174" s="111" t="str">
        <f>controle!A177</f>
        <v/>
      </c>
      <c r="B174" s="136">
        <f>controle!B177</f>
        <v>0</v>
      </c>
      <c r="C174" s="125">
        <f>controle!C177</f>
        <v>0</v>
      </c>
      <c r="D174" s="126">
        <f>controle!D177</f>
        <v>0</v>
      </c>
      <c r="E174" s="112">
        <f>controle!E177</f>
        <v>0</v>
      </c>
      <c r="F174" s="113" t="str">
        <f ca="1">controle!F177</f>
        <v/>
      </c>
      <c r="G174" s="117">
        <f>controle!L177</f>
        <v>0</v>
      </c>
    </row>
    <row r="175" spans="1:7" ht="24" customHeight="1" x14ac:dyDescent="0.25">
      <c r="A175" s="111" t="str">
        <f>controle!A178</f>
        <v/>
      </c>
      <c r="B175" s="136">
        <f>controle!B178</f>
        <v>0</v>
      </c>
      <c r="C175" s="125">
        <f>controle!C178</f>
        <v>0</v>
      </c>
      <c r="D175" s="126">
        <f>controle!D178</f>
        <v>0</v>
      </c>
      <c r="E175" s="112">
        <f>controle!E178</f>
        <v>0</v>
      </c>
      <c r="F175" s="113" t="str">
        <f ca="1">controle!F178</f>
        <v/>
      </c>
      <c r="G175" s="117">
        <f>controle!L178</f>
        <v>0</v>
      </c>
    </row>
    <row r="176" spans="1:7" ht="24" customHeight="1" x14ac:dyDescent="0.25">
      <c r="A176" s="111" t="str">
        <f>controle!A179</f>
        <v/>
      </c>
      <c r="B176" s="136">
        <f>controle!B179</f>
        <v>0</v>
      </c>
      <c r="C176" s="125">
        <f>controle!C179</f>
        <v>0</v>
      </c>
      <c r="D176" s="126">
        <f>controle!D179</f>
        <v>0</v>
      </c>
      <c r="E176" s="112">
        <f>controle!E179</f>
        <v>0</v>
      </c>
      <c r="F176" s="113" t="str">
        <f ca="1">controle!F179</f>
        <v/>
      </c>
      <c r="G176" s="117">
        <f>controle!L179</f>
        <v>0</v>
      </c>
    </row>
    <row r="177" spans="1:7" ht="24" customHeight="1" x14ac:dyDescent="0.25">
      <c r="A177" s="111" t="str">
        <f>controle!A180</f>
        <v/>
      </c>
      <c r="B177" s="136">
        <f>controle!B180</f>
        <v>0</v>
      </c>
      <c r="C177" s="125">
        <f>controle!C180</f>
        <v>0</v>
      </c>
      <c r="D177" s="126">
        <f>controle!D180</f>
        <v>0</v>
      </c>
      <c r="E177" s="112">
        <f>controle!E180</f>
        <v>0</v>
      </c>
      <c r="F177" s="113" t="str">
        <f ca="1">controle!F180</f>
        <v/>
      </c>
      <c r="G177" s="117">
        <f>controle!L180</f>
        <v>0</v>
      </c>
    </row>
    <row r="178" spans="1:7" ht="24" customHeight="1" x14ac:dyDescent="0.25">
      <c r="A178" s="111" t="str">
        <f>controle!A181</f>
        <v/>
      </c>
      <c r="B178" s="136">
        <f>controle!B181</f>
        <v>0</v>
      </c>
      <c r="C178" s="125">
        <f>controle!C181</f>
        <v>0</v>
      </c>
      <c r="D178" s="126">
        <f>controle!D181</f>
        <v>0</v>
      </c>
      <c r="E178" s="112">
        <f>controle!E181</f>
        <v>0</v>
      </c>
      <c r="F178" s="113" t="str">
        <f ca="1">controle!F181</f>
        <v/>
      </c>
      <c r="G178" s="117">
        <f>controle!L181</f>
        <v>0</v>
      </c>
    </row>
    <row r="179" spans="1:7" ht="24" customHeight="1" x14ac:dyDescent="0.25">
      <c r="A179" s="111" t="str">
        <f>controle!A182</f>
        <v/>
      </c>
      <c r="B179" s="136">
        <f>controle!B182</f>
        <v>0</v>
      </c>
      <c r="C179" s="125">
        <f>controle!C182</f>
        <v>0</v>
      </c>
      <c r="D179" s="126">
        <f>controle!D182</f>
        <v>0</v>
      </c>
      <c r="E179" s="112">
        <f>controle!E182</f>
        <v>0</v>
      </c>
      <c r="F179" s="113" t="str">
        <f ca="1">controle!F182</f>
        <v/>
      </c>
      <c r="G179" s="117">
        <f>controle!L182</f>
        <v>0</v>
      </c>
    </row>
    <row r="180" spans="1:7" ht="24" customHeight="1" x14ac:dyDescent="0.25">
      <c r="A180" s="111" t="str">
        <f>controle!A183</f>
        <v/>
      </c>
      <c r="B180" s="136">
        <f>controle!B183</f>
        <v>0</v>
      </c>
      <c r="C180" s="125">
        <f>controle!C183</f>
        <v>0</v>
      </c>
      <c r="D180" s="126">
        <f>controle!D183</f>
        <v>0</v>
      </c>
      <c r="E180" s="112">
        <f>controle!E183</f>
        <v>0</v>
      </c>
      <c r="F180" s="113" t="str">
        <f ca="1">controle!F183</f>
        <v/>
      </c>
      <c r="G180" s="117">
        <f>controle!L183</f>
        <v>0</v>
      </c>
    </row>
    <row r="181" spans="1:7" ht="24" customHeight="1" x14ac:dyDescent="0.25">
      <c r="A181" s="111" t="str">
        <f>controle!A184</f>
        <v/>
      </c>
      <c r="B181" s="136">
        <f>controle!B184</f>
        <v>0</v>
      </c>
      <c r="C181" s="125">
        <f>controle!C184</f>
        <v>0</v>
      </c>
      <c r="D181" s="126">
        <f>controle!D184</f>
        <v>0</v>
      </c>
      <c r="E181" s="112">
        <f>controle!E184</f>
        <v>0</v>
      </c>
      <c r="F181" s="113" t="str">
        <f ca="1">controle!F184</f>
        <v/>
      </c>
      <c r="G181" s="117">
        <f>controle!L184</f>
        <v>0</v>
      </c>
    </row>
    <row r="182" spans="1:7" ht="24" customHeight="1" x14ac:dyDescent="0.25">
      <c r="A182" s="111" t="str">
        <f>controle!A185</f>
        <v/>
      </c>
      <c r="B182" s="136">
        <f>controle!B185</f>
        <v>0</v>
      </c>
      <c r="C182" s="125">
        <f>controle!C185</f>
        <v>0</v>
      </c>
      <c r="D182" s="126">
        <f>controle!D185</f>
        <v>0</v>
      </c>
      <c r="E182" s="112">
        <f>controle!E185</f>
        <v>0</v>
      </c>
      <c r="F182" s="113" t="str">
        <f ca="1">controle!F185</f>
        <v/>
      </c>
      <c r="G182" s="117">
        <f>controle!L185</f>
        <v>0</v>
      </c>
    </row>
    <row r="183" spans="1:7" ht="24" customHeight="1" x14ac:dyDescent="0.25">
      <c r="A183" s="111" t="str">
        <f>controle!A186</f>
        <v/>
      </c>
      <c r="B183" s="136">
        <f>controle!B186</f>
        <v>0</v>
      </c>
      <c r="C183" s="125">
        <f>controle!C186</f>
        <v>0</v>
      </c>
      <c r="D183" s="126">
        <f>controle!D186</f>
        <v>0</v>
      </c>
      <c r="E183" s="112">
        <f>controle!E186</f>
        <v>0</v>
      </c>
      <c r="F183" s="113" t="str">
        <f ca="1">controle!F186</f>
        <v/>
      </c>
      <c r="G183" s="117">
        <f>controle!L186</f>
        <v>0</v>
      </c>
    </row>
    <row r="184" spans="1:7" ht="24" customHeight="1" x14ac:dyDescent="0.25">
      <c r="A184" s="111" t="str">
        <f>controle!A187</f>
        <v/>
      </c>
      <c r="B184" s="136">
        <f>controle!B187</f>
        <v>0</v>
      </c>
      <c r="C184" s="125">
        <f>controle!C187</f>
        <v>0</v>
      </c>
      <c r="D184" s="126">
        <f>controle!D187</f>
        <v>0</v>
      </c>
      <c r="E184" s="112">
        <f>controle!E187</f>
        <v>0</v>
      </c>
      <c r="F184" s="113" t="str">
        <f ca="1">controle!F187</f>
        <v/>
      </c>
      <c r="G184" s="117">
        <f>controle!L187</f>
        <v>0</v>
      </c>
    </row>
    <row r="185" spans="1:7" ht="24" customHeight="1" x14ac:dyDescent="0.25">
      <c r="A185" s="111" t="str">
        <f>controle!A188</f>
        <v/>
      </c>
      <c r="B185" s="136">
        <f>controle!B188</f>
        <v>0</v>
      </c>
      <c r="C185" s="125">
        <f>controle!C188</f>
        <v>0</v>
      </c>
      <c r="D185" s="126">
        <f>controle!D188</f>
        <v>0</v>
      </c>
      <c r="E185" s="112">
        <f>controle!E188</f>
        <v>0</v>
      </c>
      <c r="F185" s="113" t="str">
        <f ca="1">controle!F188</f>
        <v/>
      </c>
      <c r="G185" s="117">
        <f>controle!L188</f>
        <v>0</v>
      </c>
    </row>
    <row r="186" spans="1:7" ht="24" customHeight="1" x14ac:dyDescent="0.25">
      <c r="A186" s="111" t="str">
        <f>controle!A189</f>
        <v/>
      </c>
      <c r="B186" s="136">
        <f>controle!B189</f>
        <v>0</v>
      </c>
      <c r="C186" s="125">
        <f>controle!C189</f>
        <v>0</v>
      </c>
      <c r="D186" s="126">
        <f>controle!D189</f>
        <v>0</v>
      </c>
      <c r="E186" s="112">
        <f>controle!E189</f>
        <v>0</v>
      </c>
      <c r="F186" s="113" t="str">
        <f ca="1">controle!F189</f>
        <v/>
      </c>
      <c r="G186" s="117">
        <f>controle!L189</f>
        <v>0</v>
      </c>
    </row>
    <row r="187" spans="1:7" ht="24" customHeight="1" x14ac:dyDescent="0.25">
      <c r="A187" s="111" t="str">
        <f>controle!A190</f>
        <v/>
      </c>
      <c r="B187" s="136">
        <f>controle!B190</f>
        <v>0</v>
      </c>
      <c r="C187" s="125">
        <f>controle!C190</f>
        <v>0</v>
      </c>
      <c r="D187" s="126">
        <f>controle!D190</f>
        <v>0</v>
      </c>
      <c r="E187" s="112">
        <f>controle!E190</f>
        <v>0</v>
      </c>
      <c r="F187" s="113" t="str">
        <f ca="1">controle!F190</f>
        <v/>
      </c>
      <c r="G187" s="117">
        <f>controle!L190</f>
        <v>0</v>
      </c>
    </row>
    <row r="188" spans="1:7" ht="24" customHeight="1" x14ac:dyDescent="0.25">
      <c r="A188" s="111" t="str">
        <f>controle!A191</f>
        <v/>
      </c>
      <c r="B188" s="136">
        <f>controle!B191</f>
        <v>0</v>
      </c>
      <c r="C188" s="125">
        <f>controle!C191</f>
        <v>0</v>
      </c>
      <c r="D188" s="126">
        <f>controle!D191</f>
        <v>0</v>
      </c>
      <c r="E188" s="112">
        <f>controle!E191</f>
        <v>0</v>
      </c>
      <c r="F188" s="113" t="str">
        <f ca="1">controle!F191</f>
        <v/>
      </c>
      <c r="G188" s="117">
        <f>controle!L191</f>
        <v>0</v>
      </c>
    </row>
    <row r="189" spans="1:7" ht="24" customHeight="1" x14ac:dyDescent="0.25">
      <c r="A189" s="111" t="str">
        <f>controle!A192</f>
        <v/>
      </c>
      <c r="B189" s="136">
        <f>controle!B192</f>
        <v>0</v>
      </c>
      <c r="C189" s="125">
        <f>controle!C192</f>
        <v>0</v>
      </c>
      <c r="D189" s="126">
        <f>controle!D192</f>
        <v>0</v>
      </c>
      <c r="E189" s="112">
        <f>controle!E192</f>
        <v>0</v>
      </c>
      <c r="F189" s="113" t="str">
        <f ca="1">controle!F192</f>
        <v/>
      </c>
      <c r="G189" s="117">
        <f>controle!L192</f>
        <v>0</v>
      </c>
    </row>
    <row r="190" spans="1:7" ht="24" customHeight="1" x14ac:dyDescent="0.25">
      <c r="A190" s="111" t="str">
        <f>controle!A193</f>
        <v/>
      </c>
      <c r="B190" s="136">
        <f>controle!B193</f>
        <v>0</v>
      </c>
      <c r="C190" s="125">
        <f>controle!C193</f>
        <v>0</v>
      </c>
      <c r="D190" s="126">
        <f>controle!D193</f>
        <v>0</v>
      </c>
      <c r="E190" s="112">
        <f>controle!E193</f>
        <v>0</v>
      </c>
      <c r="F190" s="113" t="str">
        <f ca="1">controle!F193</f>
        <v/>
      </c>
      <c r="G190" s="117">
        <f>controle!L193</f>
        <v>0</v>
      </c>
    </row>
    <row r="191" spans="1:7" ht="24" customHeight="1" x14ac:dyDescent="0.25">
      <c r="A191" s="111" t="str">
        <f>controle!A194</f>
        <v/>
      </c>
      <c r="B191" s="136">
        <f>controle!B194</f>
        <v>0</v>
      </c>
      <c r="C191" s="125">
        <f>controle!C194</f>
        <v>0</v>
      </c>
      <c r="D191" s="126">
        <f>controle!D194</f>
        <v>0</v>
      </c>
      <c r="E191" s="112">
        <f>controle!E194</f>
        <v>0</v>
      </c>
      <c r="F191" s="113" t="str">
        <f ca="1">controle!F194</f>
        <v/>
      </c>
      <c r="G191" s="117">
        <f>controle!L194</f>
        <v>0</v>
      </c>
    </row>
    <row r="192" spans="1:7" ht="24" customHeight="1" x14ac:dyDescent="0.25">
      <c r="A192" s="111" t="str">
        <f>controle!A195</f>
        <v/>
      </c>
      <c r="B192" s="136">
        <f>controle!B195</f>
        <v>0</v>
      </c>
      <c r="C192" s="125">
        <f>controle!C195</f>
        <v>0</v>
      </c>
      <c r="D192" s="126">
        <f>controle!D195</f>
        <v>0</v>
      </c>
      <c r="E192" s="112">
        <f>controle!E195</f>
        <v>0</v>
      </c>
      <c r="F192" s="113" t="str">
        <f ca="1">controle!F195</f>
        <v/>
      </c>
      <c r="G192" s="117">
        <f>controle!L195</f>
        <v>0</v>
      </c>
    </row>
    <row r="193" spans="1:7" ht="24" customHeight="1" x14ac:dyDescent="0.25">
      <c r="A193" s="111" t="str">
        <f>controle!A196</f>
        <v/>
      </c>
      <c r="B193" s="136">
        <f>controle!B196</f>
        <v>0</v>
      </c>
      <c r="C193" s="125">
        <f>controle!C196</f>
        <v>0</v>
      </c>
      <c r="D193" s="126">
        <f>controle!D196</f>
        <v>0</v>
      </c>
      <c r="E193" s="112">
        <f>controle!E196</f>
        <v>0</v>
      </c>
      <c r="F193" s="113" t="str">
        <f ca="1">controle!F196</f>
        <v/>
      </c>
      <c r="G193" s="117">
        <f>controle!L196</f>
        <v>0</v>
      </c>
    </row>
    <row r="194" spans="1:7" ht="24" customHeight="1" x14ac:dyDescent="0.25">
      <c r="A194" s="111" t="str">
        <f>controle!A197</f>
        <v/>
      </c>
      <c r="B194" s="136">
        <f>controle!B197</f>
        <v>0</v>
      </c>
      <c r="C194" s="125">
        <f>controle!C197</f>
        <v>0</v>
      </c>
      <c r="D194" s="126">
        <f>controle!D197</f>
        <v>0</v>
      </c>
      <c r="E194" s="112">
        <f>controle!E197</f>
        <v>0</v>
      </c>
      <c r="F194" s="113" t="str">
        <f ca="1">controle!F197</f>
        <v/>
      </c>
      <c r="G194" s="117">
        <f>controle!L197</f>
        <v>0</v>
      </c>
    </row>
    <row r="195" spans="1:7" ht="24" customHeight="1" x14ac:dyDescent="0.25">
      <c r="A195" s="111" t="str">
        <f>controle!A198</f>
        <v/>
      </c>
      <c r="B195" s="136">
        <f>controle!B198</f>
        <v>0</v>
      </c>
      <c r="C195" s="125">
        <f>controle!C198</f>
        <v>0</v>
      </c>
      <c r="D195" s="126">
        <f>controle!D198</f>
        <v>0</v>
      </c>
      <c r="E195" s="112">
        <f>controle!E198</f>
        <v>0</v>
      </c>
      <c r="F195" s="113" t="str">
        <f ca="1">controle!F198</f>
        <v/>
      </c>
      <c r="G195" s="117">
        <f>controle!L198</f>
        <v>0</v>
      </c>
    </row>
    <row r="196" spans="1:7" ht="24" customHeight="1" x14ac:dyDescent="0.25">
      <c r="A196" s="111" t="str">
        <f>controle!A199</f>
        <v/>
      </c>
      <c r="B196" s="136">
        <f>controle!B199</f>
        <v>0</v>
      </c>
      <c r="C196" s="125">
        <f>controle!C199</f>
        <v>0</v>
      </c>
      <c r="D196" s="126">
        <f>controle!D199</f>
        <v>0</v>
      </c>
      <c r="E196" s="112">
        <f>controle!E199</f>
        <v>0</v>
      </c>
      <c r="F196" s="113" t="str">
        <f ca="1">controle!F199</f>
        <v/>
      </c>
      <c r="G196" s="117">
        <f>controle!L199</f>
        <v>0</v>
      </c>
    </row>
    <row r="197" spans="1:7" ht="24" customHeight="1" x14ac:dyDescent="0.25">
      <c r="A197" s="111" t="str">
        <f>controle!A200</f>
        <v/>
      </c>
      <c r="B197" s="136">
        <f>controle!B200</f>
        <v>0</v>
      </c>
      <c r="C197" s="125">
        <f>controle!C200</f>
        <v>0</v>
      </c>
      <c r="D197" s="126">
        <f>controle!D200</f>
        <v>0</v>
      </c>
      <c r="E197" s="112">
        <f>controle!E200</f>
        <v>0</v>
      </c>
      <c r="F197" s="113" t="str">
        <f ca="1">controle!F200</f>
        <v/>
      </c>
      <c r="G197" s="117">
        <f>controle!L200</f>
        <v>0</v>
      </c>
    </row>
    <row r="198" spans="1:7" ht="24" customHeight="1" x14ac:dyDescent="0.25">
      <c r="A198" s="111" t="str">
        <f>controle!A201</f>
        <v/>
      </c>
      <c r="B198" s="136">
        <f>controle!B201</f>
        <v>0</v>
      </c>
      <c r="C198" s="125">
        <f>controle!C201</f>
        <v>0</v>
      </c>
      <c r="D198" s="126">
        <f>controle!D201</f>
        <v>0</v>
      </c>
      <c r="E198" s="112">
        <f>controle!E201</f>
        <v>0</v>
      </c>
      <c r="F198" s="113" t="str">
        <f ca="1">controle!F201</f>
        <v/>
      </c>
      <c r="G198" s="117">
        <f>controle!L201</f>
        <v>0</v>
      </c>
    </row>
    <row r="199" spans="1:7" ht="24" customHeight="1" x14ac:dyDescent="0.25">
      <c r="A199" s="111" t="str">
        <f>controle!A202</f>
        <v/>
      </c>
      <c r="B199" s="136">
        <f>controle!B202</f>
        <v>0</v>
      </c>
      <c r="C199" s="125">
        <f>controle!C202</f>
        <v>0</v>
      </c>
      <c r="D199" s="126">
        <f>controle!D202</f>
        <v>0</v>
      </c>
      <c r="E199" s="112">
        <f>controle!E202</f>
        <v>0</v>
      </c>
      <c r="F199" s="113" t="str">
        <f ca="1">controle!F202</f>
        <v/>
      </c>
      <c r="G199" s="117">
        <f>controle!L202</f>
        <v>0</v>
      </c>
    </row>
    <row r="200" spans="1:7" ht="24" customHeight="1" x14ac:dyDescent="0.25">
      <c r="A200" s="111" t="str">
        <f>controle!A203</f>
        <v/>
      </c>
      <c r="B200" s="136">
        <f>controle!B203</f>
        <v>0</v>
      </c>
      <c r="C200" s="125">
        <f>controle!C203</f>
        <v>0</v>
      </c>
      <c r="D200" s="126">
        <f>controle!D203</f>
        <v>0</v>
      </c>
      <c r="E200" s="112">
        <f>controle!E203</f>
        <v>0</v>
      </c>
      <c r="F200" s="113" t="str">
        <f ca="1">controle!F203</f>
        <v/>
      </c>
      <c r="G200" s="117">
        <f>controle!L203</f>
        <v>0</v>
      </c>
    </row>
    <row r="201" spans="1:7" ht="24" customHeight="1" x14ac:dyDescent="0.25">
      <c r="A201" s="111" t="str">
        <f>controle!A204</f>
        <v/>
      </c>
      <c r="B201" s="136">
        <f>controle!B204</f>
        <v>0</v>
      </c>
      <c r="C201" s="125">
        <f>controle!C204</f>
        <v>0</v>
      </c>
      <c r="D201" s="126">
        <f>controle!D204</f>
        <v>0</v>
      </c>
      <c r="E201" s="112">
        <f>controle!E204</f>
        <v>0</v>
      </c>
      <c r="F201" s="113" t="str">
        <f ca="1">controle!F204</f>
        <v/>
      </c>
      <c r="G201" s="117">
        <f>controle!L204</f>
        <v>0</v>
      </c>
    </row>
    <row r="202" spans="1:7" ht="24" customHeight="1" x14ac:dyDescent="0.25">
      <c r="A202" s="111" t="str">
        <f>controle!A205</f>
        <v/>
      </c>
      <c r="B202" s="136">
        <f>controle!B205</f>
        <v>0</v>
      </c>
      <c r="C202" s="125">
        <f>controle!C205</f>
        <v>0</v>
      </c>
      <c r="D202" s="126">
        <f>controle!D205</f>
        <v>0</v>
      </c>
      <c r="E202" s="112">
        <f>controle!E205</f>
        <v>0</v>
      </c>
      <c r="F202" s="113" t="str">
        <f ca="1">controle!F205</f>
        <v/>
      </c>
      <c r="G202" s="117">
        <f>controle!L205</f>
        <v>0</v>
      </c>
    </row>
    <row r="203" spans="1:7" ht="24" customHeight="1" x14ac:dyDescent="0.25">
      <c r="A203" s="111" t="str">
        <f>controle!A206</f>
        <v/>
      </c>
      <c r="B203" s="136">
        <f>controle!B206</f>
        <v>0</v>
      </c>
      <c r="C203" s="125">
        <f>controle!C206</f>
        <v>0</v>
      </c>
      <c r="D203" s="126">
        <f>controle!D206</f>
        <v>0</v>
      </c>
      <c r="E203" s="112">
        <f>controle!E206</f>
        <v>0</v>
      </c>
      <c r="F203" s="113" t="str">
        <f ca="1">controle!F206</f>
        <v/>
      </c>
      <c r="G203" s="117">
        <f>controle!L206</f>
        <v>0</v>
      </c>
    </row>
    <row r="204" spans="1:7" ht="24" customHeight="1" x14ac:dyDescent="0.25">
      <c r="A204" s="111" t="str">
        <f>controle!A207</f>
        <v/>
      </c>
      <c r="B204" s="136">
        <f>controle!B207</f>
        <v>0</v>
      </c>
      <c r="C204" s="125">
        <f>controle!C207</f>
        <v>0</v>
      </c>
      <c r="D204" s="126">
        <f>controle!D207</f>
        <v>0</v>
      </c>
      <c r="E204" s="112">
        <f>controle!E207</f>
        <v>0</v>
      </c>
      <c r="F204" s="113" t="str">
        <f ca="1">controle!F207</f>
        <v/>
      </c>
      <c r="G204" s="117">
        <f>controle!L207</f>
        <v>0</v>
      </c>
    </row>
    <row r="205" spans="1:7" ht="24" customHeight="1" x14ac:dyDescent="0.25">
      <c r="A205" s="111" t="str">
        <f>controle!A208</f>
        <v/>
      </c>
      <c r="B205" s="136">
        <f>controle!B208</f>
        <v>0</v>
      </c>
      <c r="C205" s="125">
        <f>controle!C208</f>
        <v>0</v>
      </c>
      <c r="D205" s="126">
        <f>controle!D208</f>
        <v>0</v>
      </c>
      <c r="E205" s="112">
        <f>controle!E208</f>
        <v>0</v>
      </c>
      <c r="F205" s="113" t="str">
        <f ca="1">controle!F208</f>
        <v/>
      </c>
      <c r="G205" s="117">
        <f>controle!L208</f>
        <v>0</v>
      </c>
    </row>
    <row r="206" spans="1:7" ht="24" customHeight="1" x14ac:dyDescent="0.25">
      <c r="A206" s="111" t="str">
        <f>controle!A209</f>
        <v/>
      </c>
      <c r="B206" s="136">
        <f>controle!B209</f>
        <v>0</v>
      </c>
      <c r="C206" s="125">
        <f>controle!C209</f>
        <v>0</v>
      </c>
      <c r="D206" s="126">
        <f>controle!D209</f>
        <v>0</v>
      </c>
      <c r="E206" s="112">
        <f>controle!E209</f>
        <v>0</v>
      </c>
      <c r="F206" s="113" t="str">
        <f ca="1">controle!F209</f>
        <v/>
      </c>
      <c r="G206" s="117">
        <f>controle!L209</f>
        <v>0</v>
      </c>
    </row>
    <row r="207" spans="1:7" ht="24" customHeight="1" x14ac:dyDescent="0.25">
      <c r="A207" s="111" t="str">
        <f>controle!A210</f>
        <v/>
      </c>
      <c r="B207" s="136">
        <f>controle!B210</f>
        <v>0</v>
      </c>
      <c r="C207" s="125">
        <f>controle!C210</f>
        <v>0</v>
      </c>
      <c r="D207" s="126">
        <f>controle!D210</f>
        <v>0</v>
      </c>
      <c r="E207" s="112">
        <f>controle!E210</f>
        <v>0</v>
      </c>
      <c r="F207" s="113" t="str">
        <f ca="1">controle!F210</f>
        <v/>
      </c>
      <c r="G207" s="117">
        <f>controle!L210</f>
        <v>0</v>
      </c>
    </row>
    <row r="208" spans="1:7" ht="24" customHeight="1" x14ac:dyDescent="0.25">
      <c r="A208" s="111" t="str">
        <f>controle!A211</f>
        <v/>
      </c>
      <c r="B208" s="136">
        <f>controle!B211</f>
        <v>0</v>
      </c>
      <c r="C208" s="125">
        <f>controle!C211</f>
        <v>0</v>
      </c>
      <c r="D208" s="126">
        <f>controle!D211</f>
        <v>0</v>
      </c>
      <c r="E208" s="112">
        <f>controle!E211</f>
        <v>0</v>
      </c>
      <c r="F208" s="113" t="str">
        <f ca="1">controle!F211</f>
        <v/>
      </c>
      <c r="G208" s="117">
        <f>controle!L211</f>
        <v>0</v>
      </c>
    </row>
    <row r="209" spans="1:7" ht="24" customHeight="1" x14ac:dyDescent="0.25">
      <c r="A209" s="111" t="str">
        <f>controle!A212</f>
        <v/>
      </c>
      <c r="B209" s="136">
        <f>controle!B212</f>
        <v>0</v>
      </c>
      <c r="C209" s="125">
        <f>controle!C212</f>
        <v>0</v>
      </c>
      <c r="D209" s="126">
        <f>controle!D212</f>
        <v>0</v>
      </c>
      <c r="E209" s="112">
        <f>controle!E212</f>
        <v>0</v>
      </c>
      <c r="F209" s="113" t="str">
        <f ca="1">controle!F212</f>
        <v/>
      </c>
      <c r="G209" s="117">
        <f>controle!L212</f>
        <v>0</v>
      </c>
    </row>
    <row r="210" spans="1:7" ht="24" customHeight="1" x14ac:dyDescent="0.25">
      <c r="A210" s="111" t="str">
        <f>controle!A213</f>
        <v/>
      </c>
      <c r="B210" s="136">
        <f>controle!B213</f>
        <v>0</v>
      </c>
      <c r="C210" s="125">
        <f>controle!C213</f>
        <v>0</v>
      </c>
      <c r="D210" s="126">
        <f>controle!D213</f>
        <v>0</v>
      </c>
      <c r="E210" s="112">
        <f>controle!E213</f>
        <v>0</v>
      </c>
      <c r="F210" s="113" t="str">
        <f ca="1">controle!F213</f>
        <v/>
      </c>
      <c r="G210" s="117">
        <f>controle!L213</f>
        <v>0</v>
      </c>
    </row>
    <row r="211" spans="1:7" ht="24" customHeight="1" x14ac:dyDescent="0.25">
      <c r="A211" s="111" t="str">
        <f>controle!A214</f>
        <v/>
      </c>
      <c r="B211" s="136">
        <f>controle!B214</f>
        <v>0</v>
      </c>
      <c r="C211" s="125">
        <f>controle!C214</f>
        <v>0</v>
      </c>
      <c r="D211" s="126">
        <f>controle!D214</f>
        <v>0</v>
      </c>
      <c r="E211" s="112">
        <f>controle!E214</f>
        <v>0</v>
      </c>
      <c r="F211" s="113" t="str">
        <f ca="1">controle!F214</f>
        <v/>
      </c>
      <c r="G211" s="117">
        <f>controle!L214</f>
        <v>0</v>
      </c>
    </row>
    <row r="212" spans="1:7" ht="24" customHeight="1" x14ac:dyDescent="0.25">
      <c r="A212" s="111" t="str">
        <f>controle!A215</f>
        <v/>
      </c>
      <c r="B212" s="136">
        <f>controle!B215</f>
        <v>0</v>
      </c>
      <c r="C212" s="125">
        <f>controle!C215</f>
        <v>0</v>
      </c>
      <c r="D212" s="126">
        <f>controle!D215</f>
        <v>0</v>
      </c>
      <c r="E212" s="112">
        <f>controle!E215</f>
        <v>0</v>
      </c>
      <c r="F212" s="113" t="str">
        <f ca="1">controle!F215</f>
        <v/>
      </c>
      <c r="G212" s="117">
        <f>controle!L215</f>
        <v>0</v>
      </c>
    </row>
    <row r="213" spans="1:7" ht="24" customHeight="1" x14ac:dyDescent="0.25">
      <c r="A213" s="111" t="str">
        <f>controle!A216</f>
        <v/>
      </c>
      <c r="B213" s="136">
        <f>controle!B216</f>
        <v>0</v>
      </c>
      <c r="C213" s="125">
        <f>controle!C216</f>
        <v>0</v>
      </c>
      <c r="D213" s="126">
        <f>controle!D216</f>
        <v>0</v>
      </c>
      <c r="E213" s="112">
        <f>controle!E216</f>
        <v>0</v>
      </c>
      <c r="F213" s="113" t="str">
        <f ca="1">controle!F216</f>
        <v/>
      </c>
      <c r="G213" s="117">
        <f>controle!L216</f>
        <v>0</v>
      </c>
    </row>
    <row r="214" spans="1:7" ht="24" customHeight="1" x14ac:dyDescent="0.25">
      <c r="A214" s="111" t="str">
        <f>controle!A217</f>
        <v/>
      </c>
      <c r="B214" s="136">
        <f>controle!B217</f>
        <v>0</v>
      </c>
      <c r="C214" s="125">
        <f>controle!C217</f>
        <v>0</v>
      </c>
      <c r="D214" s="126">
        <f>controle!D217</f>
        <v>0</v>
      </c>
      <c r="E214" s="112">
        <f>controle!E217</f>
        <v>0</v>
      </c>
      <c r="F214" s="113" t="str">
        <f ca="1">controle!F217</f>
        <v/>
      </c>
      <c r="G214" s="117">
        <f>controle!L217</f>
        <v>0</v>
      </c>
    </row>
    <row r="215" spans="1:7" ht="24" customHeight="1" x14ac:dyDescent="0.25">
      <c r="A215" s="111" t="str">
        <f>controle!A218</f>
        <v/>
      </c>
      <c r="B215" s="136">
        <f>controle!B218</f>
        <v>0</v>
      </c>
      <c r="C215" s="125">
        <f>controle!C218</f>
        <v>0</v>
      </c>
      <c r="D215" s="126">
        <f>controle!D218</f>
        <v>0</v>
      </c>
      <c r="E215" s="112">
        <f>controle!E218</f>
        <v>0</v>
      </c>
      <c r="F215" s="113" t="str">
        <f ca="1">controle!F218</f>
        <v/>
      </c>
      <c r="G215" s="117">
        <f>controle!L218</f>
        <v>0</v>
      </c>
    </row>
    <row r="216" spans="1:7" ht="24" customHeight="1" x14ac:dyDescent="0.25">
      <c r="A216" s="111" t="str">
        <f>controle!A219</f>
        <v/>
      </c>
      <c r="B216" s="136">
        <f>controle!B219</f>
        <v>0</v>
      </c>
      <c r="C216" s="125">
        <f>controle!C219</f>
        <v>0</v>
      </c>
      <c r="D216" s="126">
        <f>controle!D219</f>
        <v>0</v>
      </c>
      <c r="E216" s="112">
        <f>controle!E219</f>
        <v>0</v>
      </c>
      <c r="F216" s="113" t="str">
        <f ca="1">controle!F219</f>
        <v/>
      </c>
      <c r="G216" s="117">
        <f>controle!L219</f>
        <v>0</v>
      </c>
    </row>
    <row r="217" spans="1:7" ht="24" customHeight="1" x14ac:dyDescent="0.25">
      <c r="A217" s="111" t="str">
        <f>controle!A220</f>
        <v/>
      </c>
      <c r="B217" s="136">
        <f>controle!B220</f>
        <v>0</v>
      </c>
      <c r="C217" s="125">
        <f>controle!C220</f>
        <v>0</v>
      </c>
      <c r="D217" s="126">
        <f>controle!D220</f>
        <v>0</v>
      </c>
      <c r="E217" s="112">
        <f>controle!E220</f>
        <v>0</v>
      </c>
      <c r="F217" s="113" t="str">
        <f ca="1">controle!F220</f>
        <v/>
      </c>
      <c r="G217" s="117">
        <f>controle!L220</f>
        <v>0</v>
      </c>
    </row>
    <row r="218" spans="1:7" ht="24" customHeight="1" x14ac:dyDescent="0.25">
      <c r="A218" s="111" t="str">
        <f>controle!A221</f>
        <v/>
      </c>
      <c r="B218" s="136">
        <f>controle!B221</f>
        <v>0</v>
      </c>
      <c r="C218" s="125">
        <f>controle!C221</f>
        <v>0</v>
      </c>
      <c r="D218" s="126">
        <f>controle!D221</f>
        <v>0</v>
      </c>
      <c r="E218" s="112">
        <f>controle!E221</f>
        <v>0</v>
      </c>
      <c r="F218" s="113" t="str">
        <f ca="1">controle!F221</f>
        <v/>
      </c>
      <c r="G218" s="117">
        <f>controle!L221</f>
        <v>0</v>
      </c>
    </row>
    <row r="219" spans="1:7" ht="24" customHeight="1" x14ac:dyDescent="0.25">
      <c r="A219" s="111" t="str">
        <f>controle!A222</f>
        <v/>
      </c>
      <c r="B219" s="136">
        <f>controle!B222</f>
        <v>0</v>
      </c>
      <c r="C219" s="125">
        <f>controle!C222</f>
        <v>0</v>
      </c>
      <c r="D219" s="126">
        <f>controle!D222</f>
        <v>0</v>
      </c>
      <c r="E219" s="112">
        <f>controle!E222</f>
        <v>0</v>
      </c>
      <c r="F219" s="113" t="str">
        <f ca="1">controle!F222</f>
        <v/>
      </c>
      <c r="G219" s="117">
        <f>controle!L222</f>
        <v>0</v>
      </c>
    </row>
    <row r="220" spans="1:7" ht="24" customHeight="1" x14ac:dyDescent="0.25">
      <c r="A220" s="111" t="str">
        <f>controle!A223</f>
        <v/>
      </c>
      <c r="B220" s="136">
        <f>controle!B223</f>
        <v>0</v>
      </c>
      <c r="C220" s="125">
        <f>controle!C223</f>
        <v>0</v>
      </c>
      <c r="D220" s="126">
        <f>controle!D223</f>
        <v>0</v>
      </c>
      <c r="E220" s="112">
        <f>controle!E223</f>
        <v>0</v>
      </c>
      <c r="F220" s="113" t="str">
        <f ca="1">controle!F223</f>
        <v/>
      </c>
      <c r="G220" s="117">
        <f>controle!L223</f>
        <v>0</v>
      </c>
    </row>
    <row r="221" spans="1:7" ht="24" customHeight="1" x14ac:dyDescent="0.25">
      <c r="A221" s="111" t="str">
        <f>controle!A224</f>
        <v/>
      </c>
      <c r="B221" s="136">
        <f>controle!B224</f>
        <v>0</v>
      </c>
      <c r="C221" s="125">
        <f>controle!C224</f>
        <v>0</v>
      </c>
      <c r="D221" s="126">
        <f>controle!D224</f>
        <v>0</v>
      </c>
      <c r="E221" s="112">
        <f>controle!E224</f>
        <v>0</v>
      </c>
      <c r="F221" s="113" t="str">
        <f ca="1">controle!F224</f>
        <v/>
      </c>
      <c r="G221" s="117">
        <f>controle!L224</f>
        <v>0</v>
      </c>
    </row>
    <row r="222" spans="1:7" ht="24" customHeight="1" x14ac:dyDescent="0.25">
      <c r="A222" s="111" t="str">
        <f>controle!A225</f>
        <v/>
      </c>
      <c r="B222" s="136">
        <f>controle!B225</f>
        <v>0</v>
      </c>
      <c r="C222" s="125">
        <f>controle!C225</f>
        <v>0</v>
      </c>
      <c r="D222" s="126">
        <f>controle!D225</f>
        <v>0</v>
      </c>
      <c r="E222" s="112">
        <f>controle!E225</f>
        <v>0</v>
      </c>
      <c r="F222" s="113" t="str">
        <f ca="1">controle!F225</f>
        <v/>
      </c>
      <c r="G222" s="117">
        <f>controle!L225</f>
        <v>0</v>
      </c>
    </row>
    <row r="223" spans="1:7" ht="24" customHeight="1" x14ac:dyDescent="0.25">
      <c r="A223" s="111" t="str">
        <f>controle!A226</f>
        <v/>
      </c>
      <c r="B223" s="136">
        <f>controle!B226</f>
        <v>0</v>
      </c>
      <c r="C223" s="125">
        <f>controle!C226</f>
        <v>0</v>
      </c>
      <c r="D223" s="126">
        <f>controle!D226</f>
        <v>0</v>
      </c>
      <c r="E223" s="112">
        <f>controle!E226</f>
        <v>0</v>
      </c>
      <c r="F223" s="113" t="str">
        <f ca="1">controle!F226</f>
        <v/>
      </c>
      <c r="G223" s="117">
        <f>controle!L226</f>
        <v>0</v>
      </c>
    </row>
    <row r="224" spans="1:7" ht="24" customHeight="1" x14ac:dyDescent="0.25">
      <c r="A224" s="111" t="str">
        <f>controle!A227</f>
        <v/>
      </c>
      <c r="B224" s="136">
        <f>controle!B227</f>
        <v>0</v>
      </c>
      <c r="C224" s="125">
        <f>controle!C227</f>
        <v>0</v>
      </c>
      <c r="D224" s="126">
        <f>controle!D227</f>
        <v>0</v>
      </c>
      <c r="E224" s="112">
        <f>controle!E227</f>
        <v>0</v>
      </c>
      <c r="F224" s="113" t="str">
        <f ca="1">controle!F227</f>
        <v/>
      </c>
      <c r="G224" s="117">
        <f>controle!L227</f>
        <v>0</v>
      </c>
    </row>
    <row r="225" spans="1:7" ht="24" customHeight="1" x14ac:dyDescent="0.25">
      <c r="A225" s="111" t="str">
        <f>controle!A228</f>
        <v/>
      </c>
      <c r="B225" s="136">
        <f>controle!B228</f>
        <v>0</v>
      </c>
      <c r="C225" s="125">
        <f>controle!C228</f>
        <v>0</v>
      </c>
      <c r="D225" s="126">
        <f>controle!D228</f>
        <v>0</v>
      </c>
      <c r="E225" s="112">
        <f>controle!E228</f>
        <v>0</v>
      </c>
      <c r="F225" s="113" t="str">
        <f ca="1">controle!F228</f>
        <v/>
      </c>
      <c r="G225" s="117">
        <f>controle!L228</f>
        <v>0</v>
      </c>
    </row>
    <row r="226" spans="1:7" ht="24" customHeight="1" x14ac:dyDescent="0.25">
      <c r="A226" s="111" t="str">
        <f>controle!A229</f>
        <v/>
      </c>
      <c r="B226" s="136">
        <f>controle!B229</f>
        <v>0</v>
      </c>
      <c r="C226" s="125">
        <f>controle!C229</f>
        <v>0</v>
      </c>
      <c r="D226" s="126">
        <f>controle!D229</f>
        <v>0</v>
      </c>
      <c r="E226" s="112">
        <f>controle!E229</f>
        <v>0</v>
      </c>
      <c r="F226" s="113" t="str">
        <f ca="1">controle!F229</f>
        <v/>
      </c>
      <c r="G226" s="117">
        <f>controle!L229</f>
        <v>0</v>
      </c>
    </row>
    <row r="227" spans="1:7" ht="24" customHeight="1" x14ac:dyDescent="0.25">
      <c r="A227" s="111" t="str">
        <f>controle!A230</f>
        <v/>
      </c>
      <c r="B227" s="136">
        <f>controle!B230</f>
        <v>0</v>
      </c>
      <c r="C227" s="125">
        <f>controle!C230</f>
        <v>0</v>
      </c>
      <c r="D227" s="126">
        <f>controle!D230</f>
        <v>0</v>
      </c>
      <c r="E227" s="112">
        <f>controle!E230</f>
        <v>0</v>
      </c>
      <c r="F227" s="113" t="str">
        <f ca="1">controle!F230</f>
        <v/>
      </c>
      <c r="G227" s="117">
        <f>controle!L230</f>
        <v>0</v>
      </c>
    </row>
    <row r="228" spans="1:7" ht="24" customHeight="1" x14ac:dyDescent="0.25">
      <c r="A228" s="111" t="str">
        <f>controle!A231</f>
        <v/>
      </c>
      <c r="B228" s="136">
        <f>controle!B231</f>
        <v>0</v>
      </c>
      <c r="C228" s="125">
        <f>controle!C231</f>
        <v>0</v>
      </c>
      <c r="D228" s="126">
        <f>controle!D231</f>
        <v>0</v>
      </c>
      <c r="E228" s="112">
        <f>controle!E231</f>
        <v>0</v>
      </c>
      <c r="F228" s="113" t="str">
        <f ca="1">controle!F231</f>
        <v/>
      </c>
      <c r="G228" s="117">
        <f>controle!L231</f>
        <v>0</v>
      </c>
    </row>
    <row r="229" spans="1:7" ht="24" customHeight="1" x14ac:dyDescent="0.25">
      <c r="A229" s="111" t="str">
        <f>controle!A232</f>
        <v/>
      </c>
      <c r="B229" s="136">
        <f>controle!B232</f>
        <v>0</v>
      </c>
      <c r="C229" s="125">
        <f>controle!C232</f>
        <v>0</v>
      </c>
      <c r="D229" s="126">
        <f>controle!D232</f>
        <v>0</v>
      </c>
      <c r="E229" s="112">
        <f>controle!E232</f>
        <v>0</v>
      </c>
      <c r="F229" s="113" t="str">
        <f ca="1">controle!F232</f>
        <v/>
      </c>
      <c r="G229" s="117">
        <f>controle!L232</f>
        <v>0</v>
      </c>
    </row>
    <row r="230" spans="1:7" ht="24" customHeight="1" x14ac:dyDescent="0.25">
      <c r="A230" s="111" t="str">
        <f>controle!A233</f>
        <v/>
      </c>
      <c r="B230" s="136">
        <f>controle!B233</f>
        <v>0</v>
      </c>
      <c r="C230" s="125">
        <f>controle!C233</f>
        <v>0</v>
      </c>
      <c r="D230" s="126">
        <f>controle!D233</f>
        <v>0</v>
      </c>
      <c r="E230" s="112">
        <f>controle!E233</f>
        <v>0</v>
      </c>
      <c r="F230" s="113" t="str">
        <f ca="1">controle!F233</f>
        <v/>
      </c>
      <c r="G230" s="117">
        <f>controle!L233</f>
        <v>0</v>
      </c>
    </row>
    <row r="231" spans="1:7" ht="24" customHeight="1" x14ac:dyDescent="0.25">
      <c r="A231" s="111" t="str">
        <f>controle!A234</f>
        <v/>
      </c>
      <c r="B231" s="136">
        <f>controle!B234</f>
        <v>0</v>
      </c>
      <c r="C231" s="125">
        <f>controle!C234</f>
        <v>0</v>
      </c>
      <c r="D231" s="126">
        <f>controle!D234</f>
        <v>0</v>
      </c>
      <c r="E231" s="112">
        <f>controle!E234</f>
        <v>0</v>
      </c>
      <c r="F231" s="113" t="str">
        <f ca="1">controle!F234</f>
        <v/>
      </c>
      <c r="G231" s="117">
        <f>controle!L234</f>
        <v>0</v>
      </c>
    </row>
    <row r="232" spans="1:7" ht="24" customHeight="1" x14ac:dyDescent="0.25">
      <c r="A232" s="111" t="str">
        <f>controle!A235</f>
        <v/>
      </c>
      <c r="B232" s="136">
        <f>controle!B235</f>
        <v>0</v>
      </c>
      <c r="C232" s="125">
        <f>controle!C235</f>
        <v>0</v>
      </c>
      <c r="D232" s="126">
        <f>controle!D235</f>
        <v>0</v>
      </c>
      <c r="E232" s="112">
        <f>controle!E235</f>
        <v>0</v>
      </c>
      <c r="F232" s="113" t="str">
        <f ca="1">controle!F235</f>
        <v/>
      </c>
      <c r="G232" s="117">
        <f>controle!L235</f>
        <v>0</v>
      </c>
    </row>
    <row r="233" spans="1:7" ht="24" customHeight="1" x14ac:dyDescent="0.25">
      <c r="A233" s="111" t="str">
        <f>controle!A236</f>
        <v/>
      </c>
      <c r="B233" s="136">
        <f>controle!B236</f>
        <v>0</v>
      </c>
      <c r="C233" s="125">
        <f>controle!C236</f>
        <v>0</v>
      </c>
      <c r="D233" s="126">
        <f>controle!D236</f>
        <v>0</v>
      </c>
      <c r="E233" s="112">
        <f>controle!E236</f>
        <v>0</v>
      </c>
      <c r="F233" s="113" t="str">
        <f ca="1">controle!F236</f>
        <v/>
      </c>
      <c r="G233" s="117">
        <f>controle!L236</f>
        <v>0</v>
      </c>
    </row>
    <row r="234" spans="1:7" ht="24" customHeight="1" x14ac:dyDescent="0.25">
      <c r="A234" s="111" t="str">
        <f>controle!A237</f>
        <v/>
      </c>
      <c r="B234" s="136">
        <f>controle!B237</f>
        <v>0</v>
      </c>
      <c r="C234" s="125">
        <f>controle!C237</f>
        <v>0</v>
      </c>
      <c r="D234" s="126">
        <f>controle!D237</f>
        <v>0</v>
      </c>
      <c r="E234" s="112">
        <f>controle!E237</f>
        <v>0</v>
      </c>
      <c r="F234" s="113" t="str">
        <f ca="1">controle!F237</f>
        <v/>
      </c>
      <c r="G234" s="117">
        <f>controle!L237</f>
        <v>0</v>
      </c>
    </row>
    <row r="235" spans="1:7" ht="24" customHeight="1" x14ac:dyDescent="0.25">
      <c r="A235" s="111" t="str">
        <f>controle!A238</f>
        <v/>
      </c>
      <c r="B235" s="136">
        <f>controle!B238</f>
        <v>0</v>
      </c>
      <c r="C235" s="125">
        <f>controle!C238</f>
        <v>0</v>
      </c>
      <c r="D235" s="126">
        <f>controle!D238</f>
        <v>0</v>
      </c>
      <c r="E235" s="112">
        <f>controle!E238</f>
        <v>0</v>
      </c>
      <c r="F235" s="113" t="str">
        <f ca="1">controle!F238</f>
        <v/>
      </c>
      <c r="G235" s="117">
        <f>controle!L238</f>
        <v>0</v>
      </c>
    </row>
    <row r="236" spans="1:7" ht="24" customHeight="1" x14ac:dyDescent="0.25">
      <c r="A236" s="111" t="str">
        <f>controle!A239</f>
        <v/>
      </c>
      <c r="B236" s="136">
        <f>controle!B239</f>
        <v>0</v>
      </c>
      <c r="C236" s="125">
        <f>controle!C239</f>
        <v>0</v>
      </c>
      <c r="D236" s="126">
        <f>controle!D239</f>
        <v>0</v>
      </c>
      <c r="E236" s="112">
        <f>controle!E239</f>
        <v>0</v>
      </c>
      <c r="F236" s="113" t="str">
        <f ca="1">controle!F239</f>
        <v/>
      </c>
      <c r="G236" s="117">
        <f>controle!L239</f>
        <v>0</v>
      </c>
    </row>
    <row r="237" spans="1:7" ht="24" customHeight="1" x14ac:dyDescent="0.25">
      <c r="A237" s="111" t="str">
        <f>controle!A240</f>
        <v/>
      </c>
      <c r="B237" s="136">
        <f>controle!B240</f>
        <v>0</v>
      </c>
      <c r="C237" s="125">
        <f>controle!C240</f>
        <v>0</v>
      </c>
      <c r="D237" s="126">
        <f>controle!D240</f>
        <v>0</v>
      </c>
      <c r="E237" s="112">
        <f>controle!E240</f>
        <v>0</v>
      </c>
      <c r="F237" s="113" t="str">
        <f ca="1">controle!F240</f>
        <v/>
      </c>
      <c r="G237" s="117">
        <f>controle!L240</f>
        <v>0</v>
      </c>
    </row>
    <row r="238" spans="1:7" ht="24" customHeight="1" x14ac:dyDescent="0.25">
      <c r="A238" s="111" t="str">
        <f>controle!A241</f>
        <v/>
      </c>
      <c r="B238" s="136">
        <f>controle!B241</f>
        <v>0</v>
      </c>
      <c r="C238" s="125">
        <f>controle!C241</f>
        <v>0</v>
      </c>
      <c r="D238" s="126">
        <f>controle!D241</f>
        <v>0</v>
      </c>
      <c r="E238" s="112">
        <f>controle!E241</f>
        <v>0</v>
      </c>
      <c r="F238" s="113" t="str">
        <f ca="1">controle!F241</f>
        <v/>
      </c>
      <c r="G238" s="117">
        <f>controle!L241</f>
        <v>0</v>
      </c>
    </row>
    <row r="239" spans="1:7" ht="24" customHeight="1" x14ac:dyDescent="0.25">
      <c r="A239" s="111" t="str">
        <f>controle!A242</f>
        <v/>
      </c>
      <c r="B239" s="136">
        <f>controle!B242</f>
        <v>0</v>
      </c>
      <c r="C239" s="125">
        <f>controle!C242</f>
        <v>0</v>
      </c>
      <c r="D239" s="126">
        <f>controle!D242</f>
        <v>0</v>
      </c>
      <c r="E239" s="112">
        <f>controle!E242</f>
        <v>0</v>
      </c>
      <c r="F239" s="113" t="str">
        <f ca="1">controle!F242</f>
        <v/>
      </c>
      <c r="G239" s="117">
        <f>controle!L242</f>
        <v>0</v>
      </c>
    </row>
    <row r="240" spans="1:7" ht="24" customHeight="1" x14ac:dyDescent="0.25">
      <c r="A240" s="111" t="str">
        <f>controle!A243</f>
        <v/>
      </c>
      <c r="B240" s="136">
        <f>controle!B243</f>
        <v>0</v>
      </c>
      <c r="C240" s="125">
        <f>controle!C243</f>
        <v>0</v>
      </c>
      <c r="D240" s="126">
        <f>controle!D243</f>
        <v>0</v>
      </c>
      <c r="E240" s="112">
        <f>controle!E243</f>
        <v>0</v>
      </c>
      <c r="F240" s="113" t="str">
        <f ca="1">controle!F243</f>
        <v/>
      </c>
      <c r="G240" s="117">
        <f>controle!L243</f>
        <v>0</v>
      </c>
    </row>
    <row r="241" spans="1:7" ht="24" customHeight="1" x14ac:dyDescent="0.25">
      <c r="A241" s="111" t="str">
        <f>controle!A244</f>
        <v/>
      </c>
      <c r="B241" s="136">
        <f>controle!B244</f>
        <v>0</v>
      </c>
      <c r="C241" s="125">
        <f>controle!C244</f>
        <v>0</v>
      </c>
      <c r="D241" s="126">
        <f>controle!D244</f>
        <v>0</v>
      </c>
      <c r="E241" s="112">
        <f>controle!E244</f>
        <v>0</v>
      </c>
      <c r="F241" s="113" t="str">
        <f ca="1">controle!F244</f>
        <v/>
      </c>
      <c r="G241" s="117">
        <f>controle!L244</f>
        <v>0</v>
      </c>
    </row>
    <row r="242" spans="1:7" ht="24" customHeight="1" x14ac:dyDescent="0.25">
      <c r="A242" s="111" t="str">
        <f>controle!A245</f>
        <v/>
      </c>
      <c r="B242" s="136">
        <f>controle!B245</f>
        <v>0</v>
      </c>
      <c r="C242" s="125">
        <f>controle!C245</f>
        <v>0</v>
      </c>
      <c r="D242" s="126">
        <f>controle!D245</f>
        <v>0</v>
      </c>
      <c r="E242" s="112">
        <f>controle!E245</f>
        <v>0</v>
      </c>
      <c r="F242" s="113" t="str">
        <f ca="1">controle!F245</f>
        <v/>
      </c>
      <c r="G242" s="117">
        <f>controle!L245</f>
        <v>0</v>
      </c>
    </row>
    <row r="243" spans="1:7" ht="24" customHeight="1" x14ac:dyDescent="0.25">
      <c r="A243" s="111" t="str">
        <f>controle!A246</f>
        <v/>
      </c>
      <c r="B243" s="136">
        <f>controle!B246</f>
        <v>0</v>
      </c>
      <c r="C243" s="125">
        <f>controle!C246</f>
        <v>0</v>
      </c>
      <c r="D243" s="126">
        <f>controle!D246</f>
        <v>0</v>
      </c>
      <c r="E243" s="112">
        <f>controle!E246</f>
        <v>0</v>
      </c>
      <c r="F243" s="113" t="str">
        <f ca="1">controle!F246</f>
        <v/>
      </c>
      <c r="G243" s="117">
        <f>controle!L246</f>
        <v>0</v>
      </c>
    </row>
    <row r="244" spans="1:7" ht="24" customHeight="1" x14ac:dyDescent="0.25">
      <c r="A244" s="111" t="str">
        <f>controle!A247</f>
        <v/>
      </c>
      <c r="B244" s="136">
        <f>controle!B247</f>
        <v>0</v>
      </c>
      <c r="C244" s="125">
        <f>controle!C247</f>
        <v>0</v>
      </c>
      <c r="D244" s="126">
        <f>controle!D247</f>
        <v>0</v>
      </c>
      <c r="E244" s="112">
        <f>controle!E247</f>
        <v>0</v>
      </c>
      <c r="F244" s="113" t="str">
        <f ca="1">controle!F247</f>
        <v/>
      </c>
      <c r="G244" s="117">
        <f>controle!L247</f>
        <v>0</v>
      </c>
    </row>
    <row r="245" spans="1:7" ht="24" customHeight="1" x14ac:dyDescent="0.25">
      <c r="A245" s="111" t="str">
        <f>controle!A248</f>
        <v/>
      </c>
      <c r="B245" s="136">
        <f>controle!B248</f>
        <v>0</v>
      </c>
      <c r="C245" s="125">
        <f>controle!C248</f>
        <v>0</v>
      </c>
      <c r="D245" s="126">
        <f>controle!D248</f>
        <v>0</v>
      </c>
      <c r="E245" s="112">
        <f>controle!E248</f>
        <v>0</v>
      </c>
      <c r="F245" s="113" t="str">
        <f ca="1">controle!F248</f>
        <v/>
      </c>
      <c r="G245" s="117">
        <f>controle!L248</f>
        <v>0</v>
      </c>
    </row>
    <row r="246" spans="1:7" ht="24" customHeight="1" x14ac:dyDescent="0.25">
      <c r="A246" s="111" t="str">
        <f>controle!A249</f>
        <v/>
      </c>
      <c r="B246" s="136">
        <f>controle!B249</f>
        <v>0</v>
      </c>
      <c r="C246" s="125">
        <f>controle!C249</f>
        <v>0</v>
      </c>
      <c r="D246" s="126">
        <f>controle!D249</f>
        <v>0</v>
      </c>
      <c r="E246" s="112">
        <f>controle!E249</f>
        <v>0</v>
      </c>
      <c r="F246" s="113" t="str">
        <f ca="1">controle!F249</f>
        <v/>
      </c>
      <c r="G246" s="117">
        <f>controle!L249</f>
        <v>0</v>
      </c>
    </row>
    <row r="247" spans="1:7" ht="24" customHeight="1" x14ac:dyDescent="0.25">
      <c r="A247" s="111" t="str">
        <f>controle!A250</f>
        <v/>
      </c>
      <c r="B247" s="136">
        <f>controle!B250</f>
        <v>0</v>
      </c>
      <c r="C247" s="125">
        <f>controle!C250</f>
        <v>0</v>
      </c>
      <c r="D247" s="126">
        <f>controle!D250</f>
        <v>0</v>
      </c>
      <c r="E247" s="112">
        <f>controle!E250</f>
        <v>0</v>
      </c>
      <c r="F247" s="113" t="str">
        <f ca="1">controle!F250</f>
        <v/>
      </c>
      <c r="G247" s="117">
        <f>controle!L250</f>
        <v>0</v>
      </c>
    </row>
    <row r="248" spans="1:7" ht="24" customHeight="1" x14ac:dyDescent="0.25">
      <c r="A248" s="111" t="str">
        <f>controle!A251</f>
        <v/>
      </c>
      <c r="B248" s="136">
        <f>controle!B251</f>
        <v>0</v>
      </c>
      <c r="C248" s="125">
        <f>controle!C251</f>
        <v>0</v>
      </c>
      <c r="D248" s="126">
        <f>controle!D251</f>
        <v>0</v>
      </c>
      <c r="E248" s="112">
        <f>controle!E251</f>
        <v>0</v>
      </c>
      <c r="F248" s="113" t="str">
        <f ca="1">controle!F251</f>
        <v/>
      </c>
      <c r="G248" s="117">
        <f>controle!L251</f>
        <v>0</v>
      </c>
    </row>
    <row r="249" spans="1:7" ht="24" customHeight="1" x14ac:dyDescent="0.25">
      <c r="A249" s="111" t="str">
        <f>controle!A252</f>
        <v/>
      </c>
      <c r="B249" s="136">
        <f>controle!B252</f>
        <v>0</v>
      </c>
      <c r="C249" s="125">
        <f>controle!C252</f>
        <v>0</v>
      </c>
      <c r="D249" s="126">
        <f>controle!D252</f>
        <v>0</v>
      </c>
      <c r="E249" s="112">
        <f>controle!E252</f>
        <v>0</v>
      </c>
      <c r="F249" s="113" t="str">
        <f ca="1">controle!F252</f>
        <v/>
      </c>
      <c r="G249" s="117">
        <f>controle!L252</f>
        <v>0</v>
      </c>
    </row>
    <row r="250" spans="1:7" ht="24" customHeight="1" x14ac:dyDescent="0.25">
      <c r="A250" s="111" t="str">
        <f>controle!A253</f>
        <v/>
      </c>
      <c r="B250" s="136">
        <f>controle!B253</f>
        <v>0</v>
      </c>
      <c r="C250" s="125">
        <f>controle!C253</f>
        <v>0</v>
      </c>
      <c r="D250" s="126">
        <f>controle!D253</f>
        <v>0</v>
      </c>
      <c r="E250" s="112">
        <f>controle!E253</f>
        <v>0</v>
      </c>
      <c r="F250" s="113" t="str">
        <f ca="1">controle!F253</f>
        <v/>
      </c>
      <c r="G250" s="117">
        <f>controle!L253</f>
        <v>0</v>
      </c>
    </row>
    <row r="251" spans="1:7" ht="24" customHeight="1" x14ac:dyDescent="0.25">
      <c r="A251" s="111" t="str">
        <f>controle!A254</f>
        <v/>
      </c>
      <c r="B251" s="136">
        <f>controle!B254</f>
        <v>0</v>
      </c>
      <c r="C251" s="125">
        <f>controle!C254</f>
        <v>0</v>
      </c>
      <c r="D251" s="126">
        <f>controle!D254</f>
        <v>0</v>
      </c>
      <c r="E251" s="112">
        <f>controle!E254</f>
        <v>0</v>
      </c>
      <c r="F251" s="113" t="str">
        <f ca="1">controle!F254</f>
        <v/>
      </c>
      <c r="G251" s="117">
        <f>controle!L254</f>
        <v>0</v>
      </c>
    </row>
    <row r="252" spans="1:7" ht="24" customHeight="1" x14ac:dyDescent="0.25">
      <c r="A252" s="111" t="str">
        <f>controle!A255</f>
        <v/>
      </c>
      <c r="B252" s="136">
        <f>controle!B255</f>
        <v>0</v>
      </c>
      <c r="C252" s="125">
        <f>controle!C255</f>
        <v>0</v>
      </c>
      <c r="D252" s="126">
        <f>controle!D255</f>
        <v>0</v>
      </c>
      <c r="E252" s="112">
        <f>controle!E255</f>
        <v>0</v>
      </c>
      <c r="F252" s="113" t="str">
        <f ca="1">controle!F255</f>
        <v/>
      </c>
      <c r="G252" s="117">
        <f>controle!L255</f>
        <v>0</v>
      </c>
    </row>
    <row r="253" spans="1:7" ht="24" customHeight="1" x14ac:dyDescent="0.25">
      <c r="A253" s="111" t="str">
        <f>controle!A256</f>
        <v/>
      </c>
      <c r="B253" s="136">
        <f>controle!B256</f>
        <v>0</v>
      </c>
      <c r="C253" s="125">
        <f>controle!C256</f>
        <v>0</v>
      </c>
      <c r="D253" s="126">
        <f>controle!D256</f>
        <v>0</v>
      </c>
      <c r="E253" s="112">
        <f>controle!E256</f>
        <v>0</v>
      </c>
      <c r="F253" s="113" t="str">
        <f ca="1">controle!F256</f>
        <v/>
      </c>
      <c r="G253" s="117">
        <f>controle!L256</f>
        <v>0</v>
      </c>
    </row>
    <row r="254" spans="1:7" ht="24" customHeight="1" x14ac:dyDescent="0.25">
      <c r="A254" s="111" t="str">
        <f>controle!A257</f>
        <v/>
      </c>
      <c r="B254" s="136">
        <f>controle!B257</f>
        <v>0</v>
      </c>
      <c r="C254" s="125">
        <f>controle!C257</f>
        <v>0</v>
      </c>
      <c r="D254" s="126">
        <f>controle!D257</f>
        <v>0</v>
      </c>
      <c r="E254" s="112">
        <f>controle!E257</f>
        <v>0</v>
      </c>
      <c r="F254" s="113" t="str">
        <f ca="1">controle!F257</f>
        <v/>
      </c>
      <c r="G254" s="117">
        <f>controle!L257</f>
        <v>0</v>
      </c>
    </row>
    <row r="255" spans="1:7" ht="24" customHeight="1" x14ac:dyDescent="0.25">
      <c r="A255" s="111" t="str">
        <f>controle!A258</f>
        <v/>
      </c>
      <c r="B255" s="136">
        <f>controle!B258</f>
        <v>0</v>
      </c>
      <c r="C255" s="125">
        <f>controle!C258</f>
        <v>0</v>
      </c>
      <c r="D255" s="126">
        <f>controle!D258</f>
        <v>0</v>
      </c>
      <c r="E255" s="112">
        <f>controle!E258</f>
        <v>0</v>
      </c>
      <c r="F255" s="113" t="str">
        <f ca="1">controle!F258</f>
        <v/>
      </c>
      <c r="G255" s="117">
        <f>controle!L258</f>
        <v>0</v>
      </c>
    </row>
    <row r="256" spans="1:7" ht="24" customHeight="1" x14ac:dyDescent="0.25">
      <c r="A256" s="111" t="str">
        <f>controle!A259</f>
        <v/>
      </c>
      <c r="B256" s="136">
        <f>controle!B259</f>
        <v>0</v>
      </c>
      <c r="C256" s="125">
        <f>controle!C259</f>
        <v>0</v>
      </c>
      <c r="D256" s="126">
        <f>controle!D259</f>
        <v>0</v>
      </c>
      <c r="E256" s="112">
        <f>controle!E259</f>
        <v>0</v>
      </c>
      <c r="F256" s="113" t="str">
        <f ca="1">controle!F259</f>
        <v/>
      </c>
      <c r="G256" s="117">
        <f>controle!L259</f>
        <v>0</v>
      </c>
    </row>
    <row r="257" spans="1:7" ht="24" customHeight="1" x14ac:dyDescent="0.25">
      <c r="A257" s="111" t="str">
        <f>controle!A260</f>
        <v/>
      </c>
      <c r="B257" s="136">
        <f>controle!B260</f>
        <v>0</v>
      </c>
      <c r="C257" s="125">
        <f>controle!C260</f>
        <v>0</v>
      </c>
      <c r="D257" s="126">
        <f>controle!D260</f>
        <v>0</v>
      </c>
      <c r="E257" s="112">
        <f>controle!E260</f>
        <v>0</v>
      </c>
      <c r="F257" s="113" t="str">
        <f ca="1">controle!F260</f>
        <v/>
      </c>
      <c r="G257" s="117">
        <f>controle!L260</f>
        <v>0</v>
      </c>
    </row>
    <row r="258" spans="1:7" ht="24" customHeight="1" x14ac:dyDescent="0.25">
      <c r="A258" s="111" t="str">
        <f>controle!A261</f>
        <v/>
      </c>
      <c r="B258" s="136">
        <f>controle!B261</f>
        <v>0</v>
      </c>
      <c r="C258" s="125">
        <f>controle!C261</f>
        <v>0</v>
      </c>
      <c r="D258" s="126">
        <f>controle!D261</f>
        <v>0</v>
      </c>
      <c r="E258" s="112">
        <f>controle!E261</f>
        <v>0</v>
      </c>
      <c r="F258" s="113" t="str">
        <f ca="1">controle!F261</f>
        <v/>
      </c>
      <c r="G258" s="117">
        <f>controle!L261</f>
        <v>0</v>
      </c>
    </row>
    <row r="259" spans="1:7" ht="24" customHeight="1" x14ac:dyDescent="0.25">
      <c r="A259" s="111" t="str">
        <f>controle!A262</f>
        <v/>
      </c>
      <c r="B259" s="136">
        <f>controle!B262</f>
        <v>0</v>
      </c>
      <c r="C259" s="125">
        <f>controle!C262</f>
        <v>0</v>
      </c>
      <c r="D259" s="126">
        <f>controle!D262</f>
        <v>0</v>
      </c>
      <c r="E259" s="112">
        <f>controle!E262</f>
        <v>0</v>
      </c>
      <c r="F259" s="113" t="str">
        <f ca="1">controle!F262</f>
        <v/>
      </c>
      <c r="G259" s="117">
        <f>controle!L262</f>
        <v>0</v>
      </c>
    </row>
    <row r="260" spans="1:7" ht="24" customHeight="1" x14ac:dyDescent="0.25">
      <c r="A260" s="111" t="str">
        <f>controle!A263</f>
        <v/>
      </c>
      <c r="B260" s="136">
        <f>controle!B263</f>
        <v>0</v>
      </c>
      <c r="C260" s="125">
        <f>controle!C263</f>
        <v>0</v>
      </c>
      <c r="D260" s="126">
        <f>controle!D263</f>
        <v>0</v>
      </c>
      <c r="E260" s="112">
        <f>controle!E263</f>
        <v>0</v>
      </c>
      <c r="F260" s="113" t="str">
        <f ca="1">controle!F263</f>
        <v/>
      </c>
      <c r="G260" s="117">
        <f>controle!L263</f>
        <v>0</v>
      </c>
    </row>
    <row r="261" spans="1:7" ht="24" customHeight="1" x14ac:dyDescent="0.25">
      <c r="A261" s="111" t="str">
        <f>controle!A264</f>
        <v/>
      </c>
      <c r="B261" s="136">
        <f>controle!B264</f>
        <v>0</v>
      </c>
      <c r="C261" s="125">
        <f>controle!C264</f>
        <v>0</v>
      </c>
      <c r="D261" s="126">
        <f>controle!D264</f>
        <v>0</v>
      </c>
      <c r="E261" s="112">
        <f>controle!E264</f>
        <v>0</v>
      </c>
      <c r="F261" s="113" t="str">
        <f ca="1">controle!F264</f>
        <v/>
      </c>
      <c r="G261" s="117">
        <f>controle!L264</f>
        <v>0</v>
      </c>
    </row>
    <row r="262" spans="1:7" ht="24" customHeight="1" x14ac:dyDescent="0.25">
      <c r="A262" s="111" t="str">
        <f>controle!A265</f>
        <v/>
      </c>
      <c r="B262" s="136">
        <f>controle!B265</f>
        <v>0</v>
      </c>
      <c r="C262" s="125">
        <f>controle!C265</f>
        <v>0</v>
      </c>
      <c r="D262" s="126">
        <f>controle!D265</f>
        <v>0</v>
      </c>
      <c r="E262" s="112">
        <f>controle!E265</f>
        <v>0</v>
      </c>
      <c r="F262" s="113" t="str">
        <f ca="1">controle!F265</f>
        <v/>
      </c>
      <c r="G262" s="117">
        <f>controle!L265</f>
        <v>0</v>
      </c>
    </row>
    <row r="263" spans="1:7" ht="24" customHeight="1" x14ac:dyDescent="0.25">
      <c r="A263" s="111" t="str">
        <f>controle!A266</f>
        <v/>
      </c>
      <c r="B263" s="136">
        <f>controle!B266</f>
        <v>0</v>
      </c>
      <c r="C263" s="125">
        <f>controle!C266</f>
        <v>0</v>
      </c>
      <c r="D263" s="126">
        <f>controle!D266</f>
        <v>0</v>
      </c>
      <c r="E263" s="112">
        <f>controle!E266</f>
        <v>0</v>
      </c>
      <c r="F263" s="113" t="str">
        <f ca="1">controle!F266</f>
        <v/>
      </c>
      <c r="G263" s="117">
        <f>controle!L266</f>
        <v>0</v>
      </c>
    </row>
    <row r="264" spans="1:7" ht="24" customHeight="1" x14ac:dyDescent="0.25">
      <c r="A264" s="111" t="str">
        <f>controle!A267</f>
        <v/>
      </c>
      <c r="B264" s="136">
        <f>controle!B267</f>
        <v>0</v>
      </c>
      <c r="C264" s="125">
        <f>controle!C267</f>
        <v>0</v>
      </c>
      <c r="D264" s="126">
        <f>controle!D267</f>
        <v>0</v>
      </c>
      <c r="E264" s="112">
        <f>controle!E267</f>
        <v>0</v>
      </c>
      <c r="F264" s="113" t="str">
        <f ca="1">controle!F267</f>
        <v/>
      </c>
      <c r="G264" s="117">
        <f>controle!L267</f>
        <v>0</v>
      </c>
    </row>
    <row r="265" spans="1:7" ht="24" customHeight="1" x14ac:dyDescent="0.25">
      <c r="A265" s="111" t="str">
        <f>controle!A268</f>
        <v/>
      </c>
      <c r="B265" s="136">
        <f>controle!B268</f>
        <v>0</v>
      </c>
      <c r="C265" s="125">
        <f>controle!C268</f>
        <v>0</v>
      </c>
      <c r="D265" s="126">
        <f>controle!D268</f>
        <v>0</v>
      </c>
      <c r="E265" s="112">
        <f>controle!E268</f>
        <v>0</v>
      </c>
      <c r="F265" s="113" t="str">
        <f ca="1">controle!F268</f>
        <v/>
      </c>
      <c r="G265" s="117">
        <f>controle!L268</f>
        <v>0</v>
      </c>
    </row>
    <row r="266" spans="1:7" ht="24" customHeight="1" x14ac:dyDescent="0.25">
      <c r="A266" s="111" t="str">
        <f>controle!A269</f>
        <v/>
      </c>
      <c r="B266" s="136">
        <f>controle!B269</f>
        <v>0</v>
      </c>
      <c r="C266" s="125">
        <f>controle!C269</f>
        <v>0</v>
      </c>
      <c r="D266" s="126">
        <f>controle!D269</f>
        <v>0</v>
      </c>
      <c r="E266" s="112">
        <f>controle!E269</f>
        <v>0</v>
      </c>
      <c r="F266" s="113" t="str">
        <f ca="1">controle!F269</f>
        <v/>
      </c>
      <c r="G266" s="117">
        <f>controle!L269</f>
        <v>0</v>
      </c>
    </row>
    <row r="267" spans="1:7" ht="24" customHeight="1" x14ac:dyDescent="0.25">
      <c r="A267" s="111" t="str">
        <f>controle!A270</f>
        <v/>
      </c>
      <c r="B267" s="136">
        <f>controle!B270</f>
        <v>0</v>
      </c>
      <c r="C267" s="125">
        <f>controle!C270</f>
        <v>0</v>
      </c>
      <c r="D267" s="126">
        <f>controle!D270</f>
        <v>0</v>
      </c>
      <c r="E267" s="112">
        <f>controle!E270</f>
        <v>0</v>
      </c>
      <c r="F267" s="113" t="str">
        <f ca="1">controle!F270</f>
        <v/>
      </c>
      <c r="G267" s="117">
        <f>controle!L270</f>
        <v>0</v>
      </c>
    </row>
    <row r="268" spans="1:7" ht="24" customHeight="1" x14ac:dyDescent="0.25">
      <c r="A268" s="111" t="str">
        <f>controle!A271</f>
        <v/>
      </c>
      <c r="B268" s="136">
        <f>controle!B271</f>
        <v>0</v>
      </c>
      <c r="C268" s="125">
        <f>controle!C271</f>
        <v>0</v>
      </c>
      <c r="D268" s="126">
        <f>controle!D271</f>
        <v>0</v>
      </c>
      <c r="E268" s="112">
        <f>controle!E271</f>
        <v>0</v>
      </c>
      <c r="F268" s="113" t="str">
        <f ca="1">controle!F271</f>
        <v/>
      </c>
      <c r="G268" s="117">
        <f>controle!L271</f>
        <v>0</v>
      </c>
    </row>
    <row r="269" spans="1:7" ht="24" customHeight="1" x14ac:dyDescent="0.25">
      <c r="A269" s="111" t="str">
        <f>controle!A272</f>
        <v/>
      </c>
      <c r="B269" s="136">
        <f>controle!B272</f>
        <v>0</v>
      </c>
      <c r="C269" s="125">
        <f>controle!C272</f>
        <v>0</v>
      </c>
      <c r="D269" s="126">
        <f>controle!D272</f>
        <v>0</v>
      </c>
      <c r="E269" s="112">
        <f>controle!E272</f>
        <v>0</v>
      </c>
      <c r="F269" s="113" t="str">
        <f ca="1">controle!F272</f>
        <v/>
      </c>
      <c r="G269" s="117">
        <f>controle!L272</f>
        <v>0</v>
      </c>
    </row>
    <row r="270" spans="1:7" ht="24" customHeight="1" x14ac:dyDescent="0.25">
      <c r="A270" s="111" t="str">
        <f>controle!A273</f>
        <v/>
      </c>
      <c r="B270" s="136">
        <f>controle!B273</f>
        <v>0</v>
      </c>
      <c r="C270" s="125">
        <f>controle!C273</f>
        <v>0</v>
      </c>
      <c r="D270" s="126">
        <f>controle!D273</f>
        <v>0</v>
      </c>
      <c r="E270" s="112">
        <f>controle!E273</f>
        <v>0</v>
      </c>
      <c r="F270" s="113" t="str">
        <f ca="1">controle!F273</f>
        <v/>
      </c>
      <c r="G270" s="117">
        <f>controle!L273</f>
        <v>0</v>
      </c>
    </row>
    <row r="271" spans="1:7" ht="24" customHeight="1" x14ac:dyDescent="0.25">
      <c r="A271" s="111" t="str">
        <f>controle!A274</f>
        <v/>
      </c>
      <c r="B271" s="136">
        <f>controle!B274</f>
        <v>0</v>
      </c>
      <c r="C271" s="125">
        <f>controle!C274</f>
        <v>0</v>
      </c>
      <c r="D271" s="126">
        <f>controle!D274</f>
        <v>0</v>
      </c>
      <c r="E271" s="112">
        <f>controle!E274</f>
        <v>0</v>
      </c>
      <c r="F271" s="113" t="str">
        <f ca="1">controle!F274</f>
        <v/>
      </c>
      <c r="G271" s="117">
        <f>controle!L274</f>
        <v>0</v>
      </c>
    </row>
    <row r="272" spans="1:7" ht="24" customHeight="1" x14ac:dyDescent="0.25">
      <c r="A272" s="111" t="str">
        <f>controle!A275</f>
        <v/>
      </c>
      <c r="B272" s="136">
        <f>controle!B275</f>
        <v>0</v>
      </c>
      <c r="C272" s="125">
        <f>controle!C275</f>
        <v>0</v>
      </c>
      <c r="D272" s="126">
        <f>controle!D275</f>
        <v>0</v>
      </c>
      <c r="E272" s="112">
        <f>controle!E275</f>
        <v>0</v>
      </c>
      <c r="F272" s="113" t="str">
        <f ca="1">controle!F275</f>
        <v/>
      </c>
      <c r="G272" s="117">
        <f>controle!L275</f>
        <v>0</v>
      </c>
    </row>
    <row r="273" spans="1:7" ht="24" customHeight="1" x14ac:dyDescent="0.25">
      <c r="A273" s="111" t="str">
        <f>controle!A276</f>
        <v/>
      </c>
      <c r="B273" s="136">
        <f>controle!B276</f>
        <v>0</v>
      </c>
      <c r="C273" s="125">
        <f>controle!C276</f>
        <v>0</v>
      </c>
      <c r="D273" s="126">
        <f>controle!D276</f>
        <v>0</v>
      </c>
      <c r="E273" s="112">
        <f>controle!E276</f>
        <v>0</v>
      </c>
      <c r="F273" s="113" t="str">
        <f ca="1">controle!F276</f>
        <v/>
      </c>
      <c r="G273" s="117">
        <f>controle!L276</f>
        <v>0</v>
      </c>
    </row>
    <row r="274" spans="1:7" ht="24" customHeight="1" x14ac:dyDescent="0.25">
      <c r="A274" s="111" t="str">
        <f>controle!A277</f>
        <v/>
      </c>
      <c r="B274" s="136">
        <f>controle!B277</f>
        <v>0</v>
      </c>
      <c r="C274" s="125">
        <f>controle!C277</f>
        <v>0</v>
      </c>
      <c r="D274" s="126">
        <f>controle!D277</f>
        <v>0</v>
      </c>
      <c r="E274" s="112">
        <f>controle!E277</f>
        <v>0</v>
      </c>
      <c r="F274" s="113" t="str">
        <f ca="1">controle!F277</f>
        <v/>
      </c>
      <c r="G274" s="117">
        <f>controle!L277</f>
        <v>0</v>
      </c>
    </row>
    <row r="275" spans="1:7" ht="24" customHeight="1" x14ac:dyDescent="0.25">
      <c r="A275" s="111" t="str">
        <f>controle!A278</f>
        <v/>
      </c>
      <c r="B275" s="136">
        <f>controle!B278</f>
        <v>0</v>
      </c>
      <c r="C275" s="125">
        <f>controle!C278</f>
        <v>0</v>
      </c>
      <c r="D275" s="126">
        <f>controle!D278</f>
        <v>0</v>
      </c>
      <c r="E275" s="112">
        <f>controle!E278</f>
        <v>0</v>
      </c>
      <c r="F275" s="113" t="str">
        <f ca="1">controle!F278</f>
        <v/>
      </c>
      <c r="G275" s="117">
        <f>controle!L278</f>
        <v>0</v>
      </c>
    </row>
    <row r="276" spans="1:7" ht="24" customHeight="1" x14ac:dyDescent="0.25">
      <c r="A276" s="111" t="str">
        <f>controle!A279</f>
        <v/>
      </c>
      <c r="B276" s="136">
        <f>controle!B279</f>
        <v>0</v>
      </c>
      <c r="C276" s="125">
        <f>controle!C279</f>
        <v>0</v>
      </c>
      <c r="D276" s="126">
        <f>controle!D279</f>
        <v>0</v>
      </c>
      <c r="E276" s="112">
        <f>controle!E279</f>
        <v>0</v>
      </c>
      <c r="F276" s="113" t="str">
        <f ca="1">controle!F279</f>
        <v/>
      </c>
      <c r="G276" s="117">
        <f>controle!L279</f>
        <v>0</v>
      </c>
    </row>
    <row r="277" spans="1:7" ht="24" customHeight="1" x14ac:dyDescent="0.25">
      <c r="A277" s="111" t="str">
        <f>controle!A280</f>
        <v/>
      </c>
      <c r="B277" s="136">
        <f>controle!B280</f>
        <v>0</v>
      </c>
      <c r="C277" s="125">
        <f>controle!C280</f>
        <v>0</v>
      </c>
      <c r="D277" s="126">
        <f>controle!D280</f>
        <v>0</v>
      </c>
      <c r="E277" s="112">
        <f>controle!E280</f>
        <v>0</v>
      </c>
      <c r="F277" s="113" t="str">
        <f ca="1">controle!F280</f>
        <v/>
      </c>
      <c r="G277" s="117">
        <f>controle!L280</f>
        <v>0</v>
      </c>
    </row>
    <row r="278" spans="1:7" ht="24" customHeight="1" x14ac:dyDescent="0.25">
      <c r="A278" s="111" t="str">
        <f>controle!A281</f>
        <v/>
      </c>
      <c r="B278" s="136">
        <f>controle!B281</f>
        <v>0</v>
      </c>
      <c r="C278" s="125">
        <f>controle!C281</f>
        <v>0</v>
      </c>
      <c r="D278" s="126">
        <f>controle!D281</f>
        <v>0</v>
      </c>
      <c r="E278" s="112">
        <f>controle!E281</f>
        <v>0</v>
      </c>
      <c r="F278" s="113" t="str">
        <f ca="1">controle!F281</f>
        <v/>
      </c>
      <c r="G278" s="117">
        <f>controle!L281</f>
        <v>0</v>
      </c>
    </row>
    <row r="279" spans="1:7" ht="24" customHeight="1" x14ac:dyDescent="0.25">
      <c r="A279" s="111" t="str">
        <f>controle!A282</f>
        <v/>
      </c>
      <c r="B279" s="136">
        <f>controle!B282</f>
        <v>0</v>
      </c>
      <c r="C279" s="125">
        <f>controle!C282</f>
        <v>0</v>
      </c>
      <c r="D279" s="126">
        <f>controle!D282</f>
        <v>0</v>
      </c>
      <c r="E279" s="112">
        <f>controle!E282</f>
        <v>0</v>
      </c>
      <c r="F279" s="113" t="str">
        <f ca="1">controle!F282</f>
        <v/>
      </c>
      <c r="G279" s="117">
        <f>controle!L282</f>
        <v>0</v>
      </c>
    </row>
    <row r="280" spans="1:7" ht="24" customHeight="1" x14ac:dyDescent="0.25">
      <c r="A280" s="111" t="str">
        <f>controle!A283</f>
        <v/>
      </c>
      <c r="B280" s="136">
        <f>controle!B283</f>
        <v>0</v>
      </c>
      <c r="C280" s="125">
        <f>controle!C283</f>
        <v>0</v>
      </c>
      <c r="D280" s="126">
        <f>controle!D283</f>
        <v>0</v>
      </c>
      <c r="E280" s="112">
        <f>controle!E283</f>
        <v>0</v>
      </c>
      <c r="F280" s="113" t="str">
        <f ca="1">controle!F283</f>
        <v/>
      </c>
      <c r="G280" s="117">
        <f>controle!L283</f>
        <v>0</v>
      </c>
    </row>
    <row r="281" spans="1:7" ht="24" customHeight="1" x14ac:dyDescent="0.25">
      <c r="A281" s="111" t="str">
        <f>controle!A284</f>
        <v/>
      </c>
      <c r="B281" s="136">
        <f>controle!B284</f>
        <v>0</v>
      </c>
      <c r="C281" s="125">
        <f>controle!C284</f>
        <v>0</v>
      </c>
      <c r="D281" s="126">
        <f>controle!D284</f>
        <v>0</v>
      </c>
      <c r="E281" s="112">
        <f>controle!E284</f>
        <v>0</v>
      </c>
      <c r="F281" s="113" t="str">
        <f ca="1">controle!F284</f>
        <v/>
      </c>
      <c r="G281" s="117">
        <f>controle!L284</f>
        <v>0</v>
      </c>
    </row>
    <row r="282" spans="1:7" ht="24" customHeight="1" x14ac:dyDescent="0.25">
      <c r="A282" s="111" t="str">
        <f>controle!A285</f>
        <v/>
      </c>
      <c r="B282" s="136">
        <f>controle!B285</f>
        <v>0</v>
      </c>
      <c r="C282" s="125">
        <f>controle!C285</f>
        <v>0</v>
      </c>
      <c r="D282" s="126">
        <f>controle!D285</f>
        <v>0</v>
      </c>
      <c r="E282" s="112">
        <f>controle!E285</f>
        <v>0</v>
      </c>
      <c r="F282" s="113" t="str">
        <f ca="1">controle!F285</f>
        <v/>
      </c>
      <c r="G282" s="117">
        <f>controle!L285</f>
        <v>0</v>
      </c>
    </row>
    <row r="283" spans="1:7" ht="24" customHeight="1" x14ac:dyDescent="0.25">
      <c r="A283" s="111" t="str">
        <f>controle!A286</f>
        <v/>
      </c>
      <c r="B283" s="136">
        <f>controle!B286</f>
        <v>0</v>
      </c>
      <c r="C283" s="125">
        <f>controle!C286</f>
        <v>0</v>
      </c>
      <c r="D283" s="126">
        <f>controle!D286</f>
        <v>0</v>
      </c>
      <c r="E283" s="112">
        <f>controle!E286</f>
        <v>0</v>
      </c>
      <c r="F283" s="113" t="str">
        <f ca="1">controle!F286</f>
        <v/>
      </c>
      <c r="G283" s="117">
        <f>controle!L286</f>
        <v>0</v>
      </c>
    </row>
    <row r="284" spans="1:7" ht="24" customHeight="1" x14ac:dyDescent="0.25">
      <c r="A284" s="111" t="str">
        <f>controle!A287</f>
        <v/>
      </c>
      <c r="B284" s="136">
        <f>controle!B287</f>
        <v>0</v>
      </c>
      <c r="C284" s="125">
        <f>controle!C287</f>
        <v>0</v>
      </c>
      <c r="D284" s="126">
        <f>controle!D287</f>
        <v>0</v>
      </c>
      <c r="E284" s="112">
        <f>controle!E287</f>
        <v>0</v>
      </c>
      <c r="F284" s="113" t="str">
        <f ca="1">controle!F287</f>
        <v/>
      </c>
      <c r="G284" s="117">
        <f>controle!L287</f>
        <v>0</v>
      </c>
    </row>
    <row r="285" spans="1:7" ht="24" customHeight="1" x14ac:dyDescent="0.25">
      <c r="A285" s="111" t="str">
        <f>controle!A288</f>
        <v/>
      </c>
      <c r="B285" s="136">
        <f>controle!B288</f>
        <v>0</v>
      </c>
      <c r="C285" s="125">
        <f>controle!C288</f>
        <v>0</v>
      </c>
      <c r="D285" s="126">
        <f>controle!D288</f>
        <v>0</v>
      </c>
      <c r="E285" s="112">
        <f>controle!E288</f>
        <v>0</v>
      </c>
      <c r="F285" s="113" t="str">
        <f ca="1">controle!F288</f>
        <v/>
      </c>
      <c r="G285" s="117">
        <f>controle!L288</f>
        <v>0</v>
      </c>
    </row>
    <row r="286" spans="1:7" ht="24" customHeight="1" x14ac:dyDescent="0.25">
      <c r="A286" s="111" t="str">
        <f>controle!A289</f>
        <v/>
      </c>
      <c r="B286" s="136">
        <f>controle!B289</f>
        <v>0</v>
      </c>
      <c r="C286" s="125">
        <f>controle!C289</f>
        <v>0</v>
      </c>
      <c r="D286" s="126">
        <f>controle!D289</f>
        <v>0</v>
      </c>
      <c r="E286" s="112">
        <f>controle!E289</f>
        <v>0</v>
      </c>
      <c r="F286" s="113" t="str">
        <f ca="1">controle!F289</f>
        <v/>
      </c>
      <c r="G286" s="117">
        <f>controle!L289</f>
        <v>0</v>
      </c>
    </row>
    <row r="287" spans="1:7" ht="24" customHeight="1" x14ac:dyDescent="0.25">
      <c r="A287" s="111" t="str">
        <f>controle!A290</f>
        <v/>
      </c>
      <c r="B287" s="136">
        <f>controle!B290</f>
        <v>0</v>
      </c>
      <c r="C287" s="125">
        <f>controle!C290</f>
        <v>0</v>
      </c>
      <c r="D287" s="126">
        <f>controle!D290</f>
        <v>0</v>
      </c>
      <c r="E287" s="112">
        <f>controle!E290</f>
        <v>0</v>
      </c>
      <c r="F287" s="113" t="str">
        <f ca="1">controle!F290</f>
        <v/>
      </c>
      <c r="G287" s="117">
        <f>controle!L290</f>
        <v>0</v>
      </c>
    </row>
    <row r="288" spans="1:7" ht="24" customHeight="1" x14ac:dyDescent="0.25">
      <c r="A288" s="111" t="str">
        <f>controle!A291</f>
        <v/>
      </c>
      <c r="B288" s="136">
        <f>controle!B291</f>
        <v>0</v>
      </c>
      <c r="C288" s="125">
        <f>controle!C291</f>
        <v>0</v>
      </c>
      <c r="D288" s="126">
        <f>controle!D291</f>
        <v>0</v>
      </c>
      <c r="E288" s="112">
        <f>controle!E291</f>
        <v>0</v>
      </c>
      <c r="F288" s="113" t="str">
        <f ca="1">controle!F291</f>
        <v/>
      </c>
      <c r="G288" s="117">
        <f>controle!L291</f>
        <v>0</v>
      </c>
    </row>
    <row r="289" spans="1:7" ht="24" customHeight="1" x14ac:dyDescent="0.25">
      <c r="A289" s="111" t="str">
        <f>controle!A292</f>
        <v/>
      </c>
      <c r="B289" s="136">
        <f>controle!B292</f>
        <v>0</v>
      </c>
      <c r="C289" s="125">
        <f>controle!C292</f>
        <v>0</v>
      </c>
      <c r="D289" s="126">
        <f>controle!D292</f>
        <v>0</v>
      </c>
      <c r="E289" s="112">
        <f>controle!E292</f>
        <v>0</v>
      </c>
      <c r="F289" s="113" t="str">
        <f ca="1">controle!F292</f>
        <v/>
      </c>
      <c r="G289" s="117">
        <f>controle!L292</f>
        <v>0</v>
      </c>
    </row>
    <row r="290" spans="1:7" ht="24" customHeight="1" x14ac:dyDescent="0.25">
      <c r="A290" s="111" t="str">
        <f>controle!A293</f>
        <v/>
      </c>
      <c r="B290" s="136">
        <f>controle!B293</f>
        <v>0</v>
      </c>
      <c r="C290" s="125">
        <f>controle!C293</f>
        <v>0</v>
      </c>
      <c r="D290" s="126">
        <f>controle!D293</f>
        <v>0</v>
      </c>
      <c r="E290" s="112">
        <f>controle!E293</f>
        <v>0</v>
      </c>
      <c r="F290" s="113" t="str">
        <f ca="1">controle!F293</f>
        <v/>
      </c>
      <c r="G290" s="117">
        <f>controle!L293</f>
        <v>0</v>
      </c>
    </row>
    <row r="291" spans="1:7" ht="24" customHeight="1" x14ac:dyDescent="0.25">
      <c r="A291" s="111" t="str">
        <f>controle!A294</f>
        <v/>
      </c>
      <c r="B291" s="136">
        <f>controle!B294</f>
        <v>0</v>
      </c>
      <c r="C291" s="125">
        <f>controle!C294</f>
        <v>0</v>
      </c>
      <c r="D291" s="126">
        <f>controle!D294</f>
        <v>0</v>
      </c>
      <c r="E291" s="112">
        <f>controle!E294</f>
        <v>0</v>
      </c>
      <c r="F291" s="113" t="str">
        <f ca="1">controle!F294</f>
        <v/>
      </c>
      <c r="G291" s="117">
        <f>controle!L294</f>
        <v>0</v>
      </c>
    </row>
    <row r="292" spans="1:7" ht="24" customHeight="1" x14ac:dyDescent="0.25">
      <c r="A292" s="111" t="str">
        <f>controle!A295</f>
        <v/>
      </c>
      <c r="B292" s="136">
        <f>controle!B295</f>
        <v>0</v>
      </c>
      <c r="C292" s="125">
        <f>controle!C295</f>
        <v>0</v>
      </c>
      <c r="D292" s="126">
        <f>controle!D295</f>
        <v>0</v>
      </c>
      <c r="E292" s="112">
        <f>controle!E295</f>
        <v>0</v>
      </c>
      <c r="F292" s="113" t="str">
        <f ca="1">controle!F295</f>
        <v/>
      </c>
      <c r="G292" s="117">
        <f>controle!L295</f>
        <v>0</v>
      </c>
    </row>
    <row r="293" spans="1:7" ht="24" customHeight="1" x14ac:dyDescent="0.25">
      <c r="A293" s="111" t="str">
        <f>controle!A296</f>
        <v/>
      </c>
      <c r="B293" s="136">
        <f>controle!B296</f>
        <v>0</v>
      </c>
      <c r="C293" s="125">
        <f>controle!C296</f>
        <v>0</v>
      </c>
      <c r="D293" s="126">
        <f>controle!D296</f>
        <v>0</v>
      </c>
      <c r="E293" s="112">
        <f>controle!E296</f>
        <v>0</v>
      </c>
      <c r="F293" s="113" t="str">
        <f ca="1">controle!F296</f>
        <v/>
      </c>
      <c r="G293" s="117">
        <f>controle!L296</f>
        <v>0</v>
      </c>
    </row>
    <row r="294" spans="1:7" ht="24" customHeight="1" x14ac:dyDescent="0.25">
      <c r="A294" s="111" t="str">
        <f>controle!A297</f>
        <v/>
      </c>
      <c r="B294" s="136">
        <f>controle!B297</f>
        <v>0</v>
      </c>
      <c r="C294" s="125">
        <f>controle!C297</f>
        <v>0</v>
      </c>
      <c r="D294" s="126">
        <f>controle!D297</f>
        <v>0</v>
      </c>
      <c r="E294" s="112">
        <f>controle!E297</f>
        <v>0</v>
      </c>
      <c r="F294" s="113" t="str">
        <f ca="1">controle!F297</f>
        <v/>
      </c>
      <c r="G294" s="117">
        <f>controle!L297</f>
        <v>0</v>
      </c>
    </row>
    <row r="295" spans="1:7" ht="24" customHeight="1" x14ac:dyDescent="0.25">
      <c r="A295" s="111" t="str">
        <f>controle!A298</f>
        <v/>
      </c>
      <c r="B295" s="136">
        <f>controle!B298</f>
        <v>0</v>
      </c>
      <c r="C295" s="125">
        <f>controle!C298</f>
        <v>0</v>
      </c>
      <c r="D295" s="126">
        <f>controle!D298</f>
        <v>0</v>
      </c>
      <c r="E295" s="112">
        <f>controle!E298</f>
        <v>0</v>
      </c>
      <c r="F295" s="113" t="str">
        <f ca="1">controle!F298</f>
        <v/>
      </c>
      <c r="G295" s="117">
        <f>controle!L298</f>
        <v>0</v>
      </c>
    </row>
    <row r="296" spans="1:7" ht="24" customHeight="1" x14ac:dyDescent="0.25">
      <c r="A296" s="111" t="str">
        <f>controle!A299</f>
        <v/>
      </c>
      <c r="B296" s="136">
        <f>controle!B299</f>
        <v>0</v>
      </c>
      <c r="C296" s="125">
        <f>controle!C299</f>
        <v>0</v>
      </c>
      <c r="D296" s="126">
        <f>controle!D299</f>
        <v>0</v>
      </c>
      <c r="E296" s="112">
        <f>controle!E299</f>
        <v>0</v>
      </c>
      <c r="F296" s="113" t="str">
        <f ca="1">controle!F299</f>
        <v/>
      </c>
      <c r="G296" s="117">
        <f>controle!L299</f>
        <v>0</v>
      </c>
    </row>
    <row r="297" spans="1:7" ht="24" customHeight="1" x14ac:dyDescent="0.25">
      <c r="A297" s="111" t="str">
        <f>controle!A300</f>
        <v/>
      </c>
      <c r="B297" s="136">
        <f>controle!B300</f>
        <v>0</v>
      </c>
      <c r="C297" s="125">
        <f>controle!C300</f>
        <v>0</v>
      </c>
      <c r="D297" s="126">
        <f>controle!D300</f>
        <v>0</v>
      </c>
      <c r="E297" s="112">
        <f>controle!E300</f>
        <v>0</v>
      </c>
      <c r="F297" s="113" t="str">
        <f ca="1">controle!F300</f>
        <v/>
      </c>
      <c r="G297" s="117">
        <f>controle!L300</f>
        <v>0</v>
      </c>
    </row>
    <row r="298" spans="1:7" ht="24" customHeight="1" x14ac:dyDescent="0.25">
      <c r="A298" s="111" t="str">
        <f>controle!A301</f>
        <v/>
      </c>
      <c r="B298" s="136">
        <f>controle!B301</f>
        <v>0</v>
      </c>
      <c r="C298" s="125">
        <f>controle!C301</f>
        <v>0</v>
      </c>
      <c r="D298" s="126">
        <f>controle!D301</f>
        <v>0</v>
      </c>
      <c r="E298" s="112">
        <f>controle!E301</f>
        <v>0</v>
      </c>
      <c r="F298" s="113" t="str">
        <f ca="1">controle!F301</f>
        <v/>
      </c>
      <c r="G298" s="117">
        <f>controle!L301</f>
        <v>0</v>
      </c>
    </row>
    <row r="299" spans="1:7" ht="24" customHeight="1" x14ac:dyDescent="0.25">
      <c r="A299" s="111" t="str">
        <f>controle!A302</f>
        <v/>
      </c>
      <c r="B299" s="136">
        <f>controle!B302</f>
        <v>0</v>
      </c>
      <c r="C299" s="125">
        <f>controle!C302</f>
        <v>0</v>
      </c>
      <c r="D299" s="126">
        <f>controle!D302</f>
        <v>0</v>
      </c>
      <c r="E299" s="112">
        <f>controle!E302</f>
        <v>0</v>
      </c>
      <c r="F299" s="113" t="str">
        <f ca="1">controle!F302</f>
        <v/>
      </c>
      <c r="G299" s="117">
        <f>controle!L302</f>
        <v>0</v>
      </c>
    </row>
    <row r="300" spans="1:7" ht="24" customHeight="1" x14ac:dyDescent="0.25">
      <c r="A300" s="111" t="str">
        <f>controle!A303</f>
        <v/>
      </c>
      <c r="B300" s="136">
        <f>controle!B303</f>
        <v>0</v>
      </c>
      <c r="C300" s="125">
        <f>controle!C303</f>
        <v>0</v>
      </c>
      <c r="D300" s="126">
        <f>controle!D303</f>
        <v>0</v>
      </c>
      <c r="E300" s="112">
        <f>controle!E303</f>
        <v>0</v>
      </c>
      <c r="F300" s="113" t="str">
        <f ca="1">controle!F303</f>
        <v/>
      </c>
      <c r="G300" s="117">
        <f>controle!L303</f>
        <v>0</v>
      </c>
    </row>
    <row r="301" spans="1:7" ht="24" customHeight="1" x14ac:dyDescent="0.25">
      <c r="A301" s="111" t="str">
        <f>controle!A304</f>
        <v/>
      </c>
      <c r="B301" s="136">
        <f>controle!B304</f>
        <v>0</v>
      </c>
      <c r="C301" s="125">
        <f>controle!C304</f>
        <v>0</v>
      </c>
      <c r="D301" s="126">
        <f>controle!D304</f>
        <v>0</v>
      </c>
      <c r="E301" s="112">
        <f>controle!E304</f>
        <v>0</v>
      </c>
      <c r="F301" s="113" t="str">
        <f ca="1">controle!F304</f>
        <v/>
      </c>
      <c r="G301" s="117">
        <f>controle!L304</f>
        <v>0</v>
      </c>
    </row>
    <row r="302" spans="1:7" ht="24" customHeight="1" x14ac:dyDescent="0.25">
      <c r="A302" s="111" t="str">
        <f>controle!A305</f>
        <v/>
      </c>
      <c r="B302" s="136">
        <f>controle!B305</f>
        <v>0</v>
      </c>
      <c r="C302" s="125">
        <f>controle!C305</f>
        <v>0</v>
      </c>
      <c r="D302" s="126">
        <f>controle!D305</f>
        <v>0</v>
      </c>
      <c r="E302" s="112">
        <f>controle!E305</f>
        <v>0</v>
      </c>
      <c r="F302" s="113" t="str">
        <f ca="1">controle!F305</f>
        <v/>
      </c>
      <c r="G302" s="117">
        <f>controle!L305</f>
        <v>0</v>
      </c>
    </row>
    <row r="303" spans="1:7" ht="24" customHeight="1" x14ac:dyDescent="0.25">
      <c r="A303" s="111" t="str">
        <f>controle!A306</f>
        <v/>
      </c>
      <c r="B303" s="136">
        <f>controle!B306</f>
        <v>0</v>
      </c>
      <c r="C303" s="125">
        <f>controle!C306</f>
        <v>0</v>
      </c>
      <c r="D303" s="126">
        <f>controle!D306</f>
        <v>0</v>
      </c>
      <c r="E303" s="112">
        <f>controle!E306</f>
        <v>0</v>
      </c>
      <c r="F303" s="113" t="str">
        <f ca="1">controle!F306</f>
        <v/>
      </c>
      <c r="G303" s="117">
        <f>controle!L306</f>
        <v>0</v>
      </c>
    </row>
    <row r="304" spans="1:7" ht="24" customHeight="1" x14ac:dyDescent="0.25">
      <c r="A304" s="111" t="str">
        <f>controle!A307</f>
        <v/>
      </c>
      <c r="B304" s="136">
        <f>controle!B307</f>
        <v>0</v>
      </c>
      <c r="C304" s="125">
        <f>controle!C307</f>
        <v>0</v>
      </c>
      <c r="D304" s="126">
        <f>controle!D307</f>
        <v>0</v>
      </c>
      <c r="E304" s="112">
        <f>controle!E307</f>
        <v>0</v>
      </c>
      <c r="F304" s="113" t="str">
        <f ca="1">controle!F307</f>
        <v/>
      </c>
      <c r="G304" s="117">
        <f>controle!L307</f>
        <v>0</v>
      </c>
    </row>
    <row r="305" spans="1:7" ht="24" customHeight="1" x14ac:dyDescent="0.25">
      <c r="A305" s="111" t="str">
        <f>controle!A308</f>
        <v/>
      </c>
      <c r="B305" s="136">
        <f>controle!B308</f>
        <v>0</v>
      </c>
      <c r="C305" s="125">
        <f>controle!C308</f>
        <v>0</v>
      </c>
      <c r="D305" s="126">
        <f>controle!D308</f>
        <v>0</v>
      </c>
      <c r="E305" s="112">
        <f>controle!E308</f>
        <v>0</v>
      </c>
      <c r="F305" s="113" t="str">
        <f ca="1">controle!F308</f>
        <v/>
      </c>
      <c r="G305" s="117">
        <f>controle!L308</f>
        <v>0</v>
      </c>
    </row>
    <row r="306" spans="1:7" ht="24" customHeight="1" x14ac:dyDescent="0.25">
      <c r="A306" s="111" t="str">
        <f>controle!A309</f>
        <v/>
      </c>
      <c r="B306" s="136">
        <f>controle!B309</f>
        <v>0</v>
      </c>
      <c r="C306" s="125">
        <f>controle!C309</f>
        <v>0</v>
      </c>
      <c r="D306" s="126">
        <f>controle!D309</f>
        <v>0</v>
      </c>
      <c r="E306" s="112">
        <f>controle!E309</f>
        <v>0</v>
      </c>
      <c r="F306" s="113" t="str">
        <f ca="1">controle!F309</f>
        <v/>
      </c>
      <c r="G306" s="117">
        <f>controle!L309</f>
        <v>0</v>
      </c>
    </row>
    <row r="307" spans="1:7" ht="24" customHeight="1" x14ac:dyDescent="0.25">
      <c r="A307" s="111" t="str">
        <f>controle!A310</f>
        <v/>
      </c>
      <c r="B307" s="136">
        <f>controle!B310</f>
        <v>0</v>
      </c>
      <c r="C307" s="125">
        <f>controle!C310</f>
        <v>0</v>
      </c>
      <c r="D307" s="126">
        <f>controle!D310</f>
        <v>0</v>
      </c>
      <c r="E307" s="112">
        <f>controle!E310</f>
        <v>0</v>
      </c>
      <c r="F307" s="113" t="str">
        <f ca="1">controle!F310</f>
        <v/>
      </c>
      <c r="G307" s="117">
        <f>controle!L310</f>
        <v>0</v>
      </c>
    </row>
    <row r="308" spans="1:7" ht="24" customHeight="1" x14ac:dyDescent="0.25">
      <c r="A308" s="111" t="str">
        <f>controle!A311</f>
        <v/>
      </c>
      <c r="B308" s="136">
        <f>controle!B311</f>
        <v>0</v>
      </c>
      <c r="C308" s="125">
        <f>controle!C311</f>
        <v>0</v>
      </c>
      <c r="D308" s="126">
        <f>controle!D311</f>
        <v>0</v>
      </c>
      <c r="E308" s="112">
        <f>controle!E311</f>
        <v>0</v>
      </c>
      <c r="F308" s="113" t="str">
        <f ca="1">controle!F311</f>
        <v/>
      </c>
      <c r="G308" s="117">
        <f>controle!L311</f>
        <v>0</v>
      </c>
    </row>
    <row r="309" spans="1:7" ht="24" customHeight="1" x14ac:dyDescent="0.25">
      <c r="A309" s="111" t="str">
        <f>controle!A312</f>
        <v/>
      </c>
      <c r="B309" s="136">
        <f>controle!B312</f>
        <v>0</v>
      </c>
      <c r="C309" s="125">
        <f>controle!C312</f>
        <v>0</v>
      </c>
      <c r="D309" s="126">
        <f>controle!D312</f>
        <v>0</v>
      </c>
      <c r="E309" s="112">
        <f>controle!E312</f>
        <v>0</v>
      </c>
      <c r="F309" s="113" t="str">
        <f ca="1">controle!F312</f>
        <v/>
      </c>
      <c r="G309" s="117">
        <f>controle!L312</f>
        <v>0</v>
      </c>
    </row>
    <row r="310" spans="1:7" ht="24" customHeight="1" x14ac:dyDescent="0.25">
      <c r="A310" s="111" t="str">
        <f>controle!A313</f>
        <v/>
      </c>
      <c r="B310" s="136">
        <f>controle!B313</f>
        <v>0</v>
      </c>
      <c r="C310" s="125">
        <f>controle!C313</f>
        <v>0</v>
      </c>
      <c r="D310" s="126">
        <f>controle!D313</f>
        <v>0</v>
      </c>
      <c r="E310" s="112">
        <f>controle!E313</f>
        <v>0</v>
      </c>
      <c r="F310" s="113" t="str">
        <f ca="1">controle!F313</f>
        <v/>
      </c>
      <c r="G310" s="117">
        <f>controle!L313</f>
        <v>0</v>
      </c>
    </row>
    <row r="311" spans="1:7" ht="24" customHeight="1" x14ac:dyDescent="0.25">
      <c r="A311" s="111" t="str">
        <f>controle!A314</f>
        <v/>
      </c>
      <c r="B311" s="136">
        <f>controle!B314</f>
        <v>0</v>
      </c>
      <c r="C311" s="125">
        <f>controle!C314</f>
        <v>0</v>
      </c>
      <c r="D311" s="126">
        <f>controle!D314</f>
        <v>0</v>
      </c>
      <c r="E311" s="112">
        <f>controle!E314</f>
        <v>0</v>
      </c>
      <c r="F311" s="113" t="str">
        <f ca="1">controle!F314</f>
        <v/>
      </c>
      <c r="G311" s="117">
        <f>controle!L314</f>
        <v>0</v>
      </c>
    </row>
    <row r="312" spans="1:7" ht="24" customHeight="1" x14ac:dyDescent="0.25">
      <c r="A312" s="111" t="str">
        <f>controle!A315</f>
        <v/>
      </c>
      <c r="B312" s="136">
        <f>controle!B315</f>
        <v>0</v>
      </c>
      <c r="C312" s="125">
        <f>controle!C315</f>
        <v>0</v>
      </c>
      <c r="D312" s="126">
        <f>controle!D315</f>
        <v>0</v>
      </c>
      <c r="E312" s="112">
        <f>controle!E315</f>
        <v>0</v>
      </c>
      <c r="F312" s="113" t="str">
        <f ca="1">controle!F315</f>
        <v/>
      </c>
      <c r="G312" s="117">
        <f>controle!L315</f>
        <v>0</v>
      </c>
    </row>
    <row r="313" spans="1:7" ht="24" customHeight="1" x14ac:dyDescent="0.25">
      <c r="A313" s="111" t="str">
        <f>controle!A316</f>
        <v/>
      </c>
      <c r="B313" s="136">
        <f>controle!B316</f>
        <v>0</v>
      </c>
      <c r="C313" s="125">
        <f>controle!C316</f>
        <v>0</v>
      </c>
      <c r="D313" s="126">
        <f>controle!D316</f>
        <v>0</v>
      </c>
      <c r="E313" s="112">
        <f>controle!E316</f>
        <v>0</v>
      </c>
      <c r="F313" s="113" t="str">
        <f ca="1">controle!F316</f>
        <v/>
      </c>
      <c r="G313" s="117">
        <f>controle!L316</f>
        <v>0</v>
      </c>
    </row>
    <row r="314" spans="1:7" ht="24" customHeight="1" x14ac:dyDescent="0.25">
      <c r="A314" s="111" t="str">
        <f>controle!A317</f>
        <v/>
      </c>
      <c r="B314" s="136">
        <f>controle!B317</f>
        <v>0</v>
      </c>
      <c r="C314" s="125">
        <f>controle!C317</f>
        <v>0</v>
      </c>
      <c r="D314" s="126">
        <f>controle!D317</f>
        <v>0</v>
      </c>
      <c r="E314" s="112">
        <f>controle!E317</f>
        <v>0</v>
      </c>
      <c r="F314" s="113" t="str">
        <f ca="1">controle!F317</f>
        <v/>
      </c>
      <c r="G314" s="117">
        <f>controle!L317</f>
        <v>0</v>
      </c>
    </row>
    <row r="315" spans="1:7" ht="24" customHeight="1" x14ac:dyDescent="0.25">
      <c r="A315" s="111" t="str">
        <f>controle!A318</f>
        <v/>
      </c>
      <c r="B315" s="136">
        <f>controle!B318</f>
        <v>0</v>
      </c>
      <c r="C315" s="125">
        <f>controle!C318</f>
        <v>0</v>
      </c>
      <c r="D315" s="126">
        <f>controle!D318</f>
        <v>0</v>
      </c>
      <c r="E315" s="112">
        <f>controle!E318</f>
        <v>0</v>
      </c>
      <c r="F315" s="113" t="str">
        <f ca="1">controle!F318</f>
        <v/>
      </c>
      <c r="G315" s="117">
        <f>controle!L318</f>
        <v>0</v>
      </c>
    </row>
    <row r="316" spans="1:7" ht="24" customHeight="1" x14ac:dyDescent="0.25">
      <c r="A316" s="111" t="str">
        <f>controle!A319</f>
        <v/>
      </c>
      <c r="B316" s="136">
        <f>controle!B319</f>
        <v>0</v>
      </c>
      <c r="C316" s="125">
        <f>controle!C319</f>
        <v>0</v>
      </c>
      <c r="D316" s="126">
        <f>controle!D319</f>
        <v>0</v>
      </c>
      <c r="E316" s="112">
        <f>controle!E319</f>
        <v>0</v>
      </c>
      <c r="F316" s="113" t="str">
        <f ca="1">controle!F319</f>
        <v/>
      </c>
      <c r="G316" s="117">
        <f>controle!L319</f>
        <v>0</v>
      </c>
    </row>
    <row r="317" spans="1:7" ht="24" customHeight="1" x14ac:dyDescent="0.25">
      <c r="A317" s="111" t="str">
        <f>controle!A320</f>
        <v/>
      </c>
      <c r="B317" s="136">
        <f>controle!B320</f>
        <v>0</v>
      </c>
      <c r="C317" s="125">
        <f>controle!C320</f>
        <v>0</v>
      </c>
      <c r="D317" s="126">
        <f>controle!D320</f>
        <v>0</v>
      </c>
      <c r="E317" s="112">
        <f>controle!E320</f>
        <v>0</v>
      </c>
      <c r="F317" s="113" t="str">
        <f ca="1">controle!F320</f>
        <v/>
      </c>
      <c r="G317" s="117">
        <f>controle!L320</f>
        <v>0</v>
      </c>
    </row>
    <row r="318" spans="1:7" ht="24" customHeight="1" x14ac:dyDescent="0.25">
      <c r="A318" s="111" t="str">
        <f>controle!A321</f>
        <v/>
      </c>
      <c r="B318" s="136">
        <f>controle!B321</f>
        <v>0</v>
      </c>
      <c r="C318" s="125">
        <f>controle!C321</f>
        <v>0</v>
      </c>
      <c r="D318" s="126">
        <f>controle!D321</f>
        <v>0</v>
      </c>
      <c r="E318" s="112">
        <f>controle!E321</f>
        <v>0</v>
      </c>
      <c r="F318" s="113" t="str">
        <f ca="1">controle!F321</f>
        <v/>
      </c>
      <c r="G318" s="117">
        <f>controle!L321</f>
        <v>0</v>
      </c>
    </row>
    <row r="319" spans="1:7" ht="24" customHeight="1" x14ac:dyDescent="0.25">
      <c r="A319" s="111" t="str">
        <f>controle!A322</f>
        <v/>
      </c>
      <c r="B319" s="136">
        <f>controle!B322</f>
        <v>0</v>
      </c>
      <c r="C319" s="125">
        <f>controle!C322</f>
        <v>0</v>
      </c>
      <c r="D319" s="126">
        <f>controle!D322</f>
        <v>0</v>
      </c>
      <c r="E319" s="112">
        <f>controle!E322</f>
        <v>0</v>
      </c>
      <c r="F319" s="113" t="str">
        <f ca="1">controle!F322</f>
        <v/>
      </c>
      <c r="G319" s="117">
        <f>controle!L322</f>
        <v>0</v>
      </c>
    </row>
    <row r="320" spans="1:7" ht="24" customHeight="1" x14ac:dyDescent="0.25">
      <c r="A320" s="111" t="str">
        <f>controle!A323</f>
        <v/>
      </c>
      <c r="B320" s="136">
        <f>controle!B323</f>
        <v>0</v>
      </c>
      <c r="C320" s="125">
        <f>controle!C323</f>
        <v>0</v>
      </c>
      <c r="D320" s="126">
        <f>controle!D323</f>
        <v>0</v>
      </c>
      <c r="E320" s="112">
        <f>controle!E323</f>
        <v>0</v>
      </c>
      <c r="F320" s="113" t="str">
        <f ca="1">controle!F323</f>
        <v/>
      </c>
      <c r="G320" s="117">
        <f>controle!L323</f>
        <v>0</v>
      </c>
    </row>
    <row r="321" spans="1:7" ht="24" customHeight="1" x14ac:dyDescent="0.25">
      <c r="A321" s="111" t="str">
        <f>controle!A324</f>
        <v/>
      </c>
      <c r="B321" s="136">
        <f>controle!B324</f>
        <v>0</v>
      </c>
      <c r="C321" s="125">
        <f>controle!C324</f>
        <v>0</v>
      </c>
      <c r="D321" s="126">
        <f>controle!D324</f>
        <v>0</v>
      </c>
      <c r="E321" s="112">
        <f>controle!E324</f>
        <v>0</v>
      </c>
      <c r="F321" s="113" t="str">
        <f ca="1">controle!F324</f>
        <v/>
      </c>
      <c r="G321" s="117">
        <f>controle!L324</f>
        <v>0</v>
      </c>
    </row>
    <row r="322" spans="1:7" ht="24" customHeight="1" x14ac:dyDescent="0.25">
      <c r="A322" s="111" t="str">
        <f>controle!A325</f>
        <v/>
      </c>
      <c r="B322" s="136">
        <f>controle!B325</f>
        <v>0</v>
      </c>
      <c r="C322" s="125">
        <f>controle!C325</f>
        <v>0</v>
      </c>
      <c r="D322" s="126">
        <f>controle!D325</f>
        <v>0</v>
      </c>
      <c r="E322" s="112">
        <f>controle!E325</f>
        <v>0</v>
      </c>
      <c r="F322" s="113" t="str">
        <f ca="1">controle!F325</f>
        <v/>
      </c>
      <c r="G322" s="117">
        <f>controle!L325</f>
        <v>0</v>
      </c>
    </row>
    <row r="323" spans="1:7" ht="24" customHeight="1" x14ac:dyDescent="0.25">
      <c r="A323" s="111" t="str">
        <f>controle!A326</f>
        <v/>
      </c>
      <c r="B323" s="136">
        <f>controle!B326</f>
        <v>0</v>
      </c>
      <c r="C323" s="125">
        <f>controle!C326</f>
        <v>0</v>
      </c>
      <c r="D323" s="126">
        <f>controle!D326</f>
        <v>0</v>
      </c>
      <c r="E323" s="112">
        <f>controle!E326</f>
        <v>0</v>
      </c>
      <c r="F323" s="113" t="str">
        <f ca="1">controle!F326</f>
        <v/>
      </c>
      <c r="G323" s="117">
        <f>controle!L326</f>
        <v>0</v>
      </c>
    </row>
    <row r="324" spans="1:7" ht="24" customHeight="1" x14ac:dyDescent="0.25">
      <c r="A324" s="111" t="str">
        <f>controle!A327</f>
        <v/>
      </c>
      <c r="B324" s="136">
        <f>controle!B327</f>
        <v>0</v>
      </c>
      <c r="C324" s="125">
        <f>controle!C327</f>
        <v>0</v>
      </c>
      <c r="D324" s="126">
        <f>controle!D327</f>
        <v>0</v>
      </c>
      <c r="E324" s="112">
        <f>controle!E327</f>
        <v>0</v>
      </c>
      <c r="F324" s="113" t="str">
        <f ca="1">controle!F327</f>
        <v/>
      </c>
      <c r="G324" s="117">
        <f>controle!L327</f>
        <v>0</v>
      </c>
    </row>
    <row r="325" spans="1:7" ht="24" customHeight="1" x14ac:dyDescent="0.25">
      <c r="A325" s="111" t="str">
        <f>controle!A328</f>
        <v/>
      </c>
      <c r="B325" s="136">
        <f>controle!B328</f>
        <v>0</v>
      </c>
      <c r="C325" s="125">
        <f>controle!C328</f>
        <v>0</v>
      </c>
      <c r="D325" s="126">
        <f>controle!D328</f>
        <v>0</v>
      </c>
      <c r="E325" s="112">
        <f>controle!E328</f>
        <v>0</v>
      </c>
      <c r="F325" s="113" t="str">
        <f ca="1">controle!F328</f>
        <v/>
      </c>
      <c r="G325" s="117">
        <f>controle!L328</f>
        <v>0</v>
      </c>
    </row>
    <row r="326" spans="1:7" ht="24" customHeight="1" x14ac:dyDescent="0.25">
      <c r="A326" s="111" t="str">
        <f>controle!A329</f>
        <v/>
      </c>
      <c r="B326" s="136">
        <f>controle!B329</f>
        <v>0</v>
      </c>
      <c r="C326" s="125">
        <f>controle!C329</f>
        <v>0</v>
      </c>
      <c r="D326" s="126">
        <f>controle!D329</f>
        <v>0</v>
      </c>
      <c r="E326" s="112">
        <f>controle!E329</f>
        <v>0</v>
      </c>
      <c r="F326" s="113" t="str">
        <f ca="1">controle!F329</f>
        <v/>
      </c>
      <c r="G326" s="117">
        <f>controle!L329</f>
        <v>0</v>
      </c>
    </row>
    <row r="327" spans="1:7" ht="24" customHeight="1" x14ac:dyDescent="0.25">
      <c r="A327" s="111" t="str">
        <f>controle!A330</f>
        <v/>
      </c>
      <c r="B327" s="136">
        <f>controle!B330</f>
        <v>0</v>
      </c>
      <c r="C327" s="125">
        <f>controle!C330</f>
        <v>0</v>
      </c>
      <c r="D327" s="126">
        <f>controle!D330</f>
        <v>0</v>
      </c>
      <c r="E327" s="112">
        <f>controle!E330</f>
        <v>0</v>
      </c>
      <c r="F327" s="113" t="str">
        <f ca="1">controle!F330</f>
        <v/>
      </c>
      <c r="G327" s="117">
        <f>controle!L330</f>
        <v>0</v>
      </c>
    </row>
    <row r="328" spans="1:7" ht="24" customHeight="1" x14ac:dyDescent="0.25">
      <c r="A328" s="111" t="str">
        <f>controle!A331</f>
        <v/>
      </c>
      <c r="B328" s="136">
        <f>controle!B331</f>
        <v>0</v>
      </c>
      <c r="C328" s="125">
        <f>controle!C331</f>
        <v>0</v>
      </c>
      <c r="D328" s="126">
        <f>controle!D331</f>
        <v>0</v>
      </c>
      <c r="E328" s="112">
        <f>controle!E331</f>
        <v>0</v>
      </c>
      <c r="F328" s="113" t="str">
        <f ca="1">controle!F331</f>
        <v/>
      </c>
      <c r="G328" s="117">
        <f>controle!L331</f>
        <v>0</v>
      </c>
    </row>
    <row r="329" spans="1:7" ht="24" customHeight="1" x14ac:dyDescent="0.25">
      <c r="A329" s="111" t="str">
        <f>controle!A332</f>
        <v/>
      </c>
      <c r="B329" s="136">
        <f>controle!B332</f>
        <v>0</v>
      </c>
      <c r="C329" s="125">
        <f>controle!C332</f>
        <v>0</v>
      </c>
      <c r="D329" s="126">
        <f>controle!D332</f>
        <v>0</v>
      </c>
      <c r="E329" s="112">
        <f>controle!E332</f>
        <v>0</v>
      </c>
      <c r="F329" s="113" t="str">
        <f ca="1">controle!F332</f>
        <v/>
      </c>
      <c r="G329" s="117">
        <f>controle!L332</f>
        <v>0</v>
      </c>
    </row>
    <row r="330" spans="1:7" ht="24" customHeight="1" x14ac:dyDescent="0.25">
      <c r="A330" s="111" t="str">
        <f>controle!A333</f>
        <v/>
      </c>
      <c r="B330" s="136">
        <f>controle!B333</f>
        <v>0</v>
      </c>
      <c r="C330" s="125">
        <f>controle!C333</f>
        <v>0</v>
      </c>
      <c r="D330" s="126">
        <f>controle!D333</f>
        <v>0</v>
      </c>
      <c r="E330" s="112">
        <f>controle!E333</f>
        <v>0</v>
      </c>
      <c r="F330" s="113" t="str">
        <f ca="1">controle!F333</f>
        <v/>
      </c>
      <c r="G330" s="117">
        <f>controle!L333</f>
        <v>0</v>
      </c>
    </row>
    <row r="331" spans="1:7" ht="24" customHeight="1" x14ac:dyDescent="0.25">
      <c r="A331" s="111" t="str">
        <f>controle!A334</f>
        <v/>
      </c>
      <c r="B331" s="136">
        <f>controle!B334</f>
        <v>0</v>
      </c>
      <c r="C331" s="125">
        <f>controle!C334</f>
        <v>0</v>
      </c>
      <c r="D331" s="126">
        <f>controle!D334</f>
        <v>0</v>
      </c>
      <c r="E331" s="112">
        <f>controle!E334</f>
        <v>0</v>
      </c>
      <c r="F331" s="113" t="str">
        <f ca="1">controle!F334</f>
        <v/>
      </c>
      <c r="G331" s="117">
        <f>controle!L334</f>
        <v>0</v>
      </c>
    </row>
    <row r="332" spans="1:7" ht="24" customHeight="1" x14ac:dyDescent="0.25">
      <c r="A332" s="111" t="str">
        <f>controle!A335</f>
        <v/>
      </c>
      <c r="B332" s="136">
        <f>controle!B335</f>
        <v>0</v>
      </c>
      <c r="C332" s="125">
        <f>controle!C335</f>
        <v>0</v>
      </c>
      <c r="D332" s="126">
        <f>controle!D335</f>
        <v>0</v>
      </c>
      <c r="E332" s="112">
        <f>controle!E335</f>
        <v>0</v>
      </c>
      <c r="F332" s="113" t="str">
        <f ca="1">controle!F335</f>
        <v/>
      </c>
      <c r="G332" s="117">
        <f>controle!L335</f>
        <v>0</v>
      </c>
    </row>
    <row r="333" spans="1:7" ht="24" customHeight="1" x14ac:dyDescent="0.25">
      <c r="A333" s="111" t="str">
        <f>controle!A336</f>
        <v/>
      </c>
      <c r="B333" s="136">
        <f>controle!B336</f>
        <v>0</v>
      </c>
      <c r="C333" s="125">
        <f>controle!C336</f>
        <v>0</v>
      </c>
      <c r="D333" s="126">
        <f>controle!D336</f>
        <v>0</v>
      </c>
      <c r="E333" s="112">
        <f>controle!E336</f>
        <v>0</v>
      </c>
      <c r="F333" s="113" t="str">
        <f ca="1">controle!F336</f>
        <v/>
      </c>
      <c r="G333" s="117">
        <f>controle!L336</f>
        <v>0</v>
      </c>
    </row>
    <row r="334" spans="1:7" ht="24" customHeight="1" x14ac:dyDescent="0.25">
      <c r="A334" s="111" t="str">
        <f>controle!A337</f>
        <v/>
      </c>
      <c r="B334" s="136">
        <f>controle!B337</f>
        <v>0</v>
      </c>
      <c r="C334" s="125">
        <f>controle!C337</f>
        <v>0</v>
      </c>
      <c r="D334" s="126">
        <f>controle!D337</f>
        <v>0</v>
      </c>
      <c r="E334" s="112">
        <f>controle!E337</f>
        <v>0</v>
      </c>
      <c r="F334" s="113" t="str">
        <f ca="1">controle!F337</f>
        <v/>
      </c>
      <c r="G334" s="117">
        <f>controle!L337</f>
        <v>0</v>
      </c>
    </row>
    <row r="335" spans="1:7" ht="24" customHeight="1" x14ac:dyDescent="0.25">
      <c r="A335" s="111" t="str">
        <f>controle!A338</f>
        <v/>
      </c>
      <c r="B335" s="136">
        <f>controle!B338</f>
        <v>0</v>
      </c>
      <c r="C335" s="125">
        <f>controle!C338</f>
        <v>0</v>
      </c>
      <c r="D335" s="126">
        <f>controle!D338</f>
        <v>0</v>
      </c>
      <c r="E335" s="112">
        <f>controle!E338</f>
        <v>0</v>
      </c>
      <c r="F335" s="113" t="str">
        <f ca="1">controle!F338</f>
        <v/>
      </c>
      <c r="G335" s="117">
        <f>controle!L338</f>
        <v>0</v>
      </c>
    </row>
    <row r="336" spans="1:7" ht="24" customHeight="1" x14ac:dyDescent="0.25">
      <c r="A336" s="111" t="str">
        <f>controle!A339</f>
        <v/>
      </c>
      <c r="B336" s="136">
        <f>controle!B339</f>
        <v>0</v>
      </c>
      <c r="C336" s="125">
        <f>controle!C339</f>
        <v>0</v>
      </c>
      <c r="D336" s="126">
        <f>controle!D339</f>
        <v>0</v>
      </c>
      <c r="E336" s="112">
        <f>controle!E339</f>
        <v>0</v>
      </c>
      <c r="F336" s="113" t="str">
        <f ca="1">controle!F339</f>
        <v/>
      </c>
      <c r="G336" s="117">
        <f>controle!L339</f>
        <v>0</v>
      </c>
    </row>
    <row r="337" spans="1:7" ht="24" customHeight="1" x14ac:dyDescent="0.25">
      <c r="A337" s="111" t="str">
        <f>controle!A340</f>
        <v/>
      </c>
      <c r="B337" s="136">
        <f>controle!B340</f>
        <v>0</v>
      </c>
      <c r="C337" s="125">
        <f>controle!C340</f>
        <v>0</v>
      </c>
      <c r="D337" s="126">
        <f>controle!D340</f>
        <v>0</v>
      </c>
      <c r="E337" s="112">
        <f>controle!E340</f>
        <v>0</v>
      </c>
      <c r="F337" s="113" t="str">
        <f ca="1">controle!F340</f>
        <v/>
      </c>
      <c r="G337" s="117">
        <f>controle!L340</f>
        <v>0</v>
      </c>
    </row>
    <row r="338" spans="1:7" ht="24" customHeight="1" x14ac:dyDescent="0.25">
      <c r="A338" s="111" t="str">
        <f>controle!A341</f>
        <v/>
      </c>
      <c r="B338" s="136">
        <f>controle!B341</f>
        <v>0</v>
      </c>
      <c r="C338" s="125">
        <f>controle!C341</f>
        <v>0</v>
      </c>
      <c r="D338" s="126">
        <f>controle!D341</f>
        <v>0</v>
      </c>
      <c r="E338" s="112">
        <f>controle!E341</f>
        <v>0</v>
      </c>
      <c r="F338" s="113" t="str">
        <f ca="1">controle!F341</f>
        <v/>
      </c>
      <c r="G338" s="117">
        <f>controle!L341</f>
        <v>0</v>
      </c>
    </row>
    <row r="339" spans="1:7" ht="24" customHeight="1" x14ac:dyDescent="0.25">
      <c r="A339" s="111" t="str">
        <f>controle!A342</f>
        <v/>
      </c>
      <c r="B339" s="136">
        <f>controle!B342</f>
        <v>0</v>
      </c>
      <c r="C339" s="125">
        <f>controle!C342</f>
        <v>0</v>
      </c>
      <c r="D339" s="126">
        <f>controle!D342</f>
        <v>0</v>
      </c>
      <c r="E339" s="112">
        <f>controle!E342</f>
        <v>0</v>
      </c>
      <c r="F339" s="113" t="str">
        <f ca="1">controle!F342</f>
        <v/>
      </c>
      <c r="G339" s="117">
        <f>controle!L342</f>
        <v>0</v>
      </c>
    </row>
    <row r="340" spans="1:7" ht="24" customHeight="1" x14ac:dyDescent="0.25">
      <c r="A340" s="111" t="str">
        <f>controle!A343</f>
        <v/>
      </c>
      <c r="B340" s="136">
        <f>controle!B343</f>
        <v>0</v>
      </c>
      <c r="C340" s="125">
        <f>controle!C343</f>
        <v>0</v>
      </c>
      <c r="D340" s="126">
        <f>controle!D343</f>
        <v>0</v>
      </c>
      <c r="E340" s="112">
        <f>controle!E343</f>
        <v>0</v>
      </c>
      <c r="F340" s="113" t="str">
        <f ca="1">controle!F343</f>
        <v/>
      </c>
      <c r="G340" s="117">
        <f>controle!L343</f>
        <v>0</v>
      </c>
    </row>
    <row r="341" spans="1:7" ht="24" customHeight="1" x14ac:dyDescent="0.25">
      <c r="A341" s="111" t="str">
        <f>controle!A344</f>
        <v/>
      </c>
      <c r="B341" s="136">
        <f>controle!B344</f>
        <v>0</v>
      </c>
      <c r="C341" s="125">
        <f>controle!C344</f>
        <v>0</v>
      </c>
      <c r="D341" s="126">
        <f>controle!D344</f>
        <v>0</v>
      </c>
      <c r="E341" s="112">
        <f>controle!E344</f>
        <v>0</v>
      </c>
      <c r="F341" s="113" t="str">
        <f ca="1">controle!F344</f>
        <v/>
      </c>
      <c r="G341" s="117">
        <f>controle!L344</f>
        <v>0</v>
      </c>
    </row>
    <row r="342" spans="1:7" ht="24" customHeight="1" x14ac:dyDescent="0.25">
      <c r="A342" s="111" t="str">
        <f>controle!A345</f>
        <v/>
      </c>
      <c r="B342" s="136">
        <f>controle!B345</f>
        <v>0</v>
      </c>
      <c r="C342" s="125">
        <f>controle!C345</f>
        <v>0</v>
      </c>
      <c r="D342" s="126">
        <f>controle!D345</f>
        <v>0</v>
      </c>
      <c r="E342" s="112">
        <f>controle!E345</f>
        <v>0</v>
      </c>
      <c r="F342" s="113" t="str">
        <f ca="1">controle!F345</f>
        <v/>
      </c>
      <c r="G342" s="117">
        <f>controle!L345</f>
        <v>0</v>
      </c>
    </row>
    <row r="343" spans="1:7" ht="24" customHeight="1" x14ac:dyDescent="0.25">
      <c r="A343" s="111" t="str">
        <f>controle!A346</f>
        <v/>
      </c>
      <c r="B343" s="136">
        <f>controle!B346</f>
        <v>0</v>
      </c>
      <c r="C343" s="125">
        <f>controle!C346</f>
        <v>0</v>
      </c>
      <c r="D343" s="126">
        <f>controle!D346</f>
        <v>0</v>
      </c>
      <c r="E343" s="112">
        <f>controle!E346</f>
        <v>0</v>
      </c>
      <c r="F343" s="113" t="str">
        <f ca="1">controle!F346</f>
        <v/>
      </c>
      <c r="G343" s="117">
        <f>controle!L346</f>
        <v>0</v>
      </c>
    </row>
    <row r="344" spans="1:7" ht="24" customHeight="1" x14ac:dyDescent="0.25">
      <c r="A344" s="111" t="str">
        <f>controle!A347</f>
        <v/>
      </c>
      <c r="B344" s="136">
        <f>controle!B347</f>
        <v>0</v>
      </c>
      <c r="C344" s="125">
        <f>controle!C347</f>
        <v>0</v>
      </c>
      <c r="D344" s="126">
        <f>controle!D347</f>
        <v>0</v>
      </c>
      <c r="E344" s="112">
        <f>controle!E347</f>
        <v>0</v>
      </c>
      <c r="F344" s="113" t="str">
        <f ca="1">controle!F347</f>
        <v/>
      </c>
      <c r="G344" s="117">
        <f>controle!L347</f>
        <v>0</v>
      </c>
    </row>
    <row r="345" spans="1:7" ht="24" customHeight="1" x14ac:dyDescent="0.25">
      <c r="A345" s="111" t="str">
        <f>controle!A348</f>
        <v/>
      </c>
      <c r="B345" s="136">
        <f>controle!B348</f>
        <v>0</v>
      </c>
      <c r="C345" s="125">
        <f>controle!C348</f>
        <v>0</v>
      </c>
      <c r="D345" s="126">
        <f>controle!D348</f>
        <v>0</v>
      </c>
      <c r="E345" s="112">
        <f>controle!E348</f>
        <v>0</v>
      </c>
      <c r="F345" s="113" t="str">
        <f ca="1">controle!F348</f>
        <v/>
      </c>
      <c r="G345" s="117">
        <f>controle!L348</f>
        <v>0</v>
      </c>
    </row>
    <row r="346" spans="1:7" ht="24" customHeight="1" x14ac:dyDescent="0.25">
      <c r="A346" s="111" t="str">
        <f>controle!A349</f>
        <v/>
      </c>
      <c r="B346" s="136">
        <f>controle!B349</f>
        <v>0</v>
      </c>
      <c r="C346" s="125">
        <f>controle!C349</f>
        <v>0</v>
      </c>
      <c r="D346" s="126">
        <f>controle!D349</f>
        <v>0</v>
      </c>
      <c r="E346" s="112">
        <f>controle!E349</f>
        <v>0</v>
      </c>
      <c r="F346" s="113" t="str">
        <f ca="1">controle!F349</f>
        <v/>
      </c>
      <c r="G346" s="117">
        <f>controle!L349</f>
        <v>0</v>
      </c>
    </row>
    <row r="347" spans="1:7" ht="24" customHeight="1" x14ac:dyDescent="0.25">
      <c r="A347" s="111" t="str">
        <f>controle!A350</f>
        <v/>
      </c>
      <c r="B347" s="136">
        <f>controle!B350</f>
        <v>0</v>
      </c>
      <c r="C347" s="125">
        <f>controle!C350</f>
        <v>0</v>
      </c>
      <c r="D347" s="126">
        <f>controle!D350</f>
        <v>0</v>
      </c>
      <c r="E347" s="112">
        <f>controle!E350</f>
        <v>0</v>
      </c>
      <c r="F347" s="113" t="str">
        <f ca="1">controle!F350</f>
        <v/>
      </c>
      <c r="G347" s="117">
        <f>controle!L350</f>
        <v>0</v>
      </c>
    </row>
    <row r="348" spans="1:7" ht="24" customHeight="1" x14ac:dyDescent="0.25">
      <c r="A348" s="111" t="str">
        <f>controle!A351</f>
        <v/>
      </c>
      <c r="B348" s="136">
        <f>controle!B351</f>
        <v>0</v>
      </c>
      <c r="C348" s="125">
        <f>controle!C351</f>
        <v>0</v>
      </c>
      <c r="D348" s="126">
        <f>controle!D351</f>
        <v>0</v>
      </c>
      <c r="E348" s="112">
        <f>controle!E351</f>
        <v>0</v>
      </c>
      <c r="F348" s="113" t="str">
        <f ca="1">controle!F351</f>
        <v/>
      </c>
      <c r="G348" s="117">
        <f>controle!L351</f>
        <v>0</v>
      </c>
    </row>
    <row r="349" spans="1:7" ht="24" customHeight="1" x14ac:dyDescent="0.25">
      <c r="A349" s="111" t="str">
        <f>controle!A352</f>
        <v/>
      </c>
      <c r="B349" s="136">
        <f>controle!B352</f>
        <v>0</v>
      </c>
      <c r="C349" s="125">
        <f>controle!C352</f>
        <v>0</v>
      </c>
      <c r="D349" s="126">
        <f>controle!D352</f>
        <v>0</v>
      </c>
      <c r="E349" s="112">
        <f>controle!E352</f>
        <v>0</v>
      </c>
      <c r="F349" s="113" t="str">
        <f ca="1">controle!F352</f>
        <v/>
      </c>
      <c r="G349" s="117">
        <f>controle!L352</f>
        <v>0</v>
      </c>
    </row>
    <row r="350" spans="1:7" ht="24" customHeight="1" x14ac:dyDescent="0.25">
      <c r="A350" s="111" t="str">
        <f>controle!A353</f>
        <v/>
      </c>
      <c r="B350" s="136">
        <f>controle!B353</f>
        <v>0</v>
      </c>
      <c r="C350" s="125">
        <f>controle!C353</f>
        <v>0</v>
      </c>
      <c r="D350" s="126">
        <f>controle!D353</f>
        <v>0</v>
      </c>
      <c r="E350" s="112">
        <f>controle!E353</f>
        <v>0</v>
      </c>
      <c r="F350" s="113" t="str">
        <f ca="1">controle!F353</f>
        <v/>
      </c>
      <c r="G350" s="117">
        <f>controle!L353</f>
        <v>0</v>
      </c>
    </row>
    <row r="351" spans="1:7" ht="24" customHeight="1" x14ac:dyDescent="0.25">
      <c r="A351" s="111" t="str">
        <f>controle!A354</f>
        <v/>
      </c>
      <c r="B351" s="136">
        <f>controle!B354</f>
        <v>0</v>
      </c>
      <c r="C351" s="125">
        <f>controle!C354</f>
        <v>0</v>
      </c>
      <c r="D351" s="126">
        <f>controle!D354</f>
        <v>0</v>
      </c>
      <c r="E351" s="112">
        <f>controle!E354</f>
        <v>0</v>
      </c>
      <c r="F351" s="113" t="str">
        <f ca="1">controle!F354</f>
        <v/>
      </c>
      <c r="G351" s="117">
        <f>controle!L354</f>
        <v>0</v>
      </c>
    </row>
    <row r="352" spans="1:7" ht="24" customHeight="1" x14ac:dyDescent="0.25">
      <c r="A352" s="111" t="str">
        <f>controle!A355</f>
        <v/>
      </c>
      <c r="B352" s="136">
        <f>controle!B355</f>
        <v>0</v>
      </c>
      <c r="C352" s="125">
        <f>controle!C355</f>
        <v>0</v>
      </c>
      <c r="D352" s="126">
        <f>controle!D355</f>
        <v>0</v>
      </c>
      <c r="E352" s="112">
        <f>controle!E355</f>
        <v>0</v>
      </c>
      <c r="F352" s="113" t="str">
        <f ca="1">controle!F355</f>
        <v/>
      </c>
      <c r="G352" s="117">
        <f>controle!L355</f>
        <v>0</v>
      </c>
    </row>
    <row r="353" spans="1:7" ht="24" customHeight="1" x14ac:dyDescent="0.25">
      <c r="A353" s="111" t="str">
        <f>controle!A356</f>
        <v/>
      </c>
      <c r="B353" s="136">
        <f>controle!B356</f>
        <v>0</v>
      </c>
      <c r="C353" s="125">
        <f>controle!C356</f>
        <v>0</v>
      </c>
      <c r="D353" s="126">
        <f>controle!D356</f>
        <v>0</v>
      </c>
      <c r="E353" s="112">
        <f>controle!E356</f>
        <v>0</v>
      </c>
      <c r="F353" s="113" t="str">
        <f ca="1">controle!F356</f>
        <v/>
      </c>
      <c r="G353" s="117">
        <f>controle!L356</f>
        <v>0</v>
      </c>
    </row>
    <row r="354" spans="1:7" ht="24" customHeight="1" x14ac:dyDescent="0.25">
      <c r="A354" s="111" t="str">
        <f>controle!A357</f>
        <v/>
      </c>
      <c r="B354" s="136">
        <f>controle!B357</f>
        <v>0</v>
      </c>
      <c r="C354" s="125">
        <f>controle!C357</f>
        <v>0</v>
      </c>
      <c r="D354" s="126">
        <f>controle!D357</f>
        <v>0</v>
      </c>
      <c r="E354" s="112">
        <f>controle!E357</f>
        <v>0</v>
      </c>
      <c r="F354" s="113" t="str">
        <f ca="1">controle!F357</f>
        <v/>
      </c>
      <c r="G354" s="117">
        <f>controle!L357</f>
        <v>0</v>
      </c>
    </row>
    <row r="355" spans="1:7" ht="24" customHeight="1" x14ac:dyDescent="0.25">
      <c r="A355" s="111" t="str">
        <f>controle!A358</f>
        <v/>
      </c>
      <c r="B355" s="136">
        <f>controle!B358</f>
        <v>0</v>
      </c>
      <c r="C355" s="125">
        <f>controle!C358</f>
        <v>0</v>
      </c>
      <c r="D355" s="126">
        <f>controle!D358</f>
        <v>0</v>
      </c>
      <c r="E355" s="112">
        <f>controle!E358</f>
        <v>0</v>
      </c>
      <c r="F355" s="113" t="str">
        <f ca="1">controle!F358</f>
        <v/>
      </c>
      <c r="G355" s="117">
        <f>controle!L358</f>
        <v>0</v>
      </c>
    </row>
    <row r="356" spans="1:7" ht="24" customHeight="1" x14ac:dyDescent="0.25">
      <c r="A356" s="111" t="str">
        <f>controle!A359</f>
        <v/>
      </c>
      <c r="B356" s="136">
        <f>controle!B359</f>
        <v>0</v>
      </c>
      <c r="C356" s="125">
        <f>controle!C359</f>
        <v>0</v>
      </c>
      <c r="D356" s="126">
        <f>controle!D359</f>
        <v>0</v>
      </c>
      <c r="E356" s="112">
        <f>controle!E359</f>
        <v>0</v>
      </c>
      <c r="F356" s="113" t="str">
        <f ca="1">controle!F359</f>
        <v/>
      </c>
      <c r="G356" s="117">
        <f>controle!L359</f>
        <v>0</v>
      </c>
    </row>
    <row r="357" spans="1:7" ht="24" customHeight="1" x14ac:dyDescent="0.25">
      <c r="A357" s="111" t="str">
        <f>controle!A360</f>
        <v/>
      </c>
      <c r="B357" s="136">
        <f>controle!B360</f>
        <v>0</v>
      </c>
      <c r="C357" s="125">
        <f>controle!C360</f>
        <v>0</v>
      </c>
      <c r="D357" s="126">
        <f>controle!D360</f>
        <v>0</v>
      </c>
      <c r="E357" s="112">
        <f>controle!E360</f>
        <v>0</v>
      </c>
      <c r="F357" s="113" t="str">
        <f ca="1">controle!F360</f>
        <v/>
      </c>
      <c r="G357" s="117">
        <f>controle!L360</f>
        <v>0</v>
      </c>
    </row>
    <row r="358" spans="1:7" ht="24" customHeight="1" x14ac:dyDescent="0.25">
      <c r="A358" s="111" t="str">
        <f>controle!A361</f>
        <v/>
      </c>
      <c r="B358" s="136">
        <f>controle!B361</f>
        <v>0</v>
      </c>
      <c r="C358" s="125">
        <f>controle!C361</f>
        <v>0</v>
      </c>
      <c r="D358" s="126">
        <f>controle!D361</f>
        <v>0</v>
      </c>
      <c r="E358" s="112">
        <f>controle!E361</f>
        <v>0</v>
      </c>
      <c r="F358" s="113" t="str">
        <f ca="1">controle!F361</f>
        <v/>
      </c>
      <c r="G358" s="117">
        <f>controle!L361</f>
        <v>0</v>
      </c>
    </row>
    <row r="359" spans="1:7" ht="24" customHeight="1" x14ac:dyDescent="0.25">
      <c r="A359" s="111" t="str">
        <f>controle!A362</f>
        <v/>
      </c>
      <c r="B359" s="136">
        <f>controle!B362</f>
        <v>0</v>
      </c>
      <c r="C359" s="125">
        <f>controle!C362</f>
        <v>0</v>
      </c>
      <c r="D359" s="126">
        <f>controle!D362</f>
        <v>0</v>
      </c>
      <c r="E359" s="112">
        <f>controle!E362</f>
        <v>0</v>
      </c>
      <c r="F359" s="113" t="str">
        <f ca="1">controle!F362</f>
        <v/>
      </c>
      <c r="G359" s="117">
        <f>controle!L362</f>
        <v>0</v>
      </c>
    </row>
    <row r="360" spans="1:7" ht="24" customHeight="1" x14ac:dyDescent="0.25">
      <c r="A360" s="111" t="str">
        <f>controle!A363</f>
        <v/>
      </c>
      <c r="B360" s="136">
        <f>controle!B363</f>
        <v>0</v>
      </c>
      <c r="C360" s="125">
        <f>controle!C363</f>
        <v>0</v>
      </c>
      <c r="D360" s="126">
        <f>controle!D363</f>
        <v>0</v>
      </c>
      <c r="E360" s="112">
        <f>controle!E363</f>
        <v>0</v>
      </c>
      <c r="F360" s="113" t="str">
        <f ca="1">controle!F363</f>
        <v/>
      </c>
      <c r="G360" s="117">
        <f>controle!L363</f>
        <v>0</v>
      </c>
    </row>
    <row r="361" spans="1:7" ht="24" customHeight="1" x14ac:dyDescent="0.25">
      <c r="A361" s="111" t="str">
        <f>controle!A364</f>
        <v/>
      </c>
      <c r="B361" s="136">
        <f>controle!B364</f>
        <v>0</v>
      </c>
      <c r="C361" s="125">
        <f>controle!C364</f>
        <v>0</v>
      </c>
      <c r="D361" s="126">
        <f>controle!D364</f>
        <v>0</v>
      </c>
      <c r="E361" s="112">
        <f>controle!E364</f>
        <v>0</v>
      </c>
      <c r="F361" s="113" t="str">
        <f ca="1">controle!F364</f>
        <v/>
      </c>
      <c r="G361" s="117">
        <f>controle!L364</f>
        <v>0</v>
      </c>
    </row>
    <row r="362" spans="1:7" ht="24" customHeight="1" x14ac:dyDescent="0.25">
      <c r="A362" s="111" t="str">
        <f>controle!A365</f>
        <v/>
      </c>
      <c r="B362" s="136">
        <f>controle!B365</f>
        <v>0</v>
      </c>
      <c r="C362" s="125">
        <f>controle!C365</f>
        <v>0</v>
      </c>
      <c r="D362" s="126">
        <f>controle!D365</f>
        <v>0</v>
      </c>
      <c r="E362" s="112">
        <f>controle!E365</f>
        <v>0</v>
      </c>
      <c r="F362" s="113" t="str">
        <f ca="1">controle!F365</f>
        <v/>
      </c>
      <c r="G362" s="117">
        <f>controle!L365</f>
        <v>0</v>
      </c>
    </row>
    <row r="363" spans="1:7" ht="24" customHeight="1" x14ac:dyDescent="0.25">
      <c r="A363" s="111" t="str">
        <f>controle!A366</f>
        <v/>
      </c>
      <c r="B363" s="136">
        <f>controle!B366</f>
        <v>0</v>
      </c>
      <c r="C363" s="125">
        <f>controle!C366</f>
        <v>0</v>
      </c>
      <c r="D363" s="126">
        <f>controle!D366</f>
        <v>0</v>
      </c>
      <c r="E363" s="112">
        <f>controle!E366</f>
        <v>0</v>
      </c>
      <c r="F363" s="113" t="str">
        <f ca="1">controle!F366</f>
        <v/>
      </c>
      <c r="G363" s="117">
        <f>controle!L366</f>
        <v>0</v>
      </c>
    </row>
    <row r="364" spans="1:7" ht="24" customHeight="1" x14ac:dyDescent="0.25">
      <c r="A364" s="111" t="str">
        <f>controle!A367</f>
        <v/>
      </c>
      <c r="B364" s="136">
        <f>controle!B367</f>
        <v>0</v>
      </c>
      <c r="C364" s="125">
        <f>controle!C367</f>
        <v>0</v>
      </c>
      <c r="D364" s="126">
        <f>controle!D367</f>
        <v>0</v>
      </c>
      <c r="E364" s="112">
        <f>controle!E367</f>
        <v>0</v>
      </c>
      <c r="F364" s="113" t="str">
        <f ca="1">controle!F367</f>
        <v/>
      </c>
      <c r="G364" s="117">
        <f>controle!L367</f>
        <v>0</v>
      </c>
    </row>
    <row r="365" spans="1:7" ht="24" customHeight="1" x14ac:dyDescent="0.25">
      <c r="A365" s="111" t="str">
        <f>controle!A368</f>
        <v/>
      </c>
      <c r="B365" s="136">
        <f>controle!B368</f>
        <v>0</v>
      </c>
      <c r="C365" s="125">
        <f>controle!C368</f>
        <v>0</v>
      </c>
      <c r="D365" s="126">
        <f>controle!D368</f>
        <v>0</v>
      </c>
      <c r="E365" s="112">
        <f>controle!E368</f>
        <v>0</v>
      </c>
      <c r="F365" s="113" t="str">
        <f ca="1">controle!F368</f>
        <v/>
      </c>
      <c r="G365" s="117">
        <f>controle!L368</f>
        <v>0</v>
      </c>
    </row>
    <row r="366" spans="1:7" ht="24" customHeight="1" x14ac:dyDescent="0.25">
      <c r="A366" s="111" t="str">
        <f>controle!A369</f>
        <v/>
      </c>
      <c r="B366" s="136">
        <f>controle!B369</f>
        <v>0</v>
      </c>
      <c r="C366" s="125">
        <f>controle!C369</f>
        <v>0</v>
      </c>
      <c r="D366" s="126">
        <f>controle!D369</f>
        <v>0</v>
      </c>
      <c r="E366" s="112">
        <f>controle!E369</f>
        <v>0</v>
      </c>
      <c r="F366" s="113" t="str">
        <f ca="1">controle!F369</f>
        <v/>
      </c>
      <c r="G366" s="117">
        <f>controle!L369</f>
        <v>0</v>
      </c>
    </row>
    <row r="367" spans="1:7" ht="24" customHeight="1" x14ac:dyDescent="0.25">
      <c r="A367" s="111" t="str">
        <f>controle!A370</f>
        <v/>
      </c>
      <c r="B367" s="136">
        <f>controle!B370</f>
        <v>0</v>
      </c>
      <c r="C367" s="125">
        <f>controle!C370</f>
        <v>0</v>
      </c>
      <c r="D367" s="126">
        <f>controle!D370</f>
        <v>0</v>
      </c>
      <c r="E367" s="112">
        <f>controle!E370</f>
        <v>0</v>
      </c>
      <c r="F367" s="113" t="str">
        <f ca="1">controle!F370</f>
        <v/>
      </c>
      <c r="G367" s="117">
        <f>controle!L370</f>
        <v>0</v>
      </c>
    </row>
    <row r="368" spans="1:7" ht="24" customHeight="1" x14ac:dyDescent="0.25">
      <c r="A368" s="111" t="str">
        <f>controle!A371</f>
        <v/>
      </c>
      <c r="B368" s="136">
        <f>controle!B371</f>
        <v>0</v>
      </c>
      <c r="C368" s="125">
        <f>controle!C371</f>
        <v>0</v>
      </c>
      <c r="D368" s="126">
        <f>controle!D371</f>
        <v>0</v>
      </c>
      <c r="E368" s="112">
        <f>controle!E371</f>
        <v>0</v>
      </c>
      <c r="F368" s="113" t="str">
        <f ca="1">controle!F371</f>
        <v/>
      </c>
      <c r="G368" s="117">
        <f>controle!L371</f>
        <v>0</v>
      </c>
    </row>
    <row r="369" spans="1:7" ht="24" customHeight="1" x14ac:dyDescent="0.25">
      <c r="A369" s="111" t="str">
        <f>controle!A372</f>
        <v/>
      </c>
      <c r="B369" s="136">
        <f>controle!B372</f>
        <v>0</v>
      </c>
      <c r="C369" s="125">
        <f>controle!C372</f>
        <v>0</v>
      </c>
      <c r="D369" s="126">
        <f>controle!D372</f>
        <v>0</v>
      </c>
      <c r="E369" s="112">
        <f>controle!E372</f>
        <v>0</v>
      </c>
      <c r="F369" s="113" t="str">
        <f ca="1">controle!F372</f>
        <v/>
      </c>
      <c r="G369" s="117">
        <f>controle!L372</f>
        <v>0</v>
      </c>
    </row>
    <row r="370" spans="1:7" ht="24" customHeight="1" x14ac:dyDescent="0.25">
      <c r="A370" s="111" t="str">
        <f>controle!A373</f>
        <v/>
      </c>
      <c r="B370" s="136">
        <f>controle!B373</f>
        <v>0</v>
      </c>
      <c r="C370" s="125">
        <f>controle!C373</f>
        <v>0</v>
      </c>
      <c r="D370" s="126">
        <f>controle!D373</f>
        <v>0</v>
      </c>
      <c r="E370" s="112">
        <f>controle!E373</f>
        <v>0</v>
      </c>
      <c r="F370" s="113" t="str">
        <f ca="1">controle!F373</f>
        <v/>
      </c>
      <c r="G370" s="117">
        <f>controle!L373</f>
        <v>0</v>
      </c>
    </row>
    <row r="371" spans="1:7" ht="24" customHeight="1" x14ac:dyDescent="0.25">
      <c r="A371" s="111" t="str">
        <f>controle!A374</f>
        <v/>
      </c>
      <c r="B371" s="136">
        <f>controle!B374</f>
        <v>0</v>
      </c>
      <c r="C371" s="125">
        <f>controle!C374</f>
        <v>0</v>
      </c>
      <c r="D371" s="126">
        <f>controle!D374</f>
        <v>0</v>
      </c>
      <c r="E371" s="112">
        <f>controle!E374</f>
        <v>0</v>
      </c>
      <c r="F371" s="113" t="str">
        <f ca="1">controle!F374</f>
        <v/>
      </c>
      <c r="G371" s="117">
        <f>controle!L374</f>
        <v>0</v>
      </c>
    </row>
    <row r="372" spans="1:7" ht="24" customHeight="1" x14ac:dyDescent="0.25">
      <c r="A372" s="111" t="str">
        <f>controle!A375</f>
        <v/>
      </c>
      <c r="B372" s="136">
        <f>controle!B375</f>
        <v>0</v>
      </c>
      <c r="C372" s="125">
        <f>controle!C375</f>
        <v>0</v>
      </c>
      <c r="D372" s="126">
        <f>controle!D375</f>
        <v>0</v>
      </c>
      <c r="E372" s="112">
        <f>controle!E375</f>
        <v>0</v>
      </c>
      <c r="F372" s="113" t="str">
        <f ca="1">controle!F375</f>
        <v/>
      </c>
      <c r="G372" s="117">
        <f>controle!L375</f>
        <v>0</v>
      </c>
    </row>
    <row r="373" spans="1:7" ht="24" customHeight="1" x14ac:dyDescent="0.25">
      <c r="A373" s="111" t="str">
        <f>controle!A376</f>
        <v/>
      </c>
      <c r="B373" s="136">
        <f>controle!B376</f>
        <v>0</v>
      </c>
      <c r="C373" s="125">
        <f>controle!C376</f>
        <v>0</v>
      </c>
      <c r="D373" s="126">
        <f>controle!D376</f>
        <v>0</v>
      </c>
      <c r="E373" s="112">
        <f>controle!E376</f>
        <v>0</v>
      </c>
      <c r="F373" s="113" t="str">
        <f ca="1">controle!F376</f>
        <v/>
      </c>
      <c r="G373" s="117">
        <f>controle!L376</f>
        <v>0</v>
      </c>
    </row>
    <row r="374" spans="1:7" ht="24" customHeight="1" x14ac:dyDescent="0.25">
      <c r="A374" s="111" t="str">
        <f>controle!A377</f>
        <v/>
      </c>
      <c r="B374" s="136">
        <f>controle!B377</f>
        <v>0</v>
      </c>
      <c r="C374" s="125">
        <f>controle!C377</f>
        <v>0</v>
      </c>
      <c r="D374" s="126">
        <f>controle!D377</f>
        <v>0</v>
      </c>
      <c r="E374" s="112">
        <f>controle!E377</f>
        <v>0</v>
      </c>
      <c r="F374" s="113" t="str">
        <f ca="1">controle!F377</f>
        <v/>
      </c>
      <c r="G374" s="117">
        <f>controle!L377</f>
        <v>0</v>
      </c>
    </row>
    <row r="375" spans="1:7" ht="24" customHeight="1" x14ac:dyDescent="0.25">
      <c r="A375" s="111" t="str">
        <f>controle!A378</f>
        <v/>
      </c>
      <c r="B375" s="136">
        <f>controle!B378</f>
        <v>0</v>
      </c>
      <c r="C375" s="125">
        <f>controle!C378</f>
        <v>0</v>
      </c>
      <c r="D375" s="126">
        <f>controle!D378</f>
        <v>0</v>
      </c>
      <c r="E375" s="112">
        <f>controle!E378</f>
        <v>0</v>
      </c>
      <c r="F375" s="113" t="str">
        <f ca="1">controle!F378</f>
        <v/>
      </c>
      <c r="G375" s="117">
        <f>controle!L378</f>
        <v>0</v>
      </c>
    </row>
    <row r="376" spans="1:7" ht="24" customHeight="1" x14ac:dyDescent="0.25">
      <c r="A376" s="111" t="str">
        <f>controle!A379</f>
        <v/>
      </c>
      <c r="B376" s="136">
        <f>controle!B379</f>
        <v>0</v>
      </c>
      <c r="C376" s="125">
        <f>controle!C379</f>
        <v>0</v>
      </c>
      <c r="D376" s="126">
        <f>controle!D379</f>
        <v>0</v>
      </c>
      <c r="E376" s="112">
        <f>controle!E379</f>
        <v>0</v>
      </c>
      <c r="F376" s="113" t="str">
        <f ca="1">controle!F379</f>
        <v/>
      </c>
      <c r="G376" s="117">
        <f>controle!L379</f>
        <v>0</v>
      </c>
    </row>
    <row r="377" spans="1:7" ht="24" customHeight="1" x14ac:dyDescent="0.25">
      <c r="A377" s="111" t="str">
        <f>controle!A380</f>
        <v/>
      </c>
      <c r="B377" s="136">
        <f>controle!B380</f>
        <v>0</v>
      </c>
      <c r="C377" s="125">
        <f>controle!C380</f>
        <v>0</v>
      </c>
      <c r="D377" s="126">
        <f>controle!D380</f>
        <v>0</v>
      </c>
      <c r="E377" s="112">
        <f>controle!E380</f>
        <v>0</v>
      </c>
      <c r="F377" s="113" t="str">
        <f ca="1">controle!F380</f>
        <v/>
      </c>
      <c r="G377" s="117">
        <f>controle!L380</f>
        <v>0</v>
      </c>
    </row>
    <row r="378" spans="1:7" ht="24" customHeight="1" x14ac:dyDescent="0.25">
      <c r="A378" s="111" t="str">
        <f>controle!A381</f>
        <v/>
      </c>
      <c r="B378" s="136">
        <f>controle!B381</f>
        <v>0</v>
      </c>
      <c r="C378" s="125">
        <f>controle!C381</f>
        <v>0</v>
      </c>
      <c r="D378" s="126">
        <f>controle!D381</f>
        <v>0</v>
      </c>
      <c r="E378" s="112">
        <f>controle!E381</f>
        <v>0</v>
      </c>
      <c r="F378" s="113" t="str">
        <f ca="1">controle!F381</f>
        <v/>
      </c>
      <c r="G378" s="117">
        <f>controle!L381</f>
        <v>0</v>
      </c>
    </row>
    <row r="379" spans="1:7" ht="24" customHeight="1" x14ac:dyDescent="0.25">
      <c r="A379" s="111" t="str">
        <f>controle!A382</f>
        <v/>
      </c>
      <c r="B379" s="136">
        <f>controle!B382</f>
        <v>0</v>
      </c>
      <c r="C379" s="125">
        <f>controle!C382</f>
        <v>0</v>
      </c>
      <c r="D379" s="126">
        <f>controle!D382</f>
        <v>0</v>
      </c>
      <c r="E379" s="112">
        <f>controle!E382</f>
        <v>0</v>
      </c>
      <c r="F379" s="113" t="str">
        <f ca="1">controle!F382</f>
        <v/>
      </c>
      <c r="G379" s="117">
        <f>controle!L382</f>
        <v>0</v>
      </c>
    </row>
    <row r="380" spans="1:7" ht="24" customHeight="1" x14ac:dyDescent="0.25">
      <c r="A380" s="111" t="str">
        <f>controle!A383</f>
        <v/>
      </c>
      <c r="B380" s="136">
        <f>controle!B383</f>
        <v>0</v>
      </c>
      <c r="C380" s="125">
        <f>controle!C383</f>
        <v>0</v>
      </c>
      <c r="D380" s="126">
        <f>controle!D383</f>
        <v>0</v>
      </c>
      <c r="E380" s="112">
        <f>controle!E383</f>
        <v>0</v>
      </c>
      <c r="F380" s="113" t="str">
        <f ca="1">controle!F383</f>
        <v/>
      </c>
      <c r="G380" s="117">
        <f>controle!L383</f>
        <v>0</v>
      </c>
    </row>
    <row r="381" spans="1:7" ht="24" customHeight="1" x14ac:dyDescent="0.25">
      <c r="A381" s="111" t="str">
        <f>controle!A384</f>
        <v/>
      </c>
      <c r="B381" s="136">
        <f>controle!B384</f>
        <v>0</v>
      </c>
      <c r="C381" s="125">
        <f>controle!C384</f>
        <v>0</v>
      </c>
      <c r="D381" s="126">
        <f>controle!D384</f>
        <v>0</v>
      </c>
      <c r="E381" s="112">
        <f>controle!E384</f>
        <v>0</v>
      </c>
      <c r="F381" s="113" t="str">
        <f ca="1">controle!F384</f>
        <v/>
      </c>
      <c r="G381" s="117">
        <f>controle!L384</f>
        <v>0</v>
      </c>
    </row>
    <row r="382" spans="1:7" ht="24" customHeight="1" x14ac:dyDescent="0.25">
      <c r="A382" s="111" t="str">
        <f>controle!A385</f>
        <v/>
      </c>
      <c r="B382" s="136">
        <f>controle!B385</f>
        <v>0</v>
      </c>
      <c r="C382" s="125">
        <f>controle!C385</f>
        <v>0</v>
      </c>
      <c r="D382" s="126">
        <f>controle!D385</f>
        <v>0</v>
      </c>
      <c r="E382" s="112">
        <f>controle!E385</f>
        <v>0</v>
      </c>
      <c r="F382" s="113" t="str">
        <f ca="1">controle!F385</f>
        <v/>
      </c>
      <c r="G382" s="117">
        <f>controle!L385</f>
        <v>0</v>
      </c>
    </row>
    <row r="383" spans="1:7" ht="24" customHeight="1" x14ac:dyDescent="0.25">
      <c r="A383" s="111" t="str">
        <f>controle!A386</f>
        <v/>
      </c>
      <c r="B383" s="136">
        <f>controle!B386</f>
        <v>0</v>
      </c>
      <c r="C383" s="125">
        <f>controle!C386</f>
        <v>0</v>
      </c>
      <c r="D383" s="126">
        <f>controle!D386</f>
        <v>0</v>
      </c>
      <c r="E383" s="112">
        <f>controle!E386</f>
        <v>0</v>
      </c>
      <c r="F383" s="113" t="str">
        <f ca="1">controle!F386</f>
        <v/>
      </c>
      <c r="G383" s="117">
        <f>controle!L386</f>
        <v>0</v>
      </c>
    </row>
    <row r="384" spans="1:7" ht="24" customHeight="1" x14ac:dyDescent="0.25">
      <c r="A384" s="111" t="str">
        <f>controle!A387</f>
        <v/>
      </c>
      <c r="B384" s="136">
        <f>controle!B387</f>
        <v>0</v>
      </c>
      <c r="C384" s="125">
        <f>controle!C387</f>
        <v>0</v>
      </c>
      <c r="D384" s="126">
        <f>controle!D387</f>
        <v>0</v>
      </c>
      <c r="E384" s="112">
        <f>controle!E387</f>
        <v>0</v>
      </c>
      <c r="F384" s="113" t="str">
        <f ca="1">controle!F387</f>
        <v/>
      </c>
      <c r="G384" s="117">
        <f>controle!L387</f>
        <v>0</v>
      </c>
    </row>
    <row r="385" spans="1:7" ht="24" customHeight="1" x14ac:dyDescent="0.25">
      <c r="A385" s="111" t="str">
        <f>controle!A388</f>
        <v/>
      </c>
      <c r="B385" s="136">
        <f>controle!B388</f>
        <v>0</v>
      </c>
      <c r="C385" s="125">
        <f>controle!C388</f>
        <v>0</v>
      </c>
      <c r="D385" s="126">
        <f>controle!D388</f>
        <v>0</v>
      </c>
      <c r="E385" s="112">
        <f>controle!E388</f>
        <v>0</v>
      </c>
      <c r="F385" s="113" t="str">
        <f ca="1">controle!F388</f>
        <v/>
      </c>
      <c r="G385" s="117">
        <f>controle!L388</f>
        <v>0</v>
      </c>
    </row>
    <row r="386" spans="1:7" ht="24" customHeight="1" x14ac:dyDescent="0.25">
      <c r="A386" s="111" t="str">
        <f>controle!A389</f>
        <v/>
      </c>
      <c r="B386" s="136">
        <f>controle!B389</f>
        <v>0</v>
      </c>
      <c r="C386" s="125">
        <f>controle!C389</f>
        <v>0</v>
      </c>
      <c r="D386" s="126">
        <f>controle!D389</f>
        <v>0</v>
      </c>
      <c r="E386" s="112">
        <f>controle!E389</f>
        <v>0</v>
      </c>
      <c r="F386" s="113" t="str">
        <f ca="1">controle!F389</f>
        <v/>
      </c>
      <c r="G386" s="117">
        <f>controle!L389</f>
        <v>0</v>
      </c>
    </row>
    <row r="387" spans="1:7" ht="24" customHeight="1" x14ac:dyDescent="0.25">
      <c r="A387" s="111" t="str">
        <f>controle!A390</f>
        <v/>
      </c>
      <c r="B387" s="136">
        <f>controle!B390</f>
        <v>0</v>
      </c>
      <c r="C387" s="125">
        <f>controle!C390</f>
        <v>0</v>
      </c>
      <c r="D387" s="126">
        <f>controle!D390</f>
        <v>0</v>
      </c>
      <c r="E387" s="112">
        <f>controle!E390</f>
        <v>0</v>
      </c>
      <c r="F387" s="113" t="str">
        <f ca="1">controle!F390</f>
        <v/>
      </c>
      <c r="G387" s="117">
        <f>controle!L390</f>
        <v>0</v>
      </c>
    </row>
    <row r="388" spans="1:7" ht="24" customHeight="1" x14ac:dyDescent="0.25">
      <c r="A388" s="111" t="str">
        <f>controle!A391</f>
        <v/>
      </c>
      <c r="B388" s="136">
        <f>controle!B391</f>
        <v>0</v>
      </c>
      <c r="C388" s="125">
        <f>controle!C391</f>
        <v>0</v>
      </c>
      <c r="D388" s="126">
        <f>controle!D391</f>
        <v>0</v>
      </c>
      <c r="E388" s="112">
        <f>controle!E391</f>
        <v>0</v>
      </c>
      <c r="F388" s="113" t="str">
        <f ca="1">controle!F391</f>
        <v/>
      </c>
      <c r="G388" s="117">
        <f>controle!L391</f>
        <v>0</v>
      </c>
    </row>
    <row r="389" spans="1:7" ht="24" customHeight="1" x14ac:dyDescent="0.25">
      <c r="A389" s="111" t="str">
        <f>controle!A392</f>
        <v/>
      </c>
      <c r="B389" s="136">
        <f>controle!B392</f>
        <v>0</v>
      </c>
      <c r="C389" s="125">
        <f>controle!C392</f>
        <v>0</v>
      </c>
      <c r="D389" s="126">
        <f>controle!D392</f>
        <v>0</v>
      </c>
      <c r="E389" s="112">
        <f>controle!E392</f>
        <v>0</v>
      </c>
      <c r="F389" s="113" t="str">
        <f ca="1">controle!F392</f>
        <v/>
      </c>
      <c r="G389" s="117">
        <f>controle!L392</f>
        <v>0</v>
      </c>
    </row>
    <row r="390" spans="1:7" ht="24" customHeight="1" x14ac:dyDescent="0.25">
      <c r="A390" s="111" t="str">
        <f>controle!A393</f>
        <v/>
      </c>
      <c r="B390" s="136">
        <f>controle!B393</f>
        <v>0</v>
      </c>
      <c r="C390" s="125">
        <f>controle!C393</f>
        <v>0</v>
      </c>
      <c r="D390" s="126">
        <f>controle!D393</f>
        <v>0</v>
      </c>
      <c r="E390" s="112">
        <f>controle!E393</f>
        <v>0</v>
      </c>
      <c r="F390" s="113" t="str">
        <f ca="1">controle!F393</f>
        <v/>
      </c>
      <c r="G390" s="117">
        <f>controle!L393</f>
        <v>0</v>
      </c>
    </row>
    <row r="391" spans="1:7" ht="24" customHeight="1" x14ac:dyDescent="0.25">
      <c r="A391" s="111" t="str">
        <f>controle!A394</f>
        <v/>
      </c>
      <c r="B391" s="136">
        <f>controle!B394</f>
        <v>0</v>
      </c>
      <c r="C391" s="125">
        <f>controle!C394</f>
        <v>0</v>
      </c>
      <c r="D391" s="126">
        <f>controle!D394</f>
        <v>0</v>
      </c>
      <c r="E391" s="112">
        <f>controle!E394</f>
        <v>0</v>
      </c>
      <c r="F391" s="113" t="str">
        <f ca="1">controle!F394</f>
        <v/>
      </c>
      <c r="G391" s="117">
        <f>controle!L394</f>
        <v>0</v>
      </c>
    </row>
    <row r="392" spans="1:7" ht="24" customHeight="1" x14ac:dyDescent="0.25">
      <c r="A392" s="111" t="str">
        <f>controle!A395</f>
        <v/>
      </c>
      <c r="B392" s="136">
        <f>controle!B395</f>
        <v>0</v>
      </c>
      <c r="C392" s="125">
        <f>controle!C395</f>
        <v>0</v>
      </c>
      <c r="D392" s="126">
        <f>controle!D395</f>
        <v>0</v>
      </c>
      <c r="E392" s="112">
        <f>controle!E395</f>
        <v>0</v>
      </c>
      <c r="F392" s="113" t="str">
        <f ca="1">controle!F395</f>
        <v/>
      </c>
      <c r="G392" s="117">
        <f>controle!L395</f>
        <v>0</v>
      </c>
    </row>
    <row r="393" spans="1:7" ht="24" customHeight="1" x14ac:dyDescent="0.25">
      <c r="A393" s="111" t="str">
        <f>controle!A396</f>
        <v/>
      </c>
      <c r="B393" s="136">
        <f>controle!B396</f>
        <v>0</v>
      </c>
      <c r="C393" s="125">
        <f>controle!C396</f>
        <v>0</v>
      </c>
      <c r="D393" s="126">
        <f>controle!D396</f>
        <v>0</v>
      </c>
      <c r="E393" s="112">
        <f>controle!E396</f>
        <v>0</v>
      </c>
      <c r="F393" s="113" t="str">
        <f ca="1">controle!F396</f>
        <v/>
      </c>
      <c r="G393" s="117">
        <f>controle!L396</f>
        <v>0</v>
      </c>
    </row>
    <row r="394" spans="1:7" ht="24" customHeight="1" x14ac:dyDescent="0.25">
      <c r="A394" s="111" t="str">
        <f>controle!A397</f>
        <v/>
      </c>
      <c r="B394" s="136">
        <f>controle!B397</f>
        <v>0</v>
      </c>
      <c r="C394" s="125">
        <f>controle!C397</f>
        <v>0</v>
      </c>
      <c r="D394" s="126">
        <f>controle!D397</f>
        <v>0</v>
      </c>
      <c r="E394" s="112">
        <f>controle!E397</f>
        <v>0</v>
      </c>
      <c r="F394" s="113" t="str">
        <f ca="1">controle!F397</f>
        <v/>
      </c>
      <c r="G394" s="117">
        <f>controle!L397</f>
        <v>0</v>
      </c>
    </row>
    <row r="395" spans="1:7" ht="24" customHeight="1" x14ac:dyDescent="0.25">
      <c r="A395" s="111" t="str">
        <f>controle!A398</f>
        <v/>
      </c>
      <c r="B395" s="136">
        <f>controle!B398</f>
        <v>0</v>
      </c>
      <c r="C395" s="125">
        <f>controle!C398</f>
        <v>0</v>
      </c>
      <c r="D395" s="126">
        <f>controle!D398</f>
        <v>0</v>
      </c>
      <c r="E395" s="112">
        <f>controle!E398</f>
        <v>0</v>
      </c>
      <c r="F395" s="113" t="str">
        <f ca="1">controle!F398</f>
        <v/>
      </c>
      <c r="G395" s="117">
        <f>controle!L398</f>
        <v>0</v>
      </c>
    </row>
    <row r="396" spans="1:7" ht="24" customHeight="1" x14ac:dyDescent="0.25">
      <c r="A396" s="111" t="str">
        <f>controle!A399</f>
        <v/>
      </c>
      <c r="B396" s="136">
        <f>controle!B399</f>
        <v>0</v>
      </c>
      <c r="C396" s="125">
        <f>controle!C399</f>
        <v>0</v>
      </c>
      <c r="D396" s="126">
        <f>controle!D399</f>
        <v>0</v>
      </c>
      <c r="E396" s="112">
        <f>controle!E399</f>
        <v>0</v>
      </c>
      <c r="F396" s="113" t="str">
        <f ca="1">controle!F399</f>
        <v/>
      </c>
      <c r="G396" s="117">
        <f>controle!L399</f>
        <v>0</v>
      </c>
    </row>
    <row r="397" spans="1:7" ht="24" customHeight="1" x14ac:dyDescent="0.25">
      <c r="A397" s="111" t="str">
        <f>controle!A400</f>
        <v/>
      </c>
      <c r="B397" s="136">
        <f>controle!B400</f>
        <v>0</v>
      </c>
      <c r="C397" s="125">
        <f>controle!C400</f>
        <v>0</v>
      </c>
      <c r="D397" s="126">
        <f>controle!D400</f>
        <v>0</v>
      </c>
      <c r="E397" s="112">
        <f>controle!E400</f>
        <v>0</v>
      </c>
      <c r="F397" s="113" t="str">
        <f ca="1">controle!F400</f>
        <v/>
      </c>
      <c r="G397" s="117">
        <f>controle!L400</f>
        <v>0</v>
      </c>
    </row>
    <row r="398" spans="1:7" ht="24" customHeight="1" x14ac:dyDescent="0.25">
      <c r="A398" s="111" t="str">
        <f>controle!A401</f>
        <v/>
      </c>
      <c r="B398" s="136">
        <f>controle!B401</f>
        <v>0</v>
      </c>
      <c r="C398" s="125">
        <f>controle!C401</f>
        <v>0</v>
      </c>
      <c r="D398" s="126">
        <f>controle!D401</f>
        <v>0</v>
      </c>
      <c r="E398" s="112">
        <f>controle!E401</f>
        <v>0</v>
      </c>
      <c r="F398" s="113" t="str">
        <f ca="1">controle!F401</f>
        <v/>
      </c>
      <c r="G398" s="117">
        <f>controle!L401</f>
        <v>0</v>
      </c>
    </row>
    <row r="399" spans="1:7" ht="24" customHeight="1" x14ac:dyDescent="0.25">
      <c r="A399" s="111" t="str">
        <f>controle!A402</f>
        <v/>
      </c>
      <c r="B399" s="136">
        <f>controle!B402</f>
        <v>0</v>
      </c>
      <c r="C399" s="125">
        <f>controle!C402</f>
        <v>0</v>
      </c>
      <c r="D399" s="126">
        <f>controle!D402</f>
        <v>0</v>
      </c>
      <c r="E399" s="112">
        <f>controle!E402</f>
        <v>0</v>
      </c>
      <c r="F399" s="113" t="str">
        <f ca="1">controle!F402</f>
        <v/>
      </c>
      <c r="G399" s="117">
        <f>controle!L402</f>
        <v>0</v>
      </c>
    </row>
    <row r="400" spans="1:7" ht="24" customHeight="1" x14ac:dyDescent="0.25">
      <c r="A400" s="111" t="str">
        <f>controle!A403</f>
        <v/>
      </c>
      <c r="B400" s="136">
        <f>controle!B403</f>
        <v>0</v>
      </c>
      <c r="C400" s="125">
        <f>controle!C403</f>
        <v>0</v>
      </c>
      <c r="D400" s="126">
        <f>controle!D403</f>
        <v>0</v>
      </c>
      <c r="E400" s="112">
        <f>controle!E403</f>
        <v>0</v>
      </c>
      <c r="F400" s="113" t="str">
        <f ca="1">controle!F403</f>
        <v/>
      </c>
      <c r="G400" s="117">
        <f>controle!L403</f>
        <v>0</v>
      </c>
    </row>
    <row r="401" spans="1:7" ht="24" customHeight="1" x14ac:dyDescent="0.25">
      <c r="A401" s="111" t="str">
        <f>controle!A404</f>
        <v/>
      </c>
      <c r="B401" s="136">
        <f>controle!B404</f>
        <v>0</v>
      </c>
      <c r="C401" s="125">
        <f>controle!C404</f>
        <v>0</v>
      </c>
      <c r="D401" s="126">
        <f>controle!D404</f>
        <v>0</v>
      </c>
      <c r="E401" s="112">
        <f>controle!E404</f>
        <v>0</v>
      </c>
      <c r="F401" s="113" t="str">
        <f ca="1">controle!F404</f>
        <v/>
      </c>
      <c r="G401" s="117">
        <f>controle!L404</f>
        <v>0</v>
      </c>
    </row>
    <row r="402" spans="1:7" ht="24" customHeight="1" x14ac:dyDescent="0.25">
      <c r="A402" s="111" t="str">
        <f>controle!A405</f>
        <v/>
      </c>
      <c r="B402" s="136">
        <f>controle!B405</f>
        <v>0</v>
      </c>
      <c r="C402" s="125">
        <f>controle!C405</f>
        <v>0</v>
      </c>
      <c r="D402" s="126">
        <f>controle!D405</f>
        <v>0</v>
      </c>
      <c r="E402" s="112">
        <f>controle!E405</f>
        <v>0</v>
      </c>
      <c r="F402" s="113" t="str">
        <f ca="1">controle!F405</f>
        <v/>
      </c>
      <c r="G402" s="117">
        <f>controle!L405</f>
        <v>0</v>
      </c>
    </row>
    <row r="403" spans="1:7" ht="24" customHeight="1" x14ac:dyDescent="0.25">
      <c r="A403" s="111" t="str">
        <f>controle!A406</f>
        <v/>
      </c>
      <c r="B403" s="136">
        <f>controle!B406</f>
        <v>0</v>
      </c>
      <c r="C403" s="125">
        <f>controle!C406</f>
        <v>0</v>
      </c>
      <c r="D403" s="126">
        <f>controle!D406</f>
        <v>0</v>
      </c>
      <c r="E403" s="112">
        <f>controle!E406</f>
        <v>0</v>
      </c>
      <c r="F403" s="113" t="str">
        <f ca="1">controle!F406</f>
        <v/>
      </c>
      <c r="G403" s="117">
        <f>controle!L406</f>
        <v>0</v>
      </c>
    </row>
    <row r="404" spans="1:7" ht="24" customHeight="1" x14ac:dyDescent="0.25">
      <c r="A404" s="111" t="str">
        <f>controle!A407</f>
        <v/>
      </c>
      <c r="B404" s="136">
        <f>controle!B407</f>
        <v>0</v>
      </c>
      <c r="C404" s="125">
        <f>controle!C407</f>
        <v>0</v>
      </c>
      <c r="D404" s="126">
        <f>controle!D407</f>
        <v>0</v>
      </c>
      <c r="E404" s="112">
        <f>controle!E407</f>
        <v>0</v>
      </c>
      <c r="F404" s="113" t="str">
        <f ca="1">controle!F407</f>
        <v/>
      </c>
      <c r="G404" s="117">
        <f>controle!L407</f>
        <v>0</v>
      </c>
    </row>
    <row r="405" spans="1:7" ht="24" customHeight="1" x14ac:dyDescent="0.25">
      <c r="A405" s="111" t="str">
        <f>controle!A408</f>
        <v/>
      </c>
      <c r="B405" s="136">
        <f>controle!B408</f>
        <v>0</v>
      </c>
      <c r="C405" s="125">
        <f>controle!C408</f>
        <v>0</v>
      </c>
      <c r="D405" s="126">
        <f>controle!D408</f>
        <v>0</v>
      </c>
      <c r="E405" s="112">
        <f>controle!E408</f>
        <v>0</v>
      </c>
      <c r="F405" s="113" t="str">
        <f ca="1">controle!F408</f>
        <v/>
      </c>
      <c r="G405" s="117">
        <f>controle!L408</f>
        <v>0</v>
      </c>
    </row>
    <row r="406" spans="1:7" ht="24" customHeight="1" x14ac:dyDescent="0.25">
      <c r="A406" s="111" t="str">
        <f>controle!A409</f>
        <v/>
      </c>
      <c r="B406" s="136">
        <f>controle!B409</f>
        <v>0</v>
      </c>
      <c r="C406" s="125">
        <f>controle!C409</f>
        <v>0</v>
      </c>
      <c r="D406" s="126">
        <f>controle!D409</f>
        <v>0</v>
      </c>
      <c r="E406" s="112">
        <f>controle!E409</f>
        <v>0</v>
      </c>
      <c r="F406" s="113" t="str">
        <f ca="1">controle!F409</f>
        <v/>
      </c>
      <c r="G406" s="117">
        <f>controle!L409</f>
        <v>0</v>
      </c>
    </row>
    <row r="407" spans="1:7" ht="24" customHeight="1" x14ac:dyDescent="0.25">
      <c r="A407" s="111" t="str">
        <f>controle!A410</f>
        <v/>
      </c>
      <c r="B407" s="136">
        <f>controle!B410</f>
        <v>0</v>
      </c>
      <c r="C407" s="125">
        <f>controle!C410</f>
        <v>0</v>
      </c>
      <c r="D407" s="126">
        <f>controle!D410</f>
        <v>0</v>
      </c>
      <c r="E407" s="112">
        <f>controle!E410</f>
        <v>0</v>
      </c>
      <c r="F407" s="113" t="str">
        <f ca="1">controle!F410</f>
        <v/>
      </c>
      <c r="G407" s="117">
        <f>controle!L410</f>
        <v>0</v>
      </c>
    </row>
    <row r="408" spans="1:7" ht="24" customHeight="1" x14ac:dyDescent="0.25">
      <c r="A408" s="111" t="str">
        <f>controle!A411</f>
        <v/>
      </c>
      <c r="B408" s="136">
        <f>controle!B411</f>
        <v>0</v>
      </c>
      <c r="C408" s="125">
        <f>controle!C411</f>
        <v>0</v>
      </c>
      <c r="D408" s="126">
        <f>controle!D411</f>
        <v>0</v>
      </c>
      <c r="E408" s="112">
        <f>controle!E411</f>
        <v>0</v>
      </c>
      <c r="F408" s="113" t="str">
        <f ca="1">controle!F411</f>
        <v/>
      </c>
      <c r="G408" s="117">
        <f>controle!L411</f>
        <v>0</v>
      </c>
    </row>
    <row r="409" spans="1:7" ht="24" customHeight="1" x14ac:dyDescent="0.25">
      <c r="A409" s="111" t="str">
        <f>controle!A412</f>
        <v/>
      </c>
      <c r="B409" s="136">
        <f>controle!B412</f>
        <v>0</v>
      </c>
      <c r="C409" s="125">
        <f>controle!C412</f>
        <v>0</v>
      </c>
      <c r="D409" s="126">
        <f>controle!D412</f>
        <v>0</v>
      </c>
      <c r="E409" s="112">
        <f>controle!E412</f>
        <v>0</v>
      </c>
      <c r="F409" s="113" t="str">
        <f ca="1">controle!F412</f>
        <v/>
      </c>
      <c r="G409" s="117">
        <f>controle!L412</f>
        <v>0</v>
      </c>
    </row>
    <row r="410" spans="1:7" ht="24" customHeight="1" x14ac:dyDescent="0.25">
      <c r="A410" s="111" t="str">
        <f>controle!A413</f>
        <v/>
      </c>
      <c r="B410" s="136">
        <f>controle!B413</f>
        <v>0</v>
      </c>
      <c r="C410" s="125">
        <f>controle!C413</f>
        <v>0</v>
      </c>
      <c r="D410" s="126">
        <f>controle!D413</f>
        <v>0</v>
      </c>
      <c r="E410" s="112">
        <f>controle!E413</f>
        <v>0</v>
      </c>
      <c r="F410" s="113" t="str">
        <f ca="1">controle!F413</f>
        <v/>
      </c>
      <c r="G410" s="117">
        <f>controle!L413</f>
        <v>0</v>
      </c>
    </row>
    <row r="411" spans="1:7" ht="24" customHeight="1" x14ac:dyDescent="0.25">
      <c r="A411" s="111" t="str">
        <f>controle!A414</f>
        <v/>
      </c>
      <c r="B411" s="136">
        <f>controle!B414</f>
        <v>0</v>
      </c>
      <c r="C411" s="125">
        <f>controle!C414</f>
        <v>0</v>
      </c>
      <c r="D411" s="126">
        <f>controle!D414</f>
        <v>0</v>
      </c>
      <c r="E411" s="112">
        <f>controle!E414</f>
        <v>0</v>
      </c>
      <c r="F411" s="113" t="str">
        <f ca="1">controle!F414</f>
        <v/>
      </c>
      <c r="G411" s="117">
        <f>controle!L414</f>
        <v>0</v>
      </c>
    </row>
    <row r="412" spans="1:7" ht="24" customHeight="1" x14ac:dyDescent="0.25">
      <c r="A412" s="111" t="str">
        <f>controle!A415</f>
        <v/>
      </c>
      <c r="B412" s="136">
        <f>controle!B415</f>
        <v>0</v>
      </c>
      <c r="C412" s="125">
        <f>controle!C415</f>
        <v>0</v>
      </c>
      <c r="D412" s="126">
        <f>controle!D415</f>
        <v>0</v>
      </c>
      <c r="E412" s="112">
        <f>controle!E415</f>
        <v>0</v>
      </c>
      <c r="F412" s="113" t="str">
        <f ca="1">controle!F415</f>
        <v/>
      </c>
      <c r="G412" s="117">
        <f>controle!L415</f>
        <v>0</v>
      </c>
    </row>
    <row r="413" spans="1:7" ht="24" customHeight="1" x14ac:dyDescent="0.25">
      <c r="A413" s="111" t="str">
        <f>controle!A416</f>
        <v/>
      </c>
      <c r="B413" s="136">
        <f>controle!B416</f>
        <v>0</v>
      </c>
      <c r="C413" s="125">
        <f>controle!C416</f>
        <v>0</v>
      </c>
      <c r="D413" s="126">
        <f>controle!D416</f>
        <v>0</v>
      </c>
      <c r="E413" s="112">
        <f>controle!E416</f>
        <v>0</v>
      </c>
      <c r="F413" s="113" t="str">
        <f ca="1">controle!F416</f>
        <v/>
      </c>
      <c r="G413" s="117">
        <f>controle!L416</f>
        <v>0</v>
      </c>
    </row>
    <row r="414" spans="1:7" ht="24" customHeight="1" x14ac:dyDescent="0.25">
      <c r="A414" s="111" t="str">
        <f>controle!A417</f>
        <v/>
      </c>
      <c r="B414" s="136">
        <f>controle!B417</f>
        <v>0</v>
      </c>
      <c r="C414" s="125">
        <f>controle!C417</f>
        <v>0</v>
      </c>
      <c r="D414" s="126">
        <f>controle!D417</f>
        <v>0</v>
      </c>
      <c r="E414" s="112">
        <f>controle!E417</f>
        <v>0</v>
      </c>
      <c r="F414" s="113" t="str">
        <f ca="1">controle!F417</f>
        <v/>
      </c>
      <c r="G414" s="117">
        <f>controle!L417</f>
        <v>0</v>
      </c>
    </row>
    <row r="415" spans="1:7" ht="24" customHeight="1" x14ac:dyDescent="0.25">
      <c r="A415" s="111" t="str">
        <f>controle!A418</f>
        <v/>
      </c>
      <c r="B415" s="136">
        <f>controle!B418</f>
        <v>0</v>
      </c>
      <c r="C415" s="125">
        <f>controle!C418</f>
        <v>0</v>
      </c>
      <c r="D415" s="126">
        <f>controle!D418</f>
        <v>0</v>
      </c>
      <c r="E415" s="112">
        <f>controle!E418</f>
        <v>0</v>
      </c>
      <c r="F415" s="113" t="str">
        <f ca="1">controle!F418</f>
        <v/>
      </c>
      <c r="G415" s="117">
        <f>controle!L418</f>
        <v>0</v>
      </c>
    </row>
    <row r="416" spans="1:7" ht="24" customHeight="1" x14ac:dyDescent="0.25">
      <c r="A416" s="111" t="str">
        <f>controle!A419</f>
        <v/>
      </c>
      <c r="B416" s="136">
        <f>controle!B419</f>
        <v>0</v>
      </c>
      <c r="C416" s="125">
        <f>controle!C419</f>
        <v>0</v>
      </c>
      <c r="D416" s="126">
        <f>controle!D419</f>
        <v>0</v>
      </c>
      <c r="E416" s="112">
        <f>controle!E419</f>
        <v>0</v>
      </c>
      <c r="F416" s="113" t="str">
        <f ca="1">controle!F419</f>
        <v/>
      </c>
      <c r="G416" s="117">
        <f>controle!L419</f>
        <v>0</v>
      </c>
    </row>
    <row r="417" spans="1:7" ht="24" customHeight="1" x14ac:dyDescent="0.25">
      <c r="A417" s="111" t="str">
        <f>controle!A420</f>
        <v/>
      </c>
      <c r="B417" s="136">
        <f>controle!B420</f>
        <v>0</v>
      </c>
      <c r="C417" s="125">
        <f>controle!C420</f>
        <v>0</v>
      </c>
      <c r="D417" s="126">
        <f>controle!D420</f>
        <v>0</v>
      </c>
      <c r="E417" s="112">
        <f>controle!E420</f>
        <v>0</v>
      </c>
      <c r="F417" s="113" t="str">
        <f ca="1">controle!F420</f>
        <v/>
      </c>
      <c r="G417" s="117">
        <f>controle!L420</f>
        <v>0</v>
      </c>
    </row>
    <row r="418" spans="1:7" ht="24" customHeight="1" x14ac:dyDescent="0.25">
      <c r="A418" s="111" t="str">
        <f>controle!A421</f>
        <v/>
      </c>
      <c r="B418" s="136">
        <f>controle!B421</f>
        <v>0</v>
      </c>
      <c r="C418" s="125">
        <f>controle!C421</f>
        <v>0</v>
      </c>
      <c r="D418" s="126">
        <f>controle!D421</f>
        <v>0</v>
      </c>
      <c r="E418" s="112">
        <f>controle!E421</f>
        <v>0</v>
      </c>
      <c r="F418" s="113" t="str">
        <f ca="1">controle!F421</f>
        <v/>
      </c>
      <c r="G418" s="117">
        <f>controle!L421</f>
        <v>0</v>
      </c>
    </row>
    <row r="419" spans="1:7" ht="24" customHeight="1" x14ac:dyDescent="0.25">
      <c r="A419" s="111" t="str">
        <f>controle!A422</f>
        <v/>
      </c>
      <c r="B419" s="136">
        <f>controle!B422</f>
        <v>0</v>
      </c>
      <c r="C419" s="125">
        <f>controle!C422</f>
        <v>0</v>
      </c>
      <c r="D419" s="126">
        <f>controle!D422</f>
        <v>0</v>
      </c>
      <c r="E419" s="112">
        <f>controle!E422</f>
        <v>0</v>
      </c>
      <c r="F419" s="113" t="str">
        <f ca="1">controle!F422</f>
        <v/>
      </c>
      <c r="G419" s="117">
        <f>controle!L422</f>
        <v>0</v>
      </c>
    </row>
    <row r="420" spans="1:7" ht="24" customHeight="1" x14ac:dyDescent="0.25">
      <c r="A420" s="111" t="str">
        <f>controle!A423</f>
        <v/>
      </c>
      <c r="B420" s="136">
        <f>controle!B423</f>
        <v>0</v>
      </c>
      <c r="C420" s="125">
        <f>controle!C423</f>
        <v>0</v>
      </c>
      <c r="D420" s="126">
        <f>controle!D423</f>
        <v>0</v>
      </c>
      <c r="E420" s="112">
        <f>controle!E423</f>
        <v>0</v>
      </c>
      <c r="F420" s="113" t="str">
        <f ca="1">controle!F423</f>
        <v/>
      </c>
      <c r="G420" s="117">
        <f>controle!L423</f>
        <v>0</v>
      </c>
    </row>
    <row r="421" spans="1:7" ht="24" customHeight="1" x14ac:dyDescent="0.25">
      <c r="A421" s="111" t="str">
        <f>controle!A424</f>
        <v/>
      </c>
      <c r="B421" s="136">
        <f>controle!B424</f>
        <v>0</v>
      </c>
      <c r="C421" s="125">
        <f>controle!C424</f>
        <v>0</v>
      </c>
      <c r="D421" s="126">
        <f>controle!D424</f>
        <v>0</v>
      </c>
      <c r="E421" s="112">
        <f>controle!E424</f>
        <v>0</v>
      </c>
      <c r="F421" s="113" t="str">
        <f ca="1">controle!F424</f>
        <v/>
      </c>
      <c r="G421" s="117">
        <f>controle!L424</f>
        <v>0</v>
      </c>
    </row>
    <row r="422" spans="1:7" ht="24" customHeight="1" x14ac:dyDescent="0.25">
      <c r="A422" s="111" t="str">
        <f>controle!A425</f>
        <v/>
      </c>
      <c r="B422" s="136">
        <f>controle!B425</f>
        <v>0</v>
      </c>
      <c r="C422" s="125">
        <f>controle!C425</f>
        <v>0</v>
      </c>
      <c r="D422" s="126">
        <f>controle!D425</f>
        <v>0</v>
      </c>
      <c r="E422" s="112">
        <f>controle!E425</f>
        <v>0</v>
      </c>
      <c r="F422" s="113" t="str">
        <f ca="1">controle!F425</f>
        <v/>
      </c>
      <c r="G422" s="117">
        <f>controle!L425</f>
        <v>0</v>
      </c>
    </row>
    <row r="423" spans="1:7" ht="24" customHeight="1" x14ac:dyDescent="0.25">
      <c r="A423" s="111" t="str">
        <f>controle!A426</f>
        <v/>
      </c>
      <c r="B423" s="136">
        <f>controle!B426</f>
        <v>0</v>
      </c>
      <c r="C423" s="125">
        <f>controle!C426</f>
        <v>0</v>
      </c>
      <c r="D423" s="126">
        <f>controle!D426</f>
        <v>0</v>
      </c>
      <c r="E423" s="112">
        <f>controle!E426</f>
        <v>0</v>
      </c>
      <c r="F423" s="113" t="str">
        <f ca="1">controle!F426</f>
        <v/>
      </c>
      <c r="G423" s="117">
        <f>controle!L426</f>
        <v>0</v>
      </c>
    </row>
    <row r="424" spans="1:7" ht="24" customHeight="1" x14ac:dyDescent="0.25">
      <c r="A424" s="111" t="str">
        <f>controle!A427</f>
        <v/>
      </c>
      <c r="B424" s="136">
        <f>controle!B427</f>
        <v>0</v>
      </c>
      <c r="C424" s="125">
        <f>controle!C427</f>
        <v>0</v>
      </c>
      <c r="D424" s="126">
        <f>controle!D427</f>
        <v>0</v>
      </c>
      <c r="E424" s="112">
        <f>controle!E427</f>
        <v>0</v>
      </c>
      <c r="F424" s="113" t="str">
        <f ca="1">controle!F427</f>
        <v/>
      </c>
      <c r="G424" s="117">
        <f>controle!L427</f>
        <v>0</v>
      </c>
    </row>
    <row r="425" spans="1:7" ht="24" customHeight="1" x14ac:dyDescent="0.25">
      <c r="A425" s="111" t="str">
        <f>controle!A428</f>
        <v/>
      </c>
      <c r="B425" s="136">
        <f>controle!B428</f>
        <v>0</v>
      </c>
      <c r="C425" s="125">
        <f>controle!C428</f>
        <v>0</v>
      </c>
      <c r="D425" s="126">
        <f>controle!D428</f>
        <v>0</v>
      </c>
      <c r="E425" s="112">
        <f>controle!E428</f>
        <v>0</v>
      </c>
      <c r="F425" s="113" t="str">
        <f ca="1">controle!F428</f>
        <v/>
      </c>
      <c r="G425" s="117">
        <f>controle!L428</f>
        <v>0</v>
      </c>
    </row>
    <row r="426" spans="1:7" ht="24" customHeight="1" x14ac:dyDescent="0.25">
      <c r="A426" s="111" t="str">
        <f>controle!A429</f>
        <v/>
      </c>
      <c r="B426" s="136">
        <f>controle!B429</f>
        <v>0</v>
      </c>
      <c r="C426" s="125">
        <f>controle!C429</f>
        <v>0</v>
      </c>
      <c r="D426" s="126">
        <f>controle!D429</f>
        <v>0</v>
      </c>
      <c r="E426" s="112">
        <f>controle!E429</f>
        <v>0</v>
      </c>
      <c r="F426" s="113" t="str">
        <f ca="1">controle!F429</f>
        <v/>
      </c>
      <c r="G426" s="117">
        <f>controle!L429</f>
        <v>0</v>
      </c>
    </row>
    <row r="427" spans="1:7" ht="24" customHeight="1" x14ac:dyDescent="0.25">
      <c r="A427" s="111" t="str">
        <f>controle!A430</f>
        <v/>
      </c>
      <c r="B427" s="136">
        <f>controle!B430</f>
        <v>0</v>
      </c>
      <c r="C427" s="125">
        <f>controle!C430</f>
        <v>0</v>
      </c>
      <c r="D427" s="126">
        <f>controle!D430</f>
        <v>0</v>
      </c>
      <c r="E427" s="112">
        <f>controle!E430</f>
        <v>0</v>
      </c>
      <c r="F427" s="113" t="str">
        <f ca="1">controle!F430</f>
        <v/>
      </c>
      <c r="G427" s="117">
        <f>controle!L430</f>
        <v>0</v>
      </c>
    </row>
    <row r="428" spans="1:7" ht="24" customHeight="1" x14ac:dyDescent="0.25">
      <c r="A428" s="111" t="str">
        <f>controle!A431</f>
        <v/>
      </c>
      <c r="B428" s="136">
        <f>controle!B431</f>
        <v>0</v>
      </c>
      <c r="C428" s="125">
        <f>controle!C431</f>
        <v>0</v>
      </c>
      <c r="D428" s="126">
        <f>controle!D431</f>
        <v>0</v>
      </c>
      <c r="E428" s="112">
        <f>controle!E431</f>
        <v>0</v>
      </c>
      <c r="F428" s="113" t="str">
        <f ca="1">controle!F431</f>
        <v/>
      </c>
      <c r="G428" s="117">
        <f>controle!L431</f>
        <v>0</v>
      </c>
    </row>
    <row r="429" spans="1:7" ht="24" customHeight="1" x14ac:dyDescent="0.25">
      <c r="A429" s="111" t="str">
        <f>controle!A432</f>
        <v/>
      </c>
      <c r="B429" s="136">
        <f>controle!B432</f>
        <v>0</v>
      </c>
      <c r="C429" s="125">
        <f>controle!C432</f>
        <v>0</v>
      </c>
      <c r="D429" s="126">
        <f>controle!D432</f>
        <v>0</v>
      </c>
      <c r="E429" s="112">
        <f>controle!E432</f>
        <v>0</v>
      </c>
      <c r="F429" s="113" t="str">
        <f ca="1">controle!F432</f>
        <v/>
      </c>
      <c r="G429" s="117">
        <f>controle!L432</f>
        <v>0</v>
      </c>
    </row>
    <row r="430" spans="1:7" ht="24" customHeight="1" x14ac:dyDescent="0.25">
      <c r="A430" s="111" t="str">
        <f>controle!A433</f>
        <v/>
      </c>
      <c r="B430" s="136">
        <f>controle!B433</f>
        <v>0</v>
      </c>
      <c r="C430" s="125">
        <f>controle!C433</f>
        <v>0</v>
      </c>
      <c r="D430" s="126">
        <f>controle!D433</f>
        <v>0</v>
      </c>
      <c r="E430" s="112">
        <f>controle!E433</f>
        <v>0</v>
      </c>
      <c r="F430" s="113" t="str">
        <f ca="1">controle!F433</f>
        <v/>
      </c>
      <c r="G430" s="117">
        <f>controle!L433</f>
        <v>0</v>
      </c>
    </row>
    <row r="431" spans="1:7" ht="24" customHeight="1" x14ac:dyDescent="0.25">
      <c r="A431" s="111" t="str">
        <f>controle!A434</f>
        <v/>
      </c>
      <c r="B431" s="136">
        <f>controle!B434</f>
        <v>0</v>
      </c>
      <c r="C431" s="125">
        <f>controle!C434</f>
        <v>0</v>
      </c>
      <c r="D431" s="126">
        <f>controle!D434</f>
        <v>0</v>
      </c>
      <c r="E431" s="112">
        <f>controle!E434</f>
        <v>0</v>
      </c>
      <c r="F431" s="113" t="str">
        <f ca="1">controle!F434</f>
        <v/>
      </c>
      <c r="G431" s="117">
        <f>controle!L434</f>
        <v>0</v>
      </c>
    </row>
    <row r="432" spans="1:7" ht="24" customHeight="1" x14ac:dyDescent="0.25">
      <c r="A432" s="111" t="str">
        <f>controle!A435</f>
        <v/>
      </c>
      <c r="B432" s="136">
        <f>controle!B435</f>
        <v>0</v>
      </c>
      <c r="C432" s="125">
        <f>controle!C435</f>
        <v>0</v>
      </c>
      <c r="D432" s="126">
        <f>controle!D435</f>
        <v>0</v>
      </c>
      <c r="E432" s="112">
        <f>controle!E435</f>
        <v>0</v>
      </c>
      <c r="F432" s="113" t="str">
        <f ca="1">controle!F435</f>
        <v/>
      </c>
      <c r="G432" s="117">
        <f>controle!L435</f>
        <v>0</v>
      </c>
    </row>
    <row r="433" spans="1:7" ht="24" customHeight="1" x14ac:dyDescent="0.25">
      <c r="A433" s="111" t="str">
        <f>controle!A436</f>
        <v/>
      </c>
      <c r="B433" s="136">
        <f>controle!B436</f>
        <v>0</v>
      </c>
      <c r="C433" s="125">
        <f>controle!C436</f>
        <v>0</v>
      </c>
      <c r="D433" s="126">
        <f>controle!D436</f>
        <v>0</v>
      </c>
      <c r="E433" s="112">
        <f>controle!E436</f>
        <v>0</v>
      </c>
      <c r="F433" s="113" t="str">
        <f ca="1">controle!F436</f>
        <v/>
      </c>
      <c r="G433" s="117">
        <f>controle!L436</f>
        <v>0</v>
      </c>
    </row>
    <row r="434" spans="1:7" ht="24" customHeight="1" x14ac:dyDescent="0.25">
      <c r="A434" s="111" t="str">
        <f>controle!A437</f>
        <v/>
      </c>
      <c r="B434" s="136">
        <f>controle!B437</f>
        <v>0</v>
      </c>
      <c r="C434" s="125">
        <f>controle!C437</f>
        <v>0</v>
      </c>
      <c r="D434" s="126">
        <f>controle!D437</f>
        <v>0</v>
      </c>
      <c r="E434" s="112">
        <f>controle!E437</f>
        <v>0</v>
      </c>
      <c r="F434" s="113" t="str">
        <f ca="1">controle!F437</f>
        <v/>
      </c>
      <c r="G434" s="117">
        <f>controle!L437</f>
        <v>0</v>
      </c>
    </row>
    <row r="435" spans="1:7" ht="24" customHeight="1" x14ac:dyDescent="0.25">
      <c r="A435" s="111" t="str">
        <f>controle!A438</f>
        <v/>
      </c>
      <c r="B435" s="136">
        <f>controle!B438</f>
        <v>0</v>
      </c>
      <c r="C435" s="125">
        <f>controle!C438</f>
        <v>0</v>
      </c>
      <c r="D435" s="126">
        <f>controle!D438</f>
        <v>0</v>
      </c>
      <c r="E435" s="112">
        <f>controle!E438</f>
        <v>0</v>
      </c>
      <c r="F435" s="113" t="str">
        <f ca="1">controle!F438</f>
        <v/>
      </c>
      <c r="G435" s="117">
        <f>controle!L438</f>
        <v>0</v>
      </c>
    </row>
    <row r="436" spans="1:7" ht="24" customHeight="1" x14ac:dyDescent="0.25">
      <c r="A436" s="111" t="str">
        <f>controle!A439</f>
        <v/>
      </c>
      <c r="B436" s="136">
        <f>controle!B439</f>
        <v>0</v>
      </c>
      <c r="C436" s="125">
        <f>controle!C439</f>
        <v>0</v>
      </c>
      <c r="D436" s="126">
        <f>controle!D439</f>
        <v>0</v>
      </c>
      <c r="E436" s="112">
        <f>controle!E439</f>
        <v>0</v>
      </c>
      <c r="F436" s="113" t="str">
        <f ca="1">controle!F439</f>
        <v/>
      </c>
      <c r="G436" s="117">
        <f>controle!L439</f>
        <v>0</v>
      </c>
    </row>
    <row r="437" spans="1:7" ht="24" customHeight="1" x14ac:dyDescent="0.25">
      <c r="A437" s="111" t="str">
        <f>controle!A440</f>
        <v/>
      </c>
      <c r="B437" s="136">
        <f>controle!B440</f>
        <v>0</v>
      </c>
      <c r="C437" s="125">
        <f>controle!C440</f>
        <v>0</v>
      </c>
      <c r="D437" s="126">
        <f>controle!D440</f>
        <v>0</v>
      </c>
      <c r="E437" s="112">
        <f>controle!E440</f>
        <v>0</v>
      </c>
      <c r="F437" s="113" t="str">
        <f ca="1">controle!F440</f>
        <v/>
      </c>
      <c r="G437" s="117">
        <f>controle!L440</f>
        <v>0</v>
      </c>
    </row>
    <row r="438" spans="1:7" ht="24" customHeight="1" x14ac:dyDescent="0.25">
      <c r="A438" s="111" t="str">
        <f>controle!A441</f>
        <v/>
      </c>
      <c r="B438" s="136">
        <f>controle!B441</f>
        <v>0</v>
      </c>
      <c r="C438" s="125">
        <f>controle!C441</f>
        <v>0</v>
      </c>
      <c r="D438" s="126">
        <f>controle!D441</f>
        <v>0</v>
      </c>
      <c r="E438" s="112">
        <f>controle!E441</f>
        <v>0</v>
      </c>
      <c r="F438" s="113" t="str">
        <f ca="1">controle!F441</f>
        <v/>
      </c>
      <c r="G438" s="117">
        <f>controle!L441</f>
        <v>0</v>
      </c>
    </row>
    <row r="439" spans="1:7" ht="24" customHeight="1" x14ac:dyDescent="0.25">
      <c r="A439" s="111" t="str">
        <f>controle!A442</f>
        <v/>
      </c>
      <c r="B439" s="136">
        <f>controle!B442</f>
        <v>0</v>
      </c>
      <c r="C439" s="125">
        <f>controle!C442</f>
        <v>0</v>
      </c>
      <c r="D439" s="126">
        <f>controle!D442</f>
        <v>0</v>
      </c>
      <c r="E439" s="112">
        <f>controle!E442</f>
        <v>0</v>
      </c>
      <c r="F439" s="113" t="str">
        <f ca="1">controle!F442</f>
        <v/>
      </c>
      <c r="G439" s="117">
        <f>controle!L442</f>
        <v>0</v>
      </c>
    </row>
    <row r="440" spans="1:7" ht="24" customHeight="1" x14ac:dyDescent="0.25">
      <c r="A440" s="111" t="str">
        <f>controle!A443</f>
        <v/>
      </c>
      <c r="B440" s="136">
        <f>controle!B443</f>
        <v>0</v>
      </c>
      <c r="C440" s="125">
        <f>controle!C443</f>
        <v>0</v>
      </c>
      <c r="D440" s="126">
        <f>controle!D443</f>
        <v>0</v>
      </c>
      <c r="E440" s="112">
        <f>controle!E443</f>
        <v>0</v>
      </c>
      <c r="F440" s="113" t="str">
        <f ca="1">controle!F443</f>
        <v/>
      </c>
      <c r="G440" s="117">
        <f>controle!L443</f>
        <v>0</v>
      </c>
    </row>
    <row r="441" spans="1:7" ht="24" customHeight="1" x14ac:dyDescent="0.25">
      <c r="A441" s="111" t="str">
        <f>controle!A444</f>
        <v/>
      </c>
      <c r="B441" s="136">
        <f>controle!B444</f>
        <v>0</v>
      </c>
      <c r="C441" s="125">
        <f>controle!C444</f>
        <v>0</v>
      </c>
      <c r="D441" s="126">
        <f>controle!D444</f>
        <v>0</v>
      </c>
      <c r="E441" s="112">
        <f>controle!E444</f>
        <v>0</v>
      </c>
      <c r="F441" s="113" t="str">
        <f ca="1">controle!F444</f>
        <v/>
      </c>
      <c r="G441" s="117">
        <f>controle!L444</f>
        <v>0</v>
      </c>
    </row>
    <row r="442" spans="1:7" ht="24" customHeight="1" x14ac:dyDescent="0.25">
      <c r="A442" s="111" t="str">
        <f>controle!A445</f>
        <v/>
      </c>
      <c r="B442" s="136">
        <f>controle!B445</f>
        <v>0</v>
      </c>
      <c r="C442" s="125">
        <f>controle!C445</f>
        <v>0</v>
      </c>
      <c r="D442" s="126">
        <f>controle!D445</f>
        <v>0</v>
      </c>
      <c r="E442" s="112">
        <f>controle!E445</f>
        <v>0</v>
      </c>
      <c r="F442" s="113" t="str">
        <f ca="1">controle!F445</f>
        <v/>
      </c>
      <c r="G442" s="117">
        <f>controle!L445</f>
        <v>0</v>
      </c>
    </row>
    <row r="443" spans="1:7" ht="24" customHeight="1" x14ac:dyDescent="0.25">
      <c r="A443" s="111" t="str">
        <f>controle!A446</f>
        <v/>
      </c>
      <c r="B443" s="136">
        <f>controle!B446</f>
        <v>0</v>
      </c>
      <c r="C443" s="125">
        <f>controle!C446</f>
        <v>0</v>
      </c>
      <c r="D443" s="126">
        <f>controle!D446</f>
        <v>0</v>
      </c>
      <c r="E443" s="112">
        <f>controle!E446</f>
        <v>0</v>
      </c>
      <c r="F443" s="113" t="str">
        <f ca="1">controle!F446</f>
        <v/>
      </c>
      <c r="G443" s="117">
        <f>controle!L446</f>
        <v>0</v>
      </c>
    </row>
    <row r="444" spans="1:7" ht="24" customHeight="1" x14ac:dyDescent="0.25">
      <c r="A444" s="111" t="str">
        <f>controle!A447</f>
        <v/>
      </c>
      <c r="B444" s="136">
        <f>controle!B447</f>
        <v>0</v>
      </c>
      <c r="C444" s="125">
        <f>controle!C447</f>
        <v>0</v>
      </c>
      <c r="D444" s="126">
        <f>controle!D447</f>
        <v>0</v>
      </c>
      <c r="E444" s="112">
        <f>controle!E447</f>
        <v>0</v>
      </c>
      <c r="F444" s="113" t="str">
        <f ca="1">controle!F447</f>
        <v/>
      </c>
      <c r="G444" s="117">
        <f>controle!L447</f>
        <v>0</v>
      </c>
    </row>
    <row r="445" spans="1:7" ht="24" customHeight="1" x14ac:dyDescent="0.25">
      <c r="A445" s="111" t="str">
        <f>controle!A448</f>
        <v/>
      </c>
      <c r="B445" s="136">
        <f>controle!B448</f>
        <v>0</v>
      </c>
      <c r="C445" s="125">
        <f>controle!C448</f>
        <v>0</v>
      </c>
      <c r="D445" s="126">
        <f>controle!D448</f>
        <v>0</v>
      </c>
      <c r="E445" s="112">
        <f>controle!E448</f>
        <v>0</v>
      </c>
      <c r="F445" s="113" t="str">
        <f ca="1">controle!F448</f>
        <v/>
      </c>
      <c r="G445" s="117">
        <f>controle!L448</f>
        <v>0</v>
      </c>
    </row>
    <row r="446" spans="1:7" ht="24" customHeight="1" x14ac:dyDescent="0.25">
      <c r="A446" s="111" t="str">
        <f>controle!A449</f>
        <v/>
      </c>
      <c r="B446" s="136">
        <f>controle!B449</f>
        <v>0</v>
      </c>
      <c r="C446" s="125">
        <f>controle!C449</f>
        <v>0</v>
      </c>
      <c r="D446" s="126">
        <f>controle!D449</f>
        <v>0</v>
      </c>
      <c r="E446" s="112">
        <f>controle!E449</f>
        <v>0</v>
      </c>
      <c r="F446" s="113" t="str">
        <f ca="1">controle!F449</f>
        <v/>
      </c>
      <c r="G446" s="117">
        <f>controle!L449</f>
        <v>0</v>
      </c>
    </row>
    <row r="447" spans="1:7" ht="24" customHeight="1" x14ac:dyDescent="0.25">
      <c r="A447" s="111" t="str">
        <f>controle!A450</f>
        <v/>
      </c>
      <c r="B447" s="136">
        <f>controle!B450</f>
        <v>0</v>
      </c>
      <c r="C447" s="125">
        <f>controle!C450</f>
        <v>0</v>
      </c>
      <c r="D447" s="126">
        <f>controle!D450</f>
        <v>0</v>
      </c>
      <c r="E447" s="112">
        <f>controle!E450</f>
        <v>0</v>
      </c>
      <c r="F447" s="113" t="str">
        <f ca="1">controle!F450</f>
        <v/>
      </c>
      <c r="G447" s="117">
        <f>controle!L450</f>
        <v>0</v>
      </c>
    </row>
    <row r="448" spans="1:7" ht="24" customHeight="1" x14ac:dyDescent="0.25">
      <c r="A448" s="111" t="str">
        <f>controle!A451</f>
        <v/>
      </c>
      <c r="B448" s="136">
        <f>controle!B451</f>
        <v>0</v>
      </c>
      <c r="C448" s="125">
        <f>controle!C451</f>
        <v>0</v>
      </c>
      <c r="D448" s="126">
        <f>controle!D451</f>
        <v>0</v>
      </c>
      <c r="E448" s="112">
        <f>controle!E451</f>
        <v>0</v>
      </c>
      <c r="F448" s="113" t="str">
        <f ca="1">controle!F451</f>
        <v/>
      </c>
      <c r="G448" s="117">
        <f>controle!L451</f>
        <v>0</v>
      </c>
    </row>
    <row r="449" spans="1:7" ht="24" customHeight="1" x14ac:dyDescent="0.25">
      <c r="A449" s="111" t="str">
        <f>controle!A452</f>
        <v/>
      </c>
      <c r="B449" s="136">
        <f>controle!B452</f>
        <v>0</v>
      </c>
      <c r="C449" s="125">
        <f>controle!C452</f>
        <v>0</v>
      </c>
      <c r="D449" s="126">
        <f>controle!D452</f>
        <v>0</v>
      </c>
      <c r="E449" s="112">
        <f>controle!E452</f>
        <v>0</v>
      </c>
      <c r="F449" s="113" t="str">
        <f ca="1">controle!F452</f>
        <v/>
      </c>
      <c r="G449" s="117">
        <f>controle!L452</f>
        <v>0</v>
      </c>
    </row>
    <row r="450" spans="1:7" ht="24" customHeight="1" x14ac:dyDescent="0.25">
      <c r="A450" s="111" t="str">
        <f>controle!A453</f>
        <v/>
      </c>
      <c r="B450" s="136">
        <f>controle!B453</f>
        <v>0</v>
      </c>
      <c r="C450" s="125">
        <f>controle!C453</f>
        <v>0</v>
      </c>
      <c r="D450" s="126">
        <f>controle!D453</f>
        <v>0</v>
      </c>
      <c r="E450" s="112">
        <f>controle!E453</f>
        <v>0</v>
      </c>
      <c r="F450" s="113" t="str">
        <f ca="1">controle!F453</f>
        <v/>
      </c>
      <c r="G450" s="117">
        <f>controle!L453</f>
        <v>0</v>
      </c>
    </row>
    <row r="451" spans="1:7" ht="24" customHeight="1" x14ac:dyDescent="0.25">
      <c r="A451" s="111" t="str">
        <f>controle!A454</f>
        <v/>
      </c>
      <c r="B451" s="136">
        <f>controle!B454</f>
        <v>0</v>
      </c>
      <c r="C451" s="125">
        <f>controle!C454</f>
        <v>0</v>
      </c>
      <c r="D451" s="126">
        <f>controle!D454</f>
        <v>0</v>
      </c>
      <c r="E451" s="112">
        <f>controle!E454</f>
        <v>0</v>
      </c>
      <c r="F451" s="113" t="str">
        <f ca="1">controle!F454</f>
        <v/>
      </c>
      <c r="G451" s="117">
        <f>controle!L454</f>
        <v>0</v>
      </c>
    </row>
    <row r="452" spans="1:7" ht="24" customHeight="1" x14ac:dyDescent="0.25">
      <c r="A452" s="111" t="str">
        <f>controle!A455</f>
        <v/>
      </c>
      <c r="B452" s="136">
        <f>controle!B455</f>
        <v>0</v>
      </c>
      <c r="C452" s="125">
        <f>controle!C455</f>
        <v>0</v>
      </c>
      <c r="D452" s="126">
        <f>controle!D455</f>
        <v>0</v>
      </c>
      <c r="E452" s="112">
        <f>controle!E455</f>
        <v>0</v>
      </c>
      <c r="F452" s="113" t="str">
        <f ca="1">controle!F455</f>
        <v/>
      </c>
      <c r="G452" s="117">
        <f>controle!L455</f>
        <v>0</v>
      </c>
    </row>
    <row r="453" spans="1:7" ht="24" customHeight="1" x14ac:dyDescent="0.25">
      <c r="A453" s="111" t="str">
        <f>controle!A456</f>
        <v/>
      </c>
      <c r="B453" s="136">
        <f>controle!B456</f>
        <v>0</v>
      </c>
      <c r="C453" s="125">
        <f>controle!C456</f>
        <v>0</v>
      </c>
      <c r="D453" s="126">
        <f>controle!D456</f>
        <v>0</v>
      </c>
      <c r="E453" s="112">
        <f>controle!E456</f>
        <v>0</v>
      </c>
      <c r="F453" s="113" t="str">
        <f ca="1">controle!F456</f>
        <v/>
      </c>
      <c r="G453" s="117">
        <f>controle!L456</f>
        <v>0</v>
      </c>
    </row>
    <row r="454" spans="1:7" ht="24" customHeight="1" x14ac:dyDescent="0.25">
      <c r="A454" s="111" t="str">
        <f>controle!A457</f>
        <v/>
      </c>
      <c r="B454" s="136">
        <f>controle!B457</f>
        <v>0</v>
      </c>
      <c r="C454" s="125">
        <f>controle!C457</f>
        <v>0</v>
      </c>
      <c r="D454" s="126">
        <f>controle!D457</f>
        <v>0</v>
      </c>
      <c r="E454" s="112">
        <f>controle!E457</f>
        <v>0</v>
      </c>
      <c r="F454" s="113" t="str">
        <f ca="1">controle!F457</f>
        <v/>
      </c>
      <c r="G454" s="117">
        <f>controle!L457</f>
        <v>0</v>
      </c>
    </row>
    <row r="455" spans="1:7" ht="24" customHeight="1" x14ac:dyDescent="0.25">
      <c r="A455" s="111" t="str">
        <f>controle!A458</f>
        <v/>
      </c>
      <c r="B455" s="136">
        <f>controle!B458</f>
        <v>0</v>
      </c>
      <c r="C455" s="125">
        <f>controle!C458</f>
        <v>0</v>
      </c>
      <c r="D455" s="126">
        <f>controle!D458</f>
        <v>0</v>
      </c>
      <c r="E455" s="112">
        <f>controle!E458</f>
        <v>0</v>
      </c>
      <c r="F455" s="113" t="str">
        <f ca="1">controle!F458</f>
        <v/>
      </c>
      <c r="G455" s="117">
        <f>controle!L458</f>
        <v>0</v>
      </c>
    </row>
    <row r="456" spans="1:7" ht="24" customHeight="1" x14ac:dyDescent="0.25">
      <c r="A456" s="111" t="str">
        <f>controle!A459</f>
        <v/>
      </c>
      <c r="B456" s="136">
        <f>controle!B459</f>
        <v>0</v>
      </c>
      <c r="C456" s="125">
        <f>controle!C459</f>
        <v>0</v>
      </c>
      <c r="D456" s="126">
        <f>controle!D459</f>
        <v>0</v>
      </c>
      <c r="E456" s="112">
        <f>controle!E459</f>
        <v>0</v>
      </c>
      <c r="F456" s="113" t="str">
        <f ca="1">controle!F459</f>
        <v/>
      </c>
      <c r="G456" s="117">
        <f>controle!L459</f>
        <v>0</v>
      </c>
    </row>
    <row r="457" spans="1:7" ht="24" customHeight="1" x14ac:dyDescent="0.25">
      <c r="A457" s="111" t="str">
        <f>controle!A460</f>
        <v/>
      </c>
      <c r="B457" s="136">
        <f>controle!B460</f>
        <v>0</v>
      </c>
      <c r="C457" s="125">
        <f>controle!C460</f>
        <v>0</v>
      </c>
      <c r="D457" s="126">
        <f>controle!D460</f>
        <v>0</v>
      </c>
      <c r="E457" s="112">
        <f>controle!E460</f>
        <v>0</v>
      </c>
      <c r="F457" s="113" t="str">
        <f ca="1">controle!F460</f>
        <v/>
      </c>
      <c r="G457" s="117">
        <f>controle!L460</f>
        <v>0</v>
      </c>
    </row>
    <row r="458" spans="1:7" ht="24" customHeight="1" x14ac:dyDescent="0.25">
      <c r="A458" s="111" t="str">
        <f>controle!A461</f>
        <v/>
      </c>
      <c r="B458" s="136">
        <f>controle!B461</f>
        <v>0</v>
      </c>
      <c r="C458" s="125">
        <f>controle!C461</f>
        <v>0</v>
      </c>
      <c r="D458" s="126">
        <f>controle!D461</f>
        <v>0</v>
      </c>
      <c r="E458" s="112">
        <f>controle!E461</f>
        <v>0</v>
      </c>
      <c r="F458" s="113" t="str">
        <f ca="1">controle!F461</f>
        <v/>
      </c>
      <c r="G458" s="117">
        <f>controle!L461</f>
        <v>0</v>
      </c>
    </row>
    <row r="459" spans="1:7" ht="24" customHeight="1" x14ac:dyDescent="0.25">
      <c r="A459" s="111" t="str">
        <f>controle!A462</f>
        <v/>
      </c>
      <c r="B459" s="136">
        <f>controle!B462</f>
        <v>0</v>
      </c>
      <c r="C459" s="125">
        <f>controle!C462</f>
        <v>0</v>
      </c>
      <c r="D459" s="126">
        <f>controle!D462</f>
        <v>0</v>
      </c>
      <c r="E459" s="112">
        <f>controle!E462</f>
        <v>0</v>
      </c>
      <c r="F459" s="113" t="str">
        <f ca="1">controle!F462</f>
        <v/>
      </c>
      <c r="G459" s="117">
        <f>controle!L462</f>
        <v>0</v>
      </c>
    </row>
    <row r="460" spans="1:7" ht="24" customHeight="1" x14ac:dyDescent="0.25">
      <c r="A460" s="111" t="str">
        <f>controle!A463</f>
        <v/>
      </c>
      <c r="B460" s="136">
        <f>controle!B463</f>
        <v>0</v>
      </c>
      <c r="C460" s="125">
        <f>controle!C463</f>
        <v>0</v>
      </c>
      <c r="D460" s="126">
        <f>controle!D463</f>
        <v>0</v>
      </c>
      <c r="E460" s="112">
        <f>controle!E463</f>
        <v>0</v>
      </c>
      <c r="F460" s="113" t="str">
        <f ca="1">controle!F463</f>
        <v/>
      </c>
      <c r="G460" s="117">
        <f>controle!L463</f>
        <v>0</v>
      </c>
    </row>
    <row r="461" spans="1:7" ht="24" customHeight="1" x14ac:dyDescent="0.25">
      <c r="A461" s="111" t="str">
        <f>controle!A464</f>
        <v/>
      </c>
      <c r="B461" s="136">
        <f>controle!B464</f>
        <v>0</v>
      </c>
      <c r="C461" s="125">
        <f>controle!C464</f>
        <v>0</v>
      </c>
      <c r="D461" s="126">
        <f>controle!D464</f>
        <v>0</v>
      </c>
      <c r="E461" s="112">
        <f>controle!E464</f>
        <v>0</v>
      </c>
      <c r="F461" s="113" t="str">
        <f ca="1">controle!F464</f>
        <v/>
      </c>
      <c r="G461" s="117">
        <f>controle!L464</f>
        <v>0</v>
      </c>
    </row>
    <row r="462" spans="1:7" ht="24" customHeight="1" x14ac:dyDescent="0.25">
      <c r="A462" s="111" t="str">
        <f>controle!A465</f>
        <v/>
      </c>
      <c r="B462" s="136">
        <f>controle!B465</f>
        <v>0</v>
      </c>
      <c r="C462" s="125">
        <f>controle!C465</f>
        <v>0</v>
      </c>
      <c r="D462" s="126">
        <f>controle!D465</f>
        <v>0</v>
      </c>
      <c r="E462" s="112">
        <f>controle!E465</f>
        <v>0</v>
      </c>
      <c r="F462" s="113" t="str">
        <f ca="1">controle!F465</f>
        <v/>
      </c>
      <c r="G462" s="117">
        <f>controle!L465</f>
        <v>0</v>
      </c>
    </row>
    <row r="463" spans="1:7" ht="24" customHeight="1" x14ac:dyDescent="0.25">
      <c r="A463" s="111" t="str">
        <f>controle!A466</f>
        <v/>
      </c>
      <c r="B463" s="136">
        <f>controle!B466</f>
        <v>0</v>
      </c>
      <c r="C463" s="125">
        <f>controle!C466</f>
        <v>0</v>
      </c>
      <c r="D463" s="126">
        <f>controle!D466</f>
        <v>0</v>
      </c>
      <c r="E463" s="112">
        <f>controle!E466</f>
        <v>0</v>
      </c>
      <c r="F463" s="113" t="str">
        <f ca="1">controle!F466</f>
        <v/>
      </c>
      <c r="G463" s="117">
        <f>controle!L466</f>
        <v>0</v>
      </c>
    </row>
    <row r="464" spans="1:7" ht="24" customHeight="1" x14ac:dyDescent="0.25">
      <c r="A464" s="111" t="str">
        <f>controle!A467</f>
        <v/>
      </c>
      <c r="B464" s="136">
        <f>controle!B467</f>
        <v>0</v>
      </c>
      <c r="C464" s="125">
        <f>controle!C467</f>
        <v>0</v>
      </c>
      <c r="D464" s="126">
        <f>controle!D467</f>
        <v>0</v>
      </c>
      <c r="E464" s="112">
        <f>controle!E467</f>
        <v>0</v>
      </c>
      <c r="F464" s="113" t="str">
        <f ca="1">controle!F467</f>
        <v/>
      </c>
      <c r="G464" s="117">
        <f>controle!L467</f>
        <v>0</v>
      </c>
    </row>
    <row r="465" spans="1:7" ht="24" customHeight="1" x14ac:dyDescent="0.25">
      <c r="A465" s="111" t="str">
        <f>controle!A468</f>
        <v/>
      </c>
      <c r="B465" s="136">
        <f>controle!B468</f>
        <v>0</v>
      </c>
      <c r="C465" s="125">
        <f>controle!C468</f>
        <v>0</v>
      </c>
      <c r="D465" s="126">
        <f>controle!D468</f>
        <v>0</v>
      </c>
      <c r="E465" s="112">
        <f>controle!E468</f>
        <v>0</v>
      </c>
      <c r="F465" s="113" t="str">
        <f ca="1">controle!F468</f>
        <v/>
      </c>
      <c r="G465" s="117">
        <f>controle!L468</f>
        <v>0</v>
      </c>
    </row>
    <row r="466" spans="1:7" ht="24" customHeight="1" x14ac:dyDescent="0.25">
      <c r="A466" s="111" t="str">
        <f>controle!A469</f>
        <v/>
      </c>
      <c r="B466" s="136">
        <f>controle!B469</f>
        <v>0</v>
      </c>
      <c r="C466" s="125">
        <f>controle!C469</f>
        <v>0</v>
      </c>
      <c r="D466" s="126">
        <f>controle!D469</f>
        <v>0</v>
      </c>
      <c r="E466" s="112">
        <f>controle!E469</f>
        <v>0</v>
      </c>
      <c r="F466" s="113" t="str">
        <f ca="1">controle!F469</f>
        <v/>
      </c>
      <c r="G466" s="117">
        <f>controle!L469</f>
        <v>0</v>
      </c>
    </row>
    <row r="467" spans="1:7" ht="24" customHeight="1" x14ac:dyDescent="0.25">
      <c r="A467" s="111" t="str">
        <f>controle!A470</f>
        <v/>
      </c>
      <c r="B467" s="136">
        <f>controle!B470</f>
        <v>0</v>
      </c>
      <c r="C467" s="125">
        <f>controle!C470</f>
        <v>0</v>
      </c>
      <c r="D467" s="126">
        <f>controle!D470</f>
        <v>0</v>
      </c>
      <c r="E467" s="112">
        <f>controle!E470</f>
        <v>0</v>
      </c>
      <c r="F467" s="113" t="str">
        <f ca="1">controle!F470</f>
        <v/>
      </c>
      <c r="G467" s="117">
        <f>controle!L470</f>
        <v>0</v>
      </c>
    </row>
    <row r="468" spans="1:7" ht="24" customHeight="1" x14ac:dyDescent="0.25">
      <c r="A468" s="111" t="str">
        <f>controle!A471</f>
        <v/>
      </c>
      <c r="B468" s="136">
        <f>controle!B471</f>
        <v>0</v>
      </c>
      <c r="C468" s="125">
        <f>controle!C471</f>
        <v>0</v>
      </c>
      <c r="D468" s="126">
        <f>controle!D471</f>
        <v>0</v>
      </c>
      <c r="E468" s="112">
        <f>controle!E471</f>
        <v>0</v>
      </c>
      <c r="F468" s="113" t="str">
        <f ca="1">controle!F471</f>
        <v/>
      </c>
      <c r="G468" s="117">
        <f>controle!L471</f>
        <v>0</v>
      </c>
    </row>
    <row r="469" spans="1:7" ht="24" customHeight="1" x14ac:dyDescent="0.25">
      <c r="A469" s="111" t="str">
        <f>controle!A472</f>
        <v/>
      </c>
      <c r="B469" s="136">
        <f>controle!B472</f>
        <v>0</v>
      </c>
      <c r="C469" s="125">
        <f>controle!C472</f>
        <v>0</v>
      </c>
      <c r="D469" s="126">
        <f>controle!D472</f>
        <v>0</v>
      </c>
      <c r="E469" s="112">
        <f>controle!E472</f>
        <v>0</v>
      </c>
      <c r="F469" s="113" t="str">
        <f ca="1">controle!F472</f>
        <v/>
      </c>
      <c r="G469" s="117">
        <f>controle!L472</f>
        <v>0</v>
      </c>
    </row>
    <row r="470" spans="1:7" ht="24" customHeight="1" x14ac:dyDescent="0.25">
      <c r="A470" s="111" t="str">
        <f>controle!A473</f>
        <v/>
      </c>
      <c r="B470" s="136">
        <f>controle!B473</f>
        <v>0</v>
      </c>
      <c r="C470" s="125">
        <f>controle!C473</f>
        <v>0</v>
      </c>
      <c r="D470" s="126">
        <f>controle!D473</f>
        <v>0</v>
      </c>
      <c r="E470" s="112">
        <f>controle!E473</f>
        <v>0</v>
      </c>
      <c r="F470" s="113" t="str">
        <f ca="1">controle!F473</f>
        <v/>
      </c>
      <c r="G470" s="117">
        <f>controle!L473</f>
        <v>0</v>
      </c>
    </row>
    <row r="471" spans="1:7" ht="24" customHeight="1" x14ac:dyDescent="0.25">
      <c r="A471" s="111" t="str">
        <f>controle!A474</f>
        <v/>
      </c>
      <c r="B471" s="136">
        <f>controle!B474</f>
        <v>0</v>
      </c>
      <c r="C471" s="125">
        <f>controle!C474</f>
        <v>0</v>
      </c>
      <c r="D471" s="126">
        <f>controle!D474</f>
        <v>0</v>
      </c>
      <c r="E471" s="112">
        <f>controle!E474</f>
        <v>0</v>
      </c>
      <c r="F471" s="113" t="str">
        <f ca="1">controle!F474</f>
        <v/>
      </c>
      <c r="G471" s="117">
        <f>controle!L474</f>
        <v>0</v>
      </c>
    </row>
    <row r="472" spans="1:7" ht="24" customHeight="1" x14ac:dyDescent="0.25">
      <c r="A472" s="111" t="str">
        <f>controle!A475</f>
        <v/>
      </c>
      <c r="B472" s="136">
        <f>controle!B475</f>
        <v>0</v>
      </c>
      <c r="C472" s="125">
        <f>controle!C475</f>
        <v>0</v>
      </c>
      <c r="D472" s="126">
        <f>controle!D475</f>
        <v>0</v>
      </c>
      <c r="E472" s="112">
        <f>controle!E475</f>
        <v>0</v>
      </c>
      <c r="F472" s="113" t="str">
        <f ca="1">controle!F475</f>
        <v/>
      </c>
      <c r="G472" s="117">
        <f>controle!L475</f>
        <v>0</v>
      </c>
    </row>
    <row r="473" spans="1:7" ht="24" customHeight="1" x14ac:dyDescent="0.25">
      <c r="A473" s="111" t="str">
        <f>controle!A476</f>
        <v/>
      </c>
      <c r="B473" s="136">
        <f>controle!B476</f>
        <v>0</v>
      </c>
      <c r="C473" s="125">
        <f>controle!C476</f>
        <v>0</v>
      </c>
      <c r="D473" s="126">
        <f>controle!D476</f>
        <v>0</v>
      </c>
      <c r="E473" s="112">
        <f>controle!E476</f>
        <v>0</v>
      </c>
      <c r="F473" s="113" t="str">
        <f ca="1">controle!F476</f>
        <v/>
      </c>
      <c r="G473" s="117">
        <f>controle!L476</f>
        <v>0</v>
      </c>
    </row>
    <row r="474" spans="1:7" ht="24" customHeight="1" x14ac:dyDescent="0.25">
      <c r="A474" s="111" t="str">
        <f>controle!A477</f>
        <v/>
      </c>
      <c r="B474" s="136">
        <f>controle!B477</f>
        <v>0</v>
      </c>
      <c r="C474" s="125">
        <f>controle!C477</f>
        <v>0</v>
      </c>
      <c r="D474" s="126">
        <f>controle!D477</f>
        <v>0</v>
      </c>
      <c r="E474" s="112">
        <f>controle!E477</f>
        <v>0</v>
      </c>
      <c r="F474" s="113" t="str">
        <f ca="1">controle!F477</f>
        <v/>
      </c>
      <c r="G474" s="117">
        <f>controle!L477</f>
        <v>0</v>
      </c>
    </row>
    <row r="475" spans="1:7" ht="24" customHeight="1" x14ac:dyDescent="0.25">
      <c r="A475" s="111" t="str">
        <f>controle!A478</f>
        <v/>
      </c>
      <c r="B475" s="136">
        <f>controle!B478</f>
        <v>0</v>
      </c>
      <c r="C475" s="125">
        <f>controle!C478</f>
        <v>0</v>
      </c>
      <c r="D475" s="126">
        <f>controle!D478</f>
        <v>0</v>
      </c>
      <c r="E475" s="112">
        <f>controle!E478</f>
        <v>0</v>
      </c>
      <c r="F475" s="113" t="str">
        <f ca="1">controle!F478</f>
        <v/>
      </c>
      <c r="G475" s="117">
        <f>controle!L478</f>
        <v>0</v>
      </c>
    </row>
    <row r="476" spans="1:7" ht="24" customHeight="1" x14ac:dyDescent="0.25">
      <c r="A476" s="111" t="str">
        <f>controle!A479</f>
        <v/>
      </c>
      <c r="B476" s="136">
        <f>controle!B479</f>
        <v>0</v>
      </c>
      <c r="C476" s="125">
        <f>controle!C479</f>
        <v>0</v>
      </c>
      <c r="D476" s="126">
        <f>controle!D479</f>
        <v>0</v>
      </c>
      <c r="E476" s="112">
        <f>controle!E479</f>
        <v>0</v>
      </c>
      <c r="F476" s="113" t="str">
        <f ca="1">controle!F479</f>
        <v/>
      </c>
      <c r="G476" s="117">
        <f>controle!L479</f>
        <v>0</v>
      </c>
    </row>
    <row r="477" spans="1:7" ht="24" customHeight="1" x14ac:dyDescent="0.25">
      <c r="A477" s="111" t="str">
        <f>controle!A480</f>
        <v/>
      </c>
      <c r="B477" s="136">
        <f>controle!B480</f>
        <v>0</v>
      </c>
      <c r="C477" s="125">
        <f>controle!C480</f>
        <v>0</v>
      </c>
      <c r="D477" s="126">
        <f>controle!D480</f>
        <v>0</v>
      </c>
      <c r="E477" s="112">
        <f>controle!E480</f>
        <v>0</v>
      </c>
      <c r="F477" s="113" t="str">
        <f ca="1">controle!F480</f>
        <v/>
      </c>
      <c r="G477" s="117">
        <f>controle!L480</f>
        <v>0</v>
      </c>
    </row>
    <row r="478" spans="1:7" ht="24" customHeight="1" x14ac:dyDescent="0.25">
      <c r="A478" s="111" t="str">
        <f>controle!A481</f>
        <v/>
      </c>
      <c r="B478" s="136">
        <f>controle!B481</f>
        <v>0</v>
      </c>
      <c r="C478" s="125">
        <f>controle!C481</f>
        <v>0</v>
      </c>
      <c r="D478" s="126">
        <f>controle!D481</f>
        <v>0</v>
      </c>
      <c r="E478" s="112">
        <f>controle!E481</f>
        <v>0</v>
      </c>
      <c r="F478" s="113" t="str">
        <f ca="1">controle!F481</f>
        <v/>
      </c>
      <c r="G478" s="117">
        <f>controle!L481</f>
        <v>0</v>
      </c>
    </row>
    <row r="479" spans="1:7" ht="24" customHeight="1" x14ac:dyDescent="0.25">
      <c r="A479" s="111" t="str">
        <f>controle!A482</f>
        <v/>
      </c>
      <c r="B479" s="136">
        <f>controle!B482</f>
        <v>0</v>
      </c>
      <c r="C479" s="125">
        <f>controle!C482</f>
        <v>0</v>
      </c>
      <c r="D479" s="126">
        <f>controle!D482</f>
        <v>0</v>
      </c>
      <c r="E479" s="112">
        <f>controle!E482</f>
        <v>0</v>
      </c>
      <c r="F479" s="113" t="str">
        <f ca="1">controle!F482</f>
        <v/>
      </c>
      <c r="G479" s="117">
        <f>controle!L482</f>
        <v>0</v>
      </c>
    </row>
    <row r="480" spans="1:7" ht="24" customHeight="1" x14ac:dyDescent="0.25">
      <c r="A480" s="111" t="str">
        <f>controle!A483</f>
        <v/>
      </c>
      <c r="B480" s="136">
        <f>controle!B483</f>
        <v>0</v>
      </c>
      <c r="C480" s="125">
        <f>controle!C483</f>
        <v>0</v>
      </c>
      <c r="D480" s="126">
        <f>controle!D483</f>
        <v>0</v>
      </c>
      <c r="E480" s="112">
        <f>controle!E483</f>
        <v>0</v>
      </c>
      <c r="F480" s="113" t="str">
        <f ca="1">controle!F483</f>
        <v/>
      </c>
      <c r="G480" s="117">
        <f>controle!L483</f>
        <v>0</v>
      </c>
    </row>
    <row r="481" spans="1:7" ht="24" customHeight="1" x14ac:dyDescent="0.25">
      <c r="A481" s="111" t="str">
        <f>controle!A484</f>
        <v/>
      </c>
      <c r="B481" s="136">
        <f>controle!B484</f>
        <v>0</v>
      </c>
      <c r="C481" s="125">
        <f>controle!C484</f>
        <v>0</v>
      </c>
      <c r="D481" s="126">
        <f>controle!D484</f>
        <v>0</v>
      </c>
      <c r="E481" s="112">
        <f>controle!E484</f>
        <v>0</v>
      </c>
      <c r="F481" s="113" t="str">
        <f ca="1">controle!F484</f>
        <v/>
      </c>
      <c r="G481" s="117">
        <f>controle!L484</f>
        <v>0</v>
      </c>
    </row>
    <row r="482" spans="1:7" ht="24" customHeight="1" x14ac:dyDescent="0.25">
      <c r="A482" s="111" t="str">
        <f>controle!A485</f>
        <v/>
      </c>
      <c r="B482" s="136">
        <f>controle!B485</f>
        <v>0</v>
      </c>
      <c r="C482" s="125">
        <f>controle!C485</f>
        <v>0</v>
      </c>
      <c r="D482" s="126">
        <f>controle!D485</f>
        <v>0</v>
      </c>
      <c r="E482" s="112">
        <f>controle!E485</f>
        <v>0</v>
      </c>
      <c r="F482" s="113" t="str">
        <f ca="1">controle!F485</f>
        <v/>
      </c>
      <c r="G482" s="117">
        <f>controle!L485</f>
        <v>0</v>
      </c>
    </row>
    <row r="483" spans="1:7" ht="24" customHeight="1" x14ac:dyDescent="0.25">
      <c r="A483" s="111" t="str">
        <f>controle!A486</f>
        <v/>
      </c>
      <c r="B483" s="136">
        <f>controle!B486</f>
        <v>0</v>
      </c>
      <c r="C483" s="125">
        <f>controle!C486</f>
        <v>0</v>
      </c>
      <c r="D483" s="126">
        <f>controle!D486</f>
        <v>0</v>
      </c>
      <c r="E483" s="112">
        <f>controle!E486</f>
        <v>0</v>
      </c>
      <c r="F483" s="113" t="str">
        <f ca="1">controle!F486</f>
        <v/>
      </c>
      <c r="G483" s="117">
        <f>controle!L486</f>
        <v>0</v>
      </c>
    </row>
    <row r="484" spans="1:7" ht="24" customHeight="1" x14ac:dyDescent="0.25">
      <c r="A484" s="111" t="str">
        <f>controle!A487</f>
        <v/>
      </c>
      <c r="B484" s="136">
        <f>controle!B487</f>
        <v>0</v>
      </c>
      <c r="C484" s="125">
        <f>controle!C487</f>
        <v>0</v>
      </c>
      <c r="D484" s="126">
        <f>controle!D487</f>
        <v>0</v>
      </c>
      <c r="E484" s="112">
        <f>controle!E487</f>
        <v>0</v>
      </c>
      <c r="F484" s="113" t="str">
        <f ca="1">controle!F487</f>
        <v/>
      </c>
      <c r="G484" s="117">
        <f>controle!L487</f>
        <v>0</v>
      </c>
    </row>
    <row r="485" spans="1:7" ht="24" customHeight="1" x14ac:dyDescent="0.25">
      <c r="A485" s="111" t="str">
        <f>controle!A488</f>
        <v/>
      </c>
      <c r="B485" s="136">
        <f>controle!B488</f>
        <v>0</v>
      </c>
      <c r="C485" s="125">
        <f>controle!C488</f>
        <v>0</v>
      </c>
      <c r="D485" s="126">
        <f>controle!D488</f>
        <v>0</v>
      </c>
      <c r="E485" s="112">
        <f>controle!E488</f>
        <v>0</v>
      </c>
      <c r="F485" s="113" t="str">
        <f ca="1">controle!F488</f>
        <v/>
      </c>
      <c r="G485" s="117">
        <f>controle!L488</f>
        <v>0</v>
      </c>
    </row>
    <row r="486" spans="1:7" ht="24" customHeight="1" x14ac:dyDescent="0.25">
      <c r="A486" s="111" t="str">
        <f>controle!A489</f>
        <v/>
      </c>
      <c r="B486" s="136">
        <f>controle!B489</f>
        <v>0</v>
      </c>
      <c r="C486" s="125">
        <f>controle!C489</f>
        <v>0</v>
      </c>
      <c r="D486" s="126">
        <f>controle!D489</f>
        <v>0</v>
      </c>
      <c r="E486" s="112">
        <f>controle!E489</f>
        <v>0</v>
      </c>
      <c r="F486" s="113" t="str">
        <f ca="1">controle!F489</f>
        <v/>
      </c>
      <c r="G486" s="117">
        <f>controle!L489</f>
        <v>0</v>
      </c>
    </row>
    <row r="487" spans="1:7" ht="24" customHeight="1" x14ac:dyDescent="0.25">
      <c r="A487" s="111" t="str">
        <f>controle!A490</f>
        <v/>
      </c>
      <c r="B487" s="136">
        <f>controle!B490</f>
        <v>0</v>
      </c>
      <c r="C487" s="125">
        <f>controle!C490</f>
        <v>0</v>
      </c>
      <c r="D487" s="126">
        <f>controle!D490</f>
        <v>0</v>
      </c>
      <c r="E487" s="112">
        <f>controle!E490</f>
        <v>0</v>
      </c>
      <c r="F487" s="113" t="str">
        <f ca="1">controle!F490</f>
        <v/>
      </c>
      <c r="G487" s="117">
        <f>controle!L490</f>
        <v>0</v>
      </c>
    </row>
    <row r="488" spans="1:7" ht="24" customHeight="1" x14ac:dyDescent="0.25">
      <c r="A488" s="111" t="str">
        <f>controle!A491</f>
        <v/>
      </c>
      <c r="B488" s="136">
        <f>controle!B491</f>
        <v>0</v>
      </c>
      <c r="C488" s="125">
        <f>controle!C491</f>
        <v>0</v>
      </c>
      <c r="D488" s="126">
        <f>controle!D491</f>
        <v>0</v>
      </c>
      <c r="E488" s="112">
        <f>controle!E491</f>
        <v>0</v>
      </c>
      <c r="F488" s="113" t="str">
        <f ca="1">controle!F491</f>
        <v/>
      </c>
      <c r="G488" s="117">
        <f>controle!L491</f>
        <v>0</v>
      </c>
    </row>
    <row r="489" spans="1:7" ht="24" customHeight="1" x14ac:dyDescent="0.25">
      <c r="A489" s="111" t="str">
        <f>controle!A492</f>
        <v/>
      </c>
      <c r="B489" s="136">
        <f>controle!B492</f>
        <v>0</v>
      </c>
      <c r="C489" s="125">
        <f>controle!C492</f>
        <v>0</v>
      </c>
      <c r="D489" s="126">
        <f>controle!D492</f>
        <v>0</v>
      </c>
      <c r="E489" s="112">
        <f>controle!E492</f>
        <v>0</v>
      </c>
      <c r="F489" s="113" t="str">
        <f ca="1">controle!F492</f>
        <v/>
      </c>
      <c r="G489" s="117">
        <f>controle!L492</f>
        <v>0</v>
      </c>
    </row>
    <row r="490" spans="1:7" ht="24" customHeight="1" x14ac:dyDescent="0.25">
      <c r="A490" s="111" t="str">
        <f>controle!A493</f>
        <v/>
      </c>
      <c r="B490" s="136">
        <f>controle!B493</f>
        <v>0</v>
      </c>
      <c r="C490" s="125">
        <f>controle!C493</f>
        <v>0</v>
      </c>
      <c r="D490" s="126">
        <f>controle!D493</f>
        <v>0</v>
      </c>
      <c r="E490" s="112">
        <f>controle!E493</f>
        <v>0</v>
      </c>
      <c r="F490" s="113" t="str">
        <f ca="1">controle!F493</f>
        <v/>
      </c>
      <c r="G490" s="117">
        <f>controle!L493</f>
        <v>0</v>
      </c>
    </row>
    <row r="491" spans="1:7" ht="24" customHeight="1" x14ac:dyDescent="0.25">
      <c r="A491" s="111" t="str">
        <f>controle!A494</f>
        <v/>
      </c>
      <c r="B491" s="136">
        <f>controle!B494</f>
        <v>0</v>
      </c>
      <c r="C491" s="125">
        <f>controle!C494</f>
        <v>0</v>
      </c>
      <c r="D491" s="126">
        <f>controle!D494</f>
        <v>0</v>
      </c>
      <c r="E491" s="112">
        <f>controle!E494</f>
        <v>0</v>
      </c>
      <c r="F491" s="113" t="str">
        <f ca="1">controle!F494</f>
        <v/>
      </c>
      <c r="G491" s="117">
        <f>controle!L494</f>
        <v>0</v>
      </c>
    </row>
    <row r="492" spans="1:7" ht="24" customHeight="1" x14ac:dyDescent="0.25">
      <c r="A492" s="111" t="str">
        <f>controle!A495</f>
        <v/>
      </c>
      <c r="B492" s="136">
        <f>controle!B495</f>
        <v>0</v>
      </c>
      <c r="C492" s="125">
        <f>controle!C495</f>
        <v>0</v>
      </c>
      <c r="D492" s="126">
        <f>controle!D495</f>
        <v>0</v>
      </c>
      <c r="E492" s="112">
        <f>controle!E495</f>
        <v>0</v>
      </c>
      <c r="F492" s="113" t="str">
        <f ca="1">controle!F495</f>
        <v/>
      </c>
      <c r="G492" s="117">
        <f>controle!L495</f>
        <v>0</v>
      </c>
    </row>
    <row r="493" spans="1:7" ht="24" customHeight="1" x14ac:dyDescent="0.25">
      <c r="A493" s="111" t="str">
        <f>controle!A496</f>
        <v/>
      </c>
      <c r="B493" s="136">
        <f>controle!B496</f>
        <v>0</v>
      </c>
      <c r="C493" s="125">
        <f>controle!C496</f>
        <v>0</v>
      </c>
      <c r="D493" s="126">
        <f>controle!D496</f>
        <v>0</v>
      </c>
      <c r="E493" s="112">
        <f>controle!E496</f>
        <v>0</v>
      </c>
      <c r="F493" s="113" t="str">
        <f ca="1">controle!F496</f>
        <v/>
      </c>
      <c r="G493" s="117">
        <f>controle!L496</f>
        <v>0</v>
      </c>
    </row>
    <row r="494" spans="1:7" ht="24" customHeight="1" x14ac:dyDescent="0.25">
      <c r="A494" s="111" t="str">
        <f>controle!A497</f>
        <v/>
      </c>
      <c r="B494" s="136">
        <f>controle!B497</f>
        <v>0</v>
      </c>
      <c r="C494" s="125">
        <f>controle!C497</f>
        <v>0</v>
      </c>
      <c r="D494" s="126">
        <f>controle!D497</f>
        <v>0</v>
      </c>
      <c r="E494" s="112">
        <f>controle!E497</f>
        <v>0</v>
      </c>
      <c r="F494" s="113" t="str">
        <f ca="1">controle!F497</f>
        <v/>
      </c>
      <c r="G494" s="117">
        <f>controle!L497</f>
        <v>0</v>
      </c>
    </row>
    <row r="495" spans="1:7" ht="24" customHeight="1" x14ac:dyDescent="0.25">
      <c r="A495" s="111" t="str">
        <f>controle!A498</f>
        <v/>
      </c>
      <c r="B495" s="136">
        <f>controle!B498</f>
        <v>0</v>
      </c>
      <c r="C495" s="125">
        <f>controle!C498</f>
        <v>0</v>
      </c>
      <c r="D495" s="126">
        <f>controle!D498</f>
        <v>0</v>
      </c>
      <c r="E495" s="112">
        <f>controle!E498</f>
        <v>0</v>
      </c>
      <c r="F495" s="113" t="str">
        <f ca="1">controle!F498</f>
        <v/>
      </c>
      <c r="G495" s="117">
        <f>controle!L498</f>
        <v>0</v>
      </c>
    </row>
    <row r="496" spans="1:7" ht="24" customHeight="1" x14ac:dyDescent="0.25">
      <c r="A496" s="111" t="str">
        <f>controle!A499</f>
        <v/>
      </c>
      <c r="B496" s="136">
        <f>controle!B499</f>
        <v>0</v>
      </c>
      <c r="C496" s="125">
        <f>controle!C499</f>
        <v>0</v>
      </c>
      <c r="D496" s="126">
        <f>controle!D499</f>
        <v>0</v>
      </c>
      <c r="E496" s="112">
        <f>controle!E499</f>
        <v>0</v>
      </c>
      <c r="F496" s="113" t="str">
        <f ca="1">controle!F499</f>
        <v/>
      </c>
      <c r="G496" s="117">
        <f>controle!L499</f>
        <v>0</v>
      </c>
    </row>
    <row r="497" spans="1:7" ht="24" customHeight="1" x14ac:dyDescent="0.25">
      <c r="A497" s="111" t="str">
        <f>controle!A500</f>
        <v/>
      </c>
      <c r="B497" s="136">
        <f>controle!B500</f>
        <v>0</v>
      </c>
      <c r="C497" s="125">
        <f>controle!C500</f>
        <v>0</v>
      </c>
      <c r="D497" s="126">
        <f>controle!D500</f>
        <v>0</v>
      </c>
      <c r="E497" s="112">
        <f>controle!E500</f>
        <v>0</v>
      </c>
      <c r="F497" s="113" t="str">
        <f ca="1">controle!F500</f>
        <v/>
      </c>
      <c r="G497" s="117">
        <f>controle!L500</f>
        <v>0</v>
      </c>
    </row>
    <row r="498" spans="1:7" ht="24" customHeight="1" x14ac:dyDescent="0.25">
      <c r="A498" s="111" t="str">
        <f>controle!A501</f>
        <v/>
      </c>
      <c r="B498" s="136">
        <f>controle!B501</f>
        <v>0</v>
      </c>
      <c r="C498" s="125">
        <f>controle!C501</f>
        <v>0</v>
      </c>
      <c r="D498" s="126">
        <f>controle!D501</f>
        <v>0</v>
      </c>
      <c r="E498" s="112">
        <f>controle!E501</f>
        <v>0</v>
      </c>
      <c r="F498" s="113" t="str">
        <f ca="1">controle!F501</f>
        <v/>
      </c>
      <c r="G498" s="117">
        <f>controle!L501</f>
        <v>0</v>
      </c>
    </row>
    <row r="499" spans="1:7" ht="24" customHeight="1" x14ac:dyDescent="0.25">
      <c r="A499" s="111" t="str">
        <f>controle!A502</f>
        <v/>
      </c>
      <c r="B499" s="136">
        <f>controle!B502</f>
        <v>0</v>
      </c>
      <c r="C499" s="125">
        <f>controle!C502</f>
        <v>0</v>
      </c>
      <c r="D499" s="126">
        <f>controle!D502</f>
        <v>0</v>
      </c>
      <c r="E499" s="112">
        <f>controle!E502</f>
        <v>0</v>
      </c>
      <c r="F499" s="113" t="str">
        <f ca="1">controle!F502</f>
        <v/>
      </c>
      <c r="G499" s="117">
        <f>controle!L502</f>
        <v>0</v>
      </c>
    </row>
    <row r="500" spans="1:7" ht="24" customHeight="1" x14ac:dyDescent="0.25">
      <c r="A500" s="111" t="str">
        <f>controle!A503</f>
        <v/>
      </c>
      <c r="B500" s="136">
        <f>controle!B503</f>
        <v>0</v>
      </c>
      <c r="C500" s="125">
        <f>controle!C503</f>
        <v>0</v>
      </c>
      <c r="D500" s="126">
        <f>controle!D503</f>
        <v>0</v>
      </c>
      <c r="E500" s="112">
        <f>controle!E503</f>
        <v>0</v>
      </c>
      <c r="F500" s="113" t="str">
        <f ca="1">controle!F503</f>
        <v/>
      </c>
      <c r="G500" s="117">
        <f>controle!L503</f>
        <v>0</v>
      </c>
    </row>
    <row r="501" spans="1:7" ht="24" customHeight="1" x14ac:dyDescent="0.25">
      <c r="A501" s="111" t="str">
        <f>controle!A504</f>
        <v/>
      </c>
      <c r="B501" s="136">
        <f>controle!B504</f>
        <v>0</v>
      </c>
      <c r="C501" s="125">
        <f>controle!C504</f>
        <v>0</v>
      </c>
      <c r="D501" s="126">
        <f>controle!D504</f>
        <v>0</v>
      </c>
      <c r="E501" s="112">
        <f>controle!E504</f>
        <v>0</v>
      </c>
      <c r="F501" s="113" t="str">
        <f ca="1">controle!F504</f>
        <v/>
      </c>
      <c r="G501" s="117">
        <f>controle!L504</f>
        <v>0</v>
      </c>
    </row>
    <row r="502" spans="1:7" ht="24" customHeight="1" x14ac:dyDescent="0.25">
      <c r="A502" s="111" t="str">
        <f>controle!A505</f>
        <v/>
      </c>
      <c r="B502" s="136">
        <f>controle!B505</f>
        <v>0</v>
      </c>
      <c r="C502" s="125">
        <f>controle!C505</f>
        <v>0</v>
      </c>
      <c r="D502" s="126">
        <f>controle!D505</f>
        <v>0</v>
      </c>
      <c r="E502" s="112">
        <f>controle!E505</f>
        <v>0</v>
      </c>
      <c r="F502" s="113" t="str">
        <f ca="1">controle!F505</f>
        <v/>
      </c>
      <c r="G502" s="117">
        <f>controle!L505</f>
        <v>0</v>
      </c>
    </row>
    <row r="503" spans="1:7" ht="24" customHeight="1" x14ac:dyDescent="0.25">
      <c r="A503" s="111" t="str">
        <f>controle!A506</f>
        <v/>
      </c>
      <c r="B503" s="136">
        <f>controle!B506</f>
        <v>0</v>
      </c>
      <c r="C503" s="125">
        <f>controle!C506</f>
        <v>0</v>
      </c>
      <c r="D503" s="126">
        <f>controle!D506</f>
        <v>0</v>
      </c>
      <c r="E503" s="112">
        <f>controle!E506</f>
        <v>0</v>
      </c>
      <c r="F503" s="113" t="str">
        <f ca="1">controle!F506</f>
        <v/>
      </c>
      <c r="G503" s="117">
        <f>controle!L506</f>
        <v>0</v>
      </c>
    </row>
    <row r="504" spans="1:7" ht="24" customHeight="1" x14ac:dyDescent="0.25">
      <c r="A504" s="111" t="str">
        <f>controle!A507</f>
        <v/>
      </c>
      <c r="B504" s="136">
        <f>controle!B507</f>
        <v>0</v>
      </c>
      <c r="C504" s="125">
        <f>controle!C507</f>
        <v>0</v>
      </c>
      <c r="D504" s="126">
        <f>controle!D507</f>
        <v>0</v>
      </c>
      <c r="E504" s="112">
        <f>controle!E507</f>
        <v>0</v>
      </c>
      <c r="F504" s="113" t="str">
        <f ca="1">controle!F507</f>
        <v/>
      </c>
      <c r="G504" s="117">
        <f>controle!L507</f>
        <v>0</v>
      </c>
    </row>
    <row r="505" spans="1:7" ht="24" customHeight="1" x14ac:dyDescent="0.25">
      <c r="A505" s="111" t="str">
        <f>controle!A508</f>
        <v/>
      </c>
      <c r="B505" s="136">
        <f>controle!B508</f>
        <v>0</v>
      </c>
      <c r="C505" s="125">
        <f>controle!C508</f>
        <v>0</v>
      </c>
      <c r="D505" s="126">
        <f>controle!D508</f>
        <v>0</v>
      </c>
      <c r="E505" s="112">
        <f>controle!E508</f>
        <v>0</v>
      </c>
      <c r="F505" s="113" t="str">
        <f ca="1">controle!F508</f>
        <v/>
      </c>
      <c r="G505" s="117">
        <f>controle!L508</f>
        <v>0</v>
      </c>
    </row>
    <row r="506" spans="1:7" ht="24" customHeight="1" x14ac:dyDescent="0.25">
      <c r="A506" s="111" t="str">
        <f>controle!A509</f>
        <v/>
      </c>
      <c r="B506" s="136">
        <f>controle!B509</f>
        <v>0</v>
      </c>
      <c r="C506" s="125">
        <f>controle!C509</f>
        <v>0</v>
      </c>
      <c r="D506" s="126">
        <f>controle!D509</f>
        <v>0</v>
      </c>
      <c r="E506" s="112">
        <f>controle!E509</f>
        <v>0</v>
      </c>
      <c r="F506" s="113" t="str">
        <f ca="1">controle!F509</f>
        <v/>
      </c>
      <c r="G506" s="117">
        <f>controle!L509</f>
        <v>0</v>
      </c>
    </row>
    <row r="507" spans="1:7" ht="24" customHeight="1" x14ac:dyDescent="0.25">
      <c r="A507" s="111" t="str">
        <f>controle!A510</f>
        <v/>
      </c>
      <c r="B507" s="136">
        <f>controle!B510</f>
        <v>0</v>
      </c>
      <c r="C507" s="125">
        <f>controle!C510</f>
        <v>0</v>
      </c>
      <c r="D507" s="126">
        <f>controle!D510</f>
        <v>0</v>
      </c>
      <c r="E507" s="112">
        <f>controle!E510</f>
        <v>0</v>
      </c>
      <c r="F507" s="113" t="str">
        <f ca="1">controle!F510</f>
        <v/>
      </c>
      <c r="G507" s="117">
        <f>controle!L510</f>
        <v>0</v>
      </c>
    </row>
    <row r="508" spans="1:7" ht="24" customHeight="1" x14ac:dyDescent="0.25">
      <c r="A508" s="111" t="str">
        <f>controle!A511</f>
        <v/>
      </c>
      <c r="B508" s="136">
        <f>controle!B511</f>
        <v>0</v>
      </c>
      <c r="C508" s="125">
        <f>controle!C511</f>
        <v>0</v>
      </c>
      <c r="D508" s="126">
        <f>controle!D511</f>
        <v>0</v>
      </c>
      <c r="E508" s="112">
        <f>controle!E511</f>
        <v>0</v>
      </c>
      <c r="F508" s="113" t="str">
        <f ca="1">controle!F511</f>
        <v/>
      </c>
      <c r="G508" s="117">
        <f>controle!L511</f>
        <v>0</v>
      </c>
    </row>
    <row r="509" spans="1:7" ht="24" customHeight="1" x14ac:dyDescent="0.25">
      <c r="A509" s="111" t="str">
        <f>controle!A512</f>
        <v/>
      </c>
      <c r="B509" s="136">
        <f>controle!B512</f>
        <v>0</v>
      </c>
      <c r="C509" s="125">
        <f>controle!C512</f>
        <v>0</v>
      </c>
      <c r="D509" s="126">
        <f>controle!D512</f>
        <v>0</v>
      </c>
      <c r="E509" s="112">
        <f>controle!E512</f>
        <v>0</v>
      </c>
      <c r="F509" s="113" t="str">
        <f ca="1">controle!F512</f>
        <v/>
      </c>
      <c r="G509" s="117">
        <f>controle!L512</f>
        <v>0</v>
      </c>
    </row>
    <row r="510" spans="1:7" ht="24" customHeight="1" x14ac:dyDescent="0.25">
      <c r="A510" s="111" t="str">
        <f>controle!A513</f>
        <v/>
      </c>
      <c r="B510" s="136">
        <f>controle!B513</f>
        <v>0</v>
      </c>
      <c r="C510" s="125">
        <f>controle!C513</f>
        <v>0</v>
      </c>
      <c r="D510" s="126">
        <f>controle!D513</f>
        <v>0</v>
      </c>
      <c r="E510" s="112">
        <f>controle!E513</f>
        <v>0</v>
      </c>
      <c r="F510" s="113" t="str">
        <f ca="1">controle!F513</f>
        <v/>
      </c>
      <c r="G510" s="117">
        <f>controle!L513</f>
        <v>0</v>
      </c>
    </row>
    <row r="511" spans="1:7" ht="24" customHeight="1" x14ac:dyDescent="0.25">
      <c r="A511" s="111" t="str">
        <f>controle!A514</f>
        <v/>
      </c>
      <c r="B511" s="136">
        <f>controle!B514</f>
        <v>0</v>
      </c>
      <c r="C511" s="125">
        <f>controle!C514</f>
        <v>0</v>
      </c>
      <c r="D511" s="126">
        <f>controle!D514</f>
        <v>0</v>
      </c>
      <c r="E511" s="112">
        <f>controle!E514</f>
        <v>0</v>
      </c>
      <c r="F511" s="113" t="str">
        <f ca="1">controle!F514</f>
        <v/>
      </c>
      <c r="G511" s="117">
        <f>controle!L514</f>
        <v>0</v>
      </c>
    </row>
    <row r="512" spans="1:7" ht="24" customHeight="1" x14ac:dyDescent="0.25">
      <c r="A512" s="111" t="str">
        <f>controle!A515</f>
        <v/>
      </c>
      <c r="B512" s="136">
        <f>controle!B515</f>
        <v>0</v>
      </c>
      <c r="C512" s="125">
        <f>controle!C515</f>
        <v>0</v>
      </c>
      <c r="D512" s="126">
        <f>controle!D515</f>
        <v>0</v>
      </c>
      <c r="E512" s="112">
        <f>controle!E515</f>
        <v>0</v>
      </c>
      <c r="F512" s="113" t="str">
        <f ca="1">controle!F515</f>
        <v/>
      </c>
      <c r="G512" s="117">
        <f>controle!L515</f>
        <v>0</v>
      </c>
    </row>
    <row r="513" spans="1:7" ht="24" customHeight="1" x14ac:dyDescent="0.25">
      <c r="A513" s="111" t="str">
        <f>controle!A516</f>
        <v/>
      </c>
      <c r="B513" s="136">
        <f>controle!B516</f>
        <v>0</v>
      </c>
      <c r="C513" s="125">
        <f>controle!C516</f>
        <v>0</v>
      </c>
      <c r="D513" s="126">
        <f>controle!D516</f>
        <v>0</v>
      </c>
      <c r="E513" s="112">
        <f>controle!E516</f>
        <v>0</v>
      </c>
      <c r="F513" s="113" t="str">
        <f ca="1">controle!F516</f>
        <v/>
      </c>
      <c r="G513" s="117">
        <f>controle!L516</f>
        <v>0</v>
      </c>
    </row>
    <row r="514" spans="1:7" ht="24" customHeight="1" x14ac:dyDescent="0.25">
      <c r="A514" s="111" t="str">
        <f>controle!A517</f>
        <v/>
      </c>
      <c r="B514" s="136">
        <f>controle!B517</f>
        <v>0</v>
      </c>
      <c r="C514" s="125">
        <f>controle!C517</f>
        <v>0</v>
      </c>
      <c r="D514" s="126">
        <f>controle!D517</f>
        <v>0</v>
      </c>
      <c r="E514" s="112">
        <f>controle!E517</f>
        <v>0</v>
      </c>
      <c r="F514" s="113" t="str">
        <f ca="1">controle!F517</f>
        <v/>
      </c>
      <c r="G514" s="117">
        <f>controle!L517</f>
        <v>0</v>
      </c>
    </row>
    <row r="515" spans="1:7" ht="24" customHeight="1" x14ac:dyDescent="0.25">
      <c r="A515" s="111" t="str">
        <f>controle!A518</f>
        <v/>
      </c>
      <c r="B515" s="136">
        <f>controle!B518</f>
        <v>0</v>
      </c>
      <c r="C515" s="125">
        <f>controle!C518</f>
        <v>0</v>
      </c>
      <c r="D515" s="126">
        <f>controle!D518</f>
        <v>0</v>
      </c>
      <c r="E515" s="112">
        <f>controle!E518</f>
        <v>0</v>
      </c>
      <c r="F515" s="113" t="str">
        <f ca="1">controle!F518</f>
        <v/>
      </c>
      <c r="G515" s="117">
        <f>controle!L518</f>
        <v>0</v>
      </c>
    </row>
    <row r="516" spans="1:7" ht="24" customHeight="1" x14ac:dyDescent="0.25">
      <c r="A516" s="111" t="str">
        <f>controle!A519</f>
        <v/>
      </c>
      <c r="B516" s="136">
        <f>controle!B519</f>
        <v>0</v>
      </c>
      <c r="C516" s="125">
        <f>controle!C519</f>
        <v>0</v>
      </c>
      <c r="D516" s="126">
        <f>controle!D519</f>
        <v>0</v>
      </c>
      <c r="E516" s="112">
        <f>controle!E519</f>
        <v>0</v>
      </c>
      <c r="F516" s="113" t="str">
        <f ca="1">controle!F519</f>
        <v/>
      </c>
      <c r="G516" s="117">
        <f>controle!L519</f>
        <v>0</v>
      </c>
    </row>
    <row r="517" spans="1:7" ht="24" customHeight="1" x14ac:dyDescent="0.25">
      <c r="A517" s="111" t="str">
        <f>controle!A520</f>
        <v/>
      </c>
      <c r="B517" s="136">
        <f>controle!B520</f>
        <v>0</v>
      </c>
      <c r="C517" s="125">
        <f>controle!C520</f>
        <v>0</v>
      </c>
      <c r="D517" s="126">
        <f>controle!D520</f>
        <v>0</v>
      </c>
      <c r="E517" s="112">
        <f>controle!E520</f>
        <v>0</v>
      </c>
      <c r="F517" s="113" t="str">
        <f ca="1">controle!F520</f>
        <v/>
      </c>
      <c r="G517" s="117">
        <f>controle!L520</f>
        <v>0</v>
      </c>
    </row>
    <row r="518" spans="1:7" ht="24" customHeight="1" x14ac:dyDescent="0.25">
      <c r="A518" s="111" t="str">
        <f>controle!A521</f>
        <v/>
      </c>
      <c r="B518" s="136">
        <f>controle!B521</f>
        <v>0</v>
      </c>
      <c r="C518" s="125">
        <f>controle!C521</f>
        <v>0</v>
      </c>
      <c r="D518" s="126">
        <f>controle!D521</f>
        <v>0</v>
      </c>
      <c r="E518" s="112">
        <f>controle!E521</f>
        <v>0</v>
      </c>
      <c r="F518" s="113" t="str">
        <f ca="1">controle!F521</f>
        <v/>
      </c>
      <c r="G518" s="117">
        <f>controle!L521</f>
        <v>0</v>
      </c>
    </row>
    <row r="519" spans="1:7" ht="24" customHeight="1" x14ac:dyDescent="0.25">
      <c r="A519" s="111" t="str">
        <f>controle!A522</f>
        <v/>
      </c>
      <c r="B519" s="136">
        <f>controle!B522</f>
        <v>0</v>
      </c>
      <c r="C519" s="125">
        <f>controle!C522</f>
        <v>0</v>
      </c>
      <c r="D519" s="126">
        <f>controle!D522</f>
        <v>0</v>
      </c>
      <c r="E519" s="112">
        <f>controle!E522</f>
        <v>0</v>
      </c>
      <c r="F519" s="113" t="str">
        <f ca="1">controle!F522</f>
        <v/>
      </c>
      <c r="G519" s="117">
        <f>controle!L522</f>
        <v>0</v>
      </c>
    </row>
    <row r="520" spans="1:7" ht="24" customHeight="1" x14ac:dyDescent="0.25">
      <c r="A520" s="111" t="str">
        <f>controle!A523</f>
        <v/>
      </c>
      <c r="B520" s="136">
        <f>controle!B523</f>
        <v>0</v>
      </c>
      <c r="C520" s="125">
        <f>controle!C523</f>
        <v>0</v>
      </c>
      <c r="D520" s="126">
        <f>controle!D523</f>
        <v>0</v>
      </c>
      <c r="E520" s="112">
        <f>controle!E523</f>
        <v>0</v>
      </c>
      <c r="F520" s="113" t="str">
        <f ca="1">controle!F523</f>
        <v/>
      </c>
      <c r="G520" s="117">
        <f>controle!L523</f>
        <v>0</v>
      </c>
    </row>
    <row r="521" spans="1:7" ht="24" customHeight="1" x14ac:dyDescent="0.25">
      <c r="A521" s="111" t="str">
        <f>controle!A524</f>
        <v/>
      </c>
      <c r="B521" s="136">
        <f>controle!B524</f>
        <v>0</v>
      </c>
      <c r="C521" s="125">
        <f>controle!C524</f>
        <v>0</v>
      </c>
      <c r="D521" s="126">
        <f>controle!D524</f>
        <v>0</v>
      </c>
      <c r="E521" s="112">
        <f>controle!E524</f>
        <v>0</v>
      </c>
      <c r="F521" s="113" t="str">
        <f ca="1">controle!F524</f>
        <v/>
      </c>
      <c r="G521" s="117">
        <f>controle!L524</f>
        <v>0</v>
      </c>
    </row>
    <row r="522" spans="1:7" ht="24" customHeight="1" x14ac:dyDescent="0.25">
      <c r="A522" s="111" t="str">
        <f>controle!A525</f>
        <v/>
      </c>
      <c r="B522" s="136">
        <f>controle!B525</f>
        <v>0</v>
      </c>
      <c r="C522" s="125">
        <f>controle!C525</f>
        <v>0</v>
      </c>
      <c r="D522" s="126">
        <f>controle!D525</f>
        <v>0</v>
      </c>
      <c r="E522" s="112">
        <f>controle!E525</f>
        <v>0</v>
      </c>
      <c r="F522" s="113" t="str">
        <f ca="1">controle!F525</f>
        <v/>
      </c>
      <c r="G522" s="117">
        <f>controle!L525</f>
        <v>0</v>
      </c>
    </row>
    <row r="523" spans="1:7" ht="24" customHeight="1" x14ac:dyDescent="0.25">
      <c r="A523" s="111" t="str">
        <f>controle!A526</f>
        <v/>
      </c>
      <c r="B523" s="136">
        <f>controle!B526</f>
        <v>0</v>
      </c>
      <c r="C523" s="125">
        <f>controle!C526</f>
        <v>0</v>
      </c>
      <c r="D523" s="126">
        <f>controle!D526</f>
        <v>0</v>
      </c>
      <c r="E523" s="112">
        <f>controle!E526</f>
        <v>0</v>
      </c>
      <c r="F523" s="113" t="str">
        <f ca="1">controle!F526</f>
        <v/>
      </c>
      <c r="G523" s="117">
        <f>controle!L526</f>
        <v>0</v>
      </c>
    </row>
    <row r="524" spans="1:7" ht="24" customHeight="1" x14ac:dyDescent="0.25">
      <c r="A524" s="111" t="str">
        <f>controle!A527</f>
        <v/>
      </c>
      <c r="B524" s="136">
        <f>controle!B527</f>
        <v>0</v>
      </c>
      <c r="C524" s="125">
        <f>controle!C527</f>
        <v>0</v>
      </c>
      <c r="D524" s="126">
        <f>controle!D527</f>
        <v>0</v>
      </c>
      <c r="E524" s="112">
        <f>controle!E527</f>
        <v>0</v>
      </c>
      <c r="F524" s="113" t="str">
        <f ca="1">controle!F527</f>
        <v/>
      </c>
      <c r="G524" s="117">
        <f>controle!L527</f>
        <v>0</v>
      </c>
    </row>
    <row r="525" spans="1:7" ht="24" customHeight="1" x14ac:dyDescent="0.25">
      <c r="A525" s="111" t="str">
        <f>controle!A528</f>
        <v/>
      </c>
      <c r="B525" s="136">
        <f>controle!B528</f>
        <v>0</v>
      </c>
      <c r="C525" s="125">
        <f>controle!C528</f>
        <v>0</v>
      </c>
      <c r="D525" s="126">
        <f>controle!D528</f>
        <v>0</v>
      </c>
      <c r="E525" s="112">
        <f>controle!E528</f>
        <v>0</v>
      </c>
      <c r="F525" s="113" t="str">
        <f ca="1">controle!F528</f>
        <v/>
      </c>
      <c r="G525" s="117">
        <f>controle!L528</f>
        <v>0</v>
      </c>
    </row>
    <row r="526" spans="1:7" ht="24" customHeight="1" x14ac:dyDescent="0.25">
      <c r="A526" s="111" t="str">
        <f>controle!A529</f>
        <v/>
      </c>
      <c r="B526" s="136">
        <f>controle!B529</f>
        <v>0</v>
      </c>
      <c r="C526" s="125">
        <f>controle!C529</f>
        <v>0</v>
      </c>
      <c r="D526" s="126">
        <f>controle!D529</f>
        <v>0</v>
      </c>
      <c r="E526" s="112">
        <f>controle!E529</f>
        <v>0</v>
      </c>
      <c r="F526" s="113" t="str">
        <f ca="1">controle!F529</f>
        <v/>
      </c>
      <c r="G526" s="117">
        <f>controle!L529</f>
        <v>0</v>
      </c>
    </row>
    <row r="527" spans="1:7" ht="24" customHeight="1" x14ac:dyDescent="0.25">
      <c r="A527" s="111" t="str">
        <f>controle!A530</f>
        <v/>
      </c>
      <c r="B527" s="136">
        <f>controle!B530</f>
        <v>0</v>
      </c>
      <c r="C527" s="125">
        <f>controle!C530</f>
        <v>0</v>
      </c>
      <c r="D527" s="126">
        <f>controle!D530</f>
        <v>0</v>
      </c>
      <c r="E527" s="112">
        <f>controle!E530</f>
        <v>0</v>
      </c>
      <c r="F527" s="113" t="str">
        <f ca="1">controle!F530</f>
        <v/>
      </c>
      <c r="G527" s="117">
        <f>controle!L530</f>
        <v>0</v>
      </c>
    </row>
    <row r="528" spans="1:7" ht="24" customHeight="1" x14ac:dyDescent="0.25">
      <c r="A528" s="111" t="str">
        <f>controle!A531</f>
        <v/>
      </c>
      <c r="B528" s="136">
        <f>controle!B531</f>
        <v>0</v>
      </c>
      <c r="C528" s="125">
        <f>controle!C531</f>
        <v>0</v>
      </c>
      <c r="D528" s="126">
        <f>controle!D531</f>
        <v>0</v>
      </c>
      <c r="E528" s="112">
        <f>controle!E531</f>
        <v>0</v>
      </c>
      <c r="F528" s="113" t="str">
        <f ca="1">controle!F531</f>
        <v/>
      </c>
      <c r="G528" s="117">
        <f>controle!L531</f>
        <v>0</v>
      </c>
    </row>
    <row r="529" spans="1:7" ht="24" customHeight="1" x14ac:dyDescent="0.25">
      <c r="A529" s="111" t="str">
        <f>controle!A532</f>
        <v/>
      </c>
      <c r="B529" s="136">
        <f>controle!B532</f>
        <v>0</v>
      </c>
      <c r="C529" s="125">
        <f>controle!C532</f>
        <v>0</v>
      </c>
      <c r="D529" s="126">
        <f>controle!D532</f>
        <v>0</v>
      </c>
      <c r="E529" s="112">
        <f>controle!E532</f>
        <v>0</v>
      </c>
      <c r="F529" s="113" t="str">
        <f ca="1">controle!F532</f>
        <v/>
      </c>
      <c r="G529" s="117">
        <f>controle!L532</f>
        <v>0</v>
      </c>
    </row>
    <row r="530" spans="1:7" ht="24" customHeight="1" x14ac:dyDescent="0.25">
      <c r="A530" s="111" t="str">
        <f>controle!A533</f>
        <v/>
      </c>
      <c r="B530" s="136">
        <f>controle!B533</f>
        <v>0</v>
      </c>
      <c r="C530" s="125">
        <f>controle!C533</f>
        <v>0</v>
      </c>
      <c r="D530" s="126">
        <f>controle!D533</f>
        <v>0</v>
      </c>
      <c r="E530" s="112">
        <f>controle!E533</f>
        <v>0</v>
      </c>
      <c r="F530" s="113" t="str">
        <f ca="1">controle!F533</f>
        <v/>
      </c>
      <c r="G530" s="117">
        <f>controle!L533</f>
        <v>0</v>
      </c>
    </row>
    <row r="531" spans="1:7" ht="24" customHeight="1" x14ac:dyDescent="0.25">
      <c r="A531" s="111" t="str">
        <f>controle!A534</f>
        <v/>
      </c>
      <c r="B531" s="136">
        <f>controle!B534</f>
        <v>0</v>
      </c>
      <c r="C531" s="125">
        <f>controle!C534</f>
        <v>0</v>
      </c>
      <c r="D531" s="126">
        <f>controle!D534</f>
        <v>0</v>
      </c>
      <c r="E531" s="112">
        <f>controle!E534</f>
        <v>0</v>
      </c>
      <c r="F531" s="113" t="str">
        <f ca="1">controle!F534</f>
        <v/>
      </c>
      <c r="G531" s="117">
        <f>controle!L534</f>
        <v>0</v>
      </c>
    </row>
    <row r="532" spans="1:7" ht="24" customHeight="1" x14ac:dyDescent="0.25">
      <c r="A532" s="111" t="str">
        <f>controle!A535</f>
        <v/>
      </c>
      <c r="B532" s="136">
        <f>controle!B535</f>
        <v>0</v>
      </c>
      <c r="C532" s="125">
        <f>controle!C535</f>
        <v>0</v>
      </c>
      <c r="D532" s="126">
        <f>controle!D535</f>
        <v>0</v>
      </c>
      <c r="E532" s="112">
        <f>controle!E535</f>
        <v>0</v>
      </c>
      <c r="F532" s="113" t="str">
        <f ca="1">controle!F535</f>
        <v/>
      </c>
      <c r="G532" s="117">
        <f>controle!L535</f>
        <v>0</v>
      </c>
    </row>
    <row r="533" spans="1:7" ht="24" customHeight="1" x14ac:dyDescent="0.25">
      <c r="A533" s="111" t="str">
        <f>controle!A536</f>
        <v/>
      </c>
      <c r="B533" s="136">
        <f>controle!B536</f>
        <v>0</v>
      </c>
      <c r="C533" s="125">
        <f>controle!C536</f>
        <v>0</v>
      </c>
      <c r="D533" s="126">
        <f>controle!D536</f>
        <v>0</v>
      </c>
      <c r="E533" s="112">
        <f>controle!E536</f>
        <v>0</v>
      </c>
      <c r="F533" s="113" t="str">
        <f ca="1">controle!F536</f>
        <v/>
      </c>
      <c r="G533" s="117">
        <f>controle!L536</f>
        <v>0</v>
      </c>
    </row>
    <row r="534" spans="1:7" ht="24" customHeight="1" x14ac:dyDescent="0.25">
      <c r="A534" s="111" t="str">
        <f>controle!A537</f>
        <v/>
      </c>
      <c r="B534" s="136">
        <f>controle!B537</f>
        <v>0</v>
      </c>
      <c r="C534" s="125">
        <f>controle!C537</f>
        <v>0</v>
      </c>
      <c r="D534" s="126">
        <f>controle!D537</f>
        <v>0</v>
      </c>
      <c r="E534" s="112">
        <f>controle!E537</f>
        <v>0</v>
      </c>
      <c r="F534" s="113" t="str">
        <f ca="1">controle!F537</f>
        <v/>
      </c>
      <c r="G534" s="117">
        <f>controle!L537</f>
        <v>0</v>
      </c>
    </row>
    <row r="535" spans="1:7" ht="24" customHeight="1" x14ac:dyDescent="0.25">
      <c r="A535" s="111" t="str">
        <f>controle!A538</f>
        <v/>
      </c>
      <c r="B535" s="136">
        <f>controle!B538</f>
        <v>0</v>
      </c>
      <c r="C535" s="125">
        <f>controle!C538</f>
        <v>0</v>
      </c>
      <c r="D535" s="126">
        <f>controle!D538</f>
        <v>0</v>
      </c>
      <c r="E535" s="112">
        <f>controle!E538</f>
        <v>0</v>
      </c>
      <c r="F535" s="113" t="str">
        <f ca="1">controle!F538</f>
        <v/>
      </c>
      <c r="G535" s="117">
        <f>controle!L538</f>
        <v>0</v>
      </c>
    </row>
    <row r="536" spans="1:7" ht="24" customHeight="1" x14ac:dyDescent="0.25">
      <c r="A536" s="111" t="str">
        <f>controle!A539</f>
        <v/>
      </c>
      <c r="B536" s="136">
        <f>controle!B539</f>
        <v>0</v>
      </c>
      <c r="C536" s="125">
        <f>controle!C539</f>
        <v>0</v>
      </c>
      <c r="D536" s="126">
        <f>controle!D539</f>
        <v>0</v>
      </c>
      <c r="E536" s="112">
        <f>controle!E539</f>
        <v>0</v>
      </c>
      <c r="F536" s="113" t="str">
        <f ca="1">controle!F539</f>
        <v/>
      </c>
      <c r="G536" s="117">
        <f>controle!L539</f>
        <v>0</v>
      </c>
    </row>
    <row r="537" spans="1:7" ht="24" customHeight="1" x14ac:dyDescent="0.25">
      <c r="A537" s="111" t="str">
        <f>controle!A540</f>
        <v/>
      </c>
      <c r="B537" s="136">
        <f>controle!B540</f>
        <v>0</v>
      </c>
      <c r="C537" s="125">
        <f>controle!C540</f>
        <v>0</v>
      </c>
      <c r="D537" s="126">
        <f>controle!D540</f>
        <v>0</v>
      </c>
      <c r="E537" s="112">
        <f>controle!E540</f>
        <v>0</v>
      </c>
      <c r="F537" s="113" t="str">
        <f ca="1">controle!F540</f>
        <v/>
      </c>
      <c r="G537" s="117">
        <f>controle!L540</f>
        <v>0</v>
      </c>
    </row>
    <row r="538" spans="1:7" ht="24" customHeight="1" x14ac:dyDescent="0.25">
      <c r="A538" s="111" t="str">
        <f>controle!A541</f>
        <v/>
      </c>
      <c r="B538" s="136">
        <f>controle!B541</f>
        <v>0</v>
      </c>
      <c r="C538" s="125">
        <f>controle!C541</f>
        <v>0</v>
      </c>
      <c r="D538" s="126">
        <f>controle!D541</f>
        <v>0</v>
      </c>
      <c r="E538" s="112">
        <f>controle!E541</f>
        <v>0</v>
      </c>
      <c r="F538" s="113" t="str">
        <f ca="1">controle!F541</f>
        <v/>
      </c>
      <c r="G538" s="117">
        <f>controle!L541</f>
        <v>0</v>
      </c>
    </row>
    <row r="539" spans="1:7" ht="24" customHeight="1" x14ac:dyDescent="0.25">
      <c r="A539" s="111" t="str">
        <f>controle!A542</f>
        <v/>
      </c>
      <c r="B539" s="136">
        <f>controle!B542</f>
        <v>0</v>
      </c>
      <c r="C539" s="125">
        <f>controle!C542</f>
        <v>0</v>
      </c>
      <c r="D539" s="126">
        <f>controle!D542</f>
        <v>0</v>
      </c>
      <c r="E539" s="112">
        <f>controle!E542</f>
        <v>0</v>
      </c>
      <c r="F539" s="113" t="str">
        <f ca="1">controle!F542</f>
        <v/>
      </c>
      <c r="G539" s="117">
        <f>controle!L542</f>
        <v>0</v>
      </c>
    </row>
    <row r="540" spans="1:7" ht="24" customHeight="1" x14ac:dyDescent="0.25">
      <c r="A540" s="111" t="str">
        <f>controle!A543</f>
        <v/>
      </c>
      <c r="B540" s="136">
        <f>controle!B543</f>
        <v>0</v>
      </c>
      <c r="C540" s="125">
        <f>controle!C543</f>
        <v>0</v>
      </c>
      <c r="D540" s="126">
        <f>controle!D543</f>
        <v>0</v>
      </c>
      <c r="E540" s="112">
        <f>controle!E543</f>
        <v>0</v>
      </c>
      <c r="F540" s="113" t="str">
        <f ca="1">controle!F543</f>
        <v/>
      </c>
      <c r="G540" s="117">
        <f>controle!L543</f>
        <v>0</v>
      </c>
    </row>
    <row r="541" spans="1:7" ht="24" customHeight="1" x14ac:dyDescent="0.25">
      <c r="A541" s="111" t="str">
        <f>controle!A544</f>
        <v/>
      </c>
      <c r="B541" s="136">
        <f>controle!B544</f>
        <v>0</v>
      </c>
      <c r="C541" s="125">
        <f>controle!C544</f>
        <v>0</v>
      </c>
      <c r="D541" s="126">
        <f>controle!D544</f>
        <v>0</v>
      </c>
      <c r="E541" s="112">
        <f>controle!E544</f>
        <v>0</v>
      </c>
      <c r="F541" s="113" t="str">
        <f ca="1">controle!F544</f>
        <v/>
      </c>
      <c r="G541" s="117">
        <f>controle!L544</f>
        <v>0</v>
      </c>
    </row>
    <row r="542" spans="1:7" ht="24" customHeight="1" x14ac:dyDescent="0.25">
      <c r="A542" s="111" t="str">
        <f>controle!A545</f>
        <v/>
      </c>
      <c r="B542" s="136">
        <f>controle!B545</f>
        <v>0</v>
      </c>
      <c r="C542" s="125">
        <f>controle!C545</f>
        <v>0</v>
      </c>
      <c r="D542" s="126">
        <f>controle!D545</f>
        <v>0</v>
      </c>
      <c r="E542" s="112">
        <f>controle!E545</f>
        <v>0</v>
      </c>
      <c r="F542" s="113" t="str">
        <f ca="1">controle!F545</f>
        <v/>
      </c>
      <c r="G542" s="117">
        <f>controle!L545</f>
        <v>0</v>
      </c>
    </row>
    <row r="543" spans="1:7" ht="24" customHeight="1" x14ac:dyDescent="0.25">
      <c r="A543" s="111" t="str">
        <f>controle!A546</f>
        <v/>
      </c>
      <c r="B543" s="136">
        <f>controle!B546</f>
        <v>0</v>
      </c>
      <c r="C543" s="125">
        <f>controle!C546</f>
        <v>0</v>
      </c>
      <c r="D543" s="126">
        <f>controle!D546</f>
        <v>0</v>
      </c>
      <c r="E543" s="112">
        <f>controle!E546</f>
        <v>0</v>
      </c>
      <c r="F543" s="113" t="str">
        <f ca="1">controle!F546</f>
        <v/>
      </c>
      <c r="G543" s="117">
        <f>controle!L546</f>
        <v>0</v>
      </c>
    </row>
    <row r="544" spans="1:7" ht="24" customHeight="1" x14ac:dyDescent="0.25">
      <c r="A544" s="111" t="str">
        <f>controle!A547</f>
        <v/>
      </c>
      <c r="B544" s="136">
        <f>controle!B547</f>
        <v>0</v>
      </c>
      <c r="C544" s="125">
        <f>controle!C547</f>
        <v>0</v>
      </c>
      <c r="D544" s="126">
        <f>controle!D547</f>
        <v>0</v>
      </c>
      <c r="E544" s="112">
        <f>controle!E547</f>
        <v>0</v>
      </c>
      <c r="F544" s="113" t="str">
        <f ca="1">controle!F547</f>
        <v/>
      </c>
      <c r="G544" s="117">
        <f>controle!L547</f>
        <v>0</v>
      </c>
    </row>
    <row r="545" spans="1:7" ht="24" customHeight="1" x14ac:dyDescent="0.25">
      <c r="A545" s="111" t="str">
        <f>controle!A548</f>
        <v/>
      </c>
      <c r="B545" s="136">
        <f>controle!B548</f>
        <v>0</v>
      </c>
      <c r="C545" s="125">
        <f>controle!C548</f>
        <v>0</v>
      </c>
      <c r="D545" s="126">
        <f>controle!D548</f>
        <v>0</v>
      </c>
      <c r="E545" s="112">
        <f>controle!E548</f>
        <v>0</v>
      </c>
      <c r="F545" s="113" t="str">
        <f ca="1">controle!F548</f>
        <v/>
      </c>
      <c r="G545" s="117">
        <f>controle!L548</f>
        <v>0</v>
      </c>
    </row>
    <row r="546" spans="1:7" ht="24" customHeight="1" x14ac:dyDescent="0.25">
      <c r="A546" s="111" t="str">
        <f>controle!A549</f>
        <v/>
      </c>
      <c r="B546" s="136">
        <f>controle!B549</f>
        <v>0</v>
      </c>
      <c r="C546" s="125">
        <f>controle!C549</f>
        <v>0</v>
      </c>
      <c r="D546" s="126">
        <f>controle!D549</f>
        <v>0</v>
      </c>
      <c r="E546" s="112">
        <f>controle!E549</f>
        <v>0</v>
      </c>
      <c r="F546" s="113" t="str">
        <f ca="1">controle!F549</f>
        <v/>
      </c>
      <c r="G546" s="117">
        <f>controle!L549</f>
        <v>0</v>
      </c>
    </row>
    <row r="547" spans="1:7" ht="24" customHeight="1" x14ac:dyDescent="0.25">
      <c r="A547" s="111" t="str">
        <f>controle!A550</f>
        <v/>
      </c>
      <c r="B547" s="136">
        <f>controle!B550</f>
        <v>0</v>
      </c>
      <c r="C547" s="125">
        <f>controle!C550</f>
        <v>0</v>
      </c>
      <c r="D547" s="126">
        <f>controle!D550</f>
        <v>0</v>
      </c>
      <c r="E547" s="112">
        <f>controle!E550</f>
        <v>0</v>
      </c>
      <c r="F547" s="113" t="str">
        <f ca="1">controle!F550</f>
        <v/>
      </c>
      <c r="G547" s="117">
        <f>controle!L550</f>
        <v>0</v>
      </c>
    </row>
    <row r="548" spans="1:7" ht="24" customHeight="1" x14ac:dyDescent="0.25">
      <c r="A548" s="111" t="str">
        <f>controle!A551</f>
        <v/>
      </c>
      <c r="B548" s="136">
        <f>controle!B551</f>
        <v>0</v>
      </c>
      <c r="C548" s="125">
        <f>controle!C551</f>
        <v>0</v>
      </c>
      <c r="D548" s="126">
        <f>controle!D551</f>
        <v>0</v>
      </c>
      <c r="E548" s="112">
        <f>controle!E551</f>
        <v>0</v>
      </c>
      <c r="F548" s="113" t="str">
        <f ca="1">controle!F551</f>
        <v/>
      </c>
      <c r="G548" s="117">
        <f>controle!L551</f>
        <v>0</v>
      </c>
    </row>
    <row r="549" spans="1:7" ht="24" customHeight="1" x14ac:dyDescent="0.25">
      <c r="A549" s="111" t="str">
        <f>controle!A552</f>
        <v/>
      </c>
      <c r="B549" s="136">
        <f>controle!B552</f>
        <v>0</v>
      </c>
      <c r="C549" s="125">
        <f>controle!C552</f>
        <v>0</v>
      </c>
      <c r="D549" s="126">
        <f>controle!D552</f>
        <v>0</v>
      </c>
      <c r="E549" s="112">
        <f>controle!E552</f>
        <v>0</v>
      </c>
      <c r="F549" s="113" t="str">
        <f ca="1">controle!F552</f>
        <v/>
      </c>
      <c r="G549" s="117">
        <f>controle!L552</f>
        <v>0</v>
      </c>
    </row>
    <row r="550" spans="1:7" ht="24" customHeight="1" x14ac:dyDescent="0.25">
      <c r="A550" s="111" t="str">
        <f>controle!A553</f>
        <v/>
      </c>
      <c r="B550" s="136">
        <f>controle!B553</f>
        <v>0</v>
      </c>
      <c r="C550" s="125">
        <f>controle!C553</f>
        <v>0</v>
      </c>
      <c r="D550" s="126">
        <f>controle!D553</f>
        <v>0</v>
      </c>
      <c r="E550" s="112">
        <f>controle!E553</f>
        <v>0</v>
      </c>
      <c r="F550" s="113" t="str">
        <f ca="1">controle!F553</f>
        <v/>
      </c>
      <c r="G550" s="117">
        <f>controle!L553</f>
        <v>0</v>
      </c>
    </row>
    <row r="551" spans="1:7" ht="24" customHeight="1" x14ac:dyDescent="0.25">
      <c r="A551" s="111" t="str">
        <f>controle!A554</f>
        <v/>
      </c>
      <c r="B551" s="136">
        <f>controle!B554</f>
        <v>0</v>
      </c>
      <c r="C551" s="125">
        <f>controle!C554</f>
        <v>0</v>
      </c>
      <c r="D551" s="126">
        <f>controle!D554</f>
        <v>0</v>
      </c>
      <c r="E551" s="112">
        <f>controle!E554</f>
        <v>0</v>
      </c>
      <c r="F551" s="113" t="str">
        <f ca="1">controle!F554</f>
        <v/>
      </c>
      <c r="G551" s="117">
        <f>controle!L554</f>
        <v>0</v>
      </c>
    </row>
    <row r="552" spans="1:7" ht="24" customHeight="1" x14ac:dyDescent="0.25">
      <c r="A552" s="111" t="str">
        <f>controle!A555</f>
        <v/>
      </c>
      <c r="B552" s="136">
        <f>controle!B555</f>
        <v>0</v>
      </c>
      <c r="C552" s="125">
        <f>controle!C555</f>
        <v>0</v>
      </c>
      <c r="D552" s="126">
        <f>controle!D555</f>
        <v>0</v>
      </c>
      <c r="E552" s="112">
        <f>controle!E555</f>
        <v>0</v>
      </c>
      <c r="F552" s="113" t="str">
        <f ca="1">controle!F555</f>
        <v/>
      </c>
      <c r="G552" s="117">
        <f>controle!L555</f>
        <v>0</v>
      </c>
    </row>
    <row r="553" spans="1:7" ht="24" customHeight="1" x14ac:dyDescent="0.25">
      <c r="A553" s="111" t="str">
        <f>controle!A556</f>
        <v/>
      </c>
      <c r="B553" s="136">
        <f>controle!B556</f>
        <v>0</v>
      </c>
      <c r="C553" s="125">
        <f>controle!C556</f>
        <v>0</v>
      </c>
      <c r="D553" s="126">
        <f>controle!D556</f>
        <v>0</v>
      </c>
      <c r="E553" s="112">
        <f>controle!E556</f>
        <v>0</v>
      </c>
      <c r="F553" s="113" t="str">
        <f ca="1">controle!F556</f>
        <v/>
      </c>
      <c r="G553" s="117">
        <f>controle!L556</f>
        <v>0</v>
      </c>
    </row>
    <row r="554" spans="1:7" ht="24" customHeight="1" x14ac:dyDescent="0.25">
      <c r="A554" s="111" t="str">
        <f>controle!A557</f>
        <v/>
      </c>
      <c r="B554" s="136">
        <f>controle!B557</f>
        <v>0</v>
      </c>
      <c r="C554" s="125">
        <f>controle!C557</f>
        <v>0</v>
      </c>
      <c r="D554" s="126">
        <f>controle!D557</f>
        <v>0</v>
      </c>
      <c r="E554" s="112">
        <f>controle!E557</f>
        <v>0</v>
      </c>
      <c r="F554" s="113" t="str">
        <f ca="1">controle!F557</f>
        <v/>
      </c>
      <c r="G554" s="117">
        <f>controle!L557</f>
        <v>0</v>
      </c>
    </row>
    <row r="555" spans="1:7" ht="24" customHeight="1" x14ac:dyDescent="0.25">
      <c r="A555" s="111" t="str">
        <f>controle!A558</f>
        <v/>
      </c>
      <c r="B555" s="136">
        <f>controle!B558</f>
        <v>0</v>
      </c>
      <c r="C555" s="125">
        <f>controle!C558</f>
        <v>0</v>
      </c>
      <c r="D555" s="126">
        <f>controle!D558</f>
        <v>0</v>
      </c>
      <c r="E555" s="112">
        <f>controle!E558</f>
        <v>0</v>
      </c>
      <c r="F555" s="113" t="str">
        <f ca="1">controle!F558</f>
        <v/>
      </c>
      <c r="G555" s="117">
        <f>controle!L558</f>
        <v>0</v>
      </c>
    </row>
    <row r="556" spans="1:7" ht="24" customHeight="1" x14ac:dyDescent="0.25">
      <c r="A556" s="111" t="str">
        <f>controle!A559</f>
        <v/>
      </c>
      <c r="B556" s="136">
        <f>controle!B559</f>
        <v>0</v>
      </c>
      <c r="C556" s="125">
        <f>controle!C559</f>
        <v>0</v>
      </c>
      <c r="D556" s="126">
        <f>controle!D559</f>
        <v>0</v>
      </c>
      <c r="E556" s="112">
        <f>controle!E559</f>
        <v>0</v>
      </c>
      <c r="F556" s="113" t="str">
        <f ca="1">controle!F559</f>
        <v/>
      </c>
      <c r="G556" s="117">
        <f>controle!L559</f>
        <v>0</v>
      </c>
    </row>
    <row r="557" spans="1:7" ht="24" customHeight="1" x14ac:dyDescent="0.25">
      <c r="A557" s="111" t="str">
        <f>controle!A560</f>
        <v/>
      </c>
      <c r="B557" s="136">
        <f>controle!B560</f>
        <v>0</v>
      </c>
      <c r="C557" s="125">
        <f>controle!C560</f>
        <v>0</v>
      </c>
      <c r="D557" s="126">
        <f>controle!D560</f>
        <v>0</v>
      </c>
      <c r="E557" s="112">
        <f>controle!E560</f>
        <v>0</v>
      </c>
      <c r="F557" s="113" t="str">
        <f ca="1">controle!F560</f>
        <v/>
      </c>
      <c r="G557" s="117">
        <f>controle!L560</f>
        <v>0</v>
      </c>
    </row>
    <row r="558" spans="1:7" ht="24" customHeight="1" x14ac:dyDescent="0.25">
      <c r="A558" s="111" t="str">
        <f>controle!A561</f>
        <v/>
      </c>
      <c r="B558" s="136">
        <f>controle!B561</f>
        <v>0</v>
      </c>
      <c r="C558" s="125">
        <f>controle!C561</f>
        <v>0</v>
      </c>
      <c r="D558" s="126">
        <f>controle!D561</f>
        <v>0</v>
      </c>
      <c r="E558" s="112">
        <f>controle!E561</f>
        <v>0</v>
      </c>
      <c r="F558" s="113" t="str">
        <f ca="1">controle!F561</f>
        <v/>
      </c>
      <c r="G558" s="117">
        <f>controle!L561</f>
        <v>0</v>
      </c>
    </row>
    <row r="559" spans="1:7" ht="24" customHeight="1" x14ac:dyDescent="0.25">
      <c r="A559" s="111" t="str">
        <f>controle!A562</f>
        <v/>
      </c>
      <c r="B559" s="136">
        <f>controle!B562</f>
        <v>0</v>
      </c>
      <c r="C559" s="125">
        <f>controle!C562</f>
        <v>0</v>
      </c>
      <c r="D559" s="126">
        <f>controle!D562</f>
        <v>0</v>
      </c>
      <c r="E559" s="112">
        <f>controle!E562</f>
        <v>0</v>
      </c>
      <c r="F559" s="113" t="str">
        <f ca="1">controle!F562</f>
        <v/>
      </c>
      <c r="G559" s="117">
        <f>controle!L562</f>
        <v>0</v>
      </c>
    </row>
    <row r="560" spans="1:7" ht="24" customHeight="1" x14ac:dyDescent="0.25">
      <c r="A560" s="111" t="str">
        <f>controle!A563</f>
        <v/>
      </c>
      <c r="B560" s="136">
        <f>controle!B563</f>
        <v>0</v>
      </c>
      <c r="C560" s="125">
        <f>controle!C563</f>
        <v>0</v>
      </c>
      <c r="D560" s="126">
        <f>controle!D563</f>
        <v>0</v>
      </c>
      <c r="E560" s="112">
        <f>controle!E563</f>
        <v>0</v>
      </c>
      <c r="F560" s="113" t="str">
        <f ca="1">controle!F563</f>
        <v/>
      </c>
      <c r="G560" s="117">
        <f>controle!L563</f>
        <v>0</v>
      </c>
    </row>
    <row r="561" spans="1:7" ht="24" customHeight="1" x14ac:dyDescent="0.25">
      <c r="A561" s="111" t="str">
        <f>controle!A564</f>
        <v/>
      </c>
      <c r="B561" s="136">
        <f>controle!B564</f>
        <v>0</v>
      </c>
      <c r="C561" s="125">
        <f>controle!C564</f>
        <v>0</v>
      </c>
      <c r="D561" s="126">
        <f>controle!D564</f>
        <v>0</v>
      </c>
      <c r="E561" s="112">
        <f>controle!E564</f>
        <v>0</v>
      </c>
      <c r="F561" s="113" t="str">
        <f ca="1">controle!F564</f>
        <v/>
      </c>
      <c r="G561" s="117">
        <f>controle!L564</f>
        <v>0</v>
      </c>
    </row>
    <row r="562" spans="1:7" ht="24" customHeight="1" x14ac:dyDescent="0.25">
      <c r="A562" s="111" t="str">
        <f>controle!A565</f>
        <v/>
      </c>
      <c r="B562" s="136">
        <f>controle!B565</f>
        <v>0</v>
      </c>
      <c r="C562" s="125">
        <f>controle!C565</f>
        <v>0</v>
      </c>
      <c r="D562" s="126">
        <f>controle!D565</f>
        <v>0</v>
      </c>
      <c r="E562" s="112">
        <f>controle!E565</f>
        <v>0</v>
      </c>
      <c r="F562" s="113" t="str">
        <f ca="1">controle!F565</f>
        <v/>
      </c>
      <c r="G562" s="117">
        <f>controle!L565</f>
        <v>0</v>
      </c>
    </row>
    <row r="563" spans="1:7" ht="24" customHeight="1" x14ac:dyDescent="0.25">
      <c r="A563" s="111" t="str">
        <f>controle!A566</f>
        <v/>
      </c>
      <c r="B563" s="136">
        <f>controle!B566</f>
        <v>0</v>
      </c>
      <c r="C563" s="125">
        <f>controle!C566</f>
        <v>0</v>
      </c>
      <c r="D563" s="126">
        <f>controle!D566</f>
        <v>0</v>
      </c>
      <c r="E563" s="112">
        <f>controle!E566</f>
        <v>0</v>
      </c>
      <c r="F563" s="113" t="str">
        <f ca="1">controle!F566</f>
        <v/>
      </c>
      <c r="G563" s="117">
        <f>controle!L566</f>
        <v>0</v>
      </c>
    </row>
    <row r="564" spans="1:7" ht="24" customHeight="1" x14ac:dyDescent="0.25">
      <c r="A564" s="111" t="str">
        <f>controle!A567</f>
        <v/>
      </c>
      <c r="B564" s="136">
        <f>controle!B567</f>
        <v>0</v>
      </c>
      <c r="C564" s="125">
        <f>controle!C567</f>
        <v>0</v>
      </c>
      <c r="D564" s="126">
        <f>controle!D567</f>
        <v>0</v>
      </c>
      <c r="E564" s="112">
        <f>controle!E567</f>
        <v>0</v>
      </c>
      <c r="F564" s="113" t="str">
        <f ca="1">controle!F567</f>
        <v/>
      </c>
      <c r="G564" s="117">
        <f>controle!L567</f>
        <v>0</v>
      </c>
    </row>
    <row r="565" spans="1:7" ht="24" customHeight="1" x14ac:dyDescent="0.25">
      <c r="A565" s="111" t="str">
        <f>controle!A568</f>
        <v/>
      </c>
      <c r="B565" s="136">
        <f>controle!B568</f>
        <v>0</v>
      </c>
      <c r="C565" s="125">
        <f>controle!C568</f>
        <v>0</v>
      </c>
      <c r="D565" s="126">
        <f>controle!D568</f>
        <v>0</v>
      </c>
      <c r="E565" s="112">
        <f>controle!E568</f>
        <v>0</v>
      </c>
      <c r="F565" s="113" t="str">
        <f ca="1">controle!F568</f>
        <v/>
      </c>
      <c r="G565" s="117">
        <f>controle!L568</f>
        <v>0</v>
      </c>
    </row>
    <row r="566" spans="1:7" ht="24" customHeight="1" x14ac:dyDescent="0.25">
      <c r="A566" s="111" t="str">
        <f>controle!A569</f>
        <v/>
      </c>
      <c r="B566" s="136">
        <f>controle!B569</f>
        <v>0</v>
      </c>
      <c r="C566" s="125">
        <f>controle!C569</f>
        <v>0</v>
      </c>
      <c r="D566" s="126">
        <f>controle!D569</f>
        <v>0</v>
      </c>
      <c r="E566" s="112">
        <f>controle!E569</f>
        <v>0</v>
      </c>
      <c r="F566" s="113" t="str">
        <f ca="1">controle!F569</f>
        <v/>
      </c>
      <c r="G566" s="117">
        <f>controle!L569</f>
        <v>0</v>
      </c>
    </row>
    <row r="567" spans="1:7" ht="24" customHeight="1" x14ac:dyDescent="0.25">
      <c r="A567" s="111" t="str">
        <f>controle!A570</f>
        <v/>
      </c>
      <c r="B567" s="136">
        <f>controle!B570</f>
        <v>0</v>
      </c>
      <c r="C567" s="125">
        <f>controle!C570</f>
        <v>0</v>
      </c>
      <c r="D567" s="126">
        <f>controle!D570</f>
        <v>0</v>
      </c>
      <c r="E567" s="112">
        <f>controle!E570</f>
        <v>0</v>
      </c>
      <c r="F567" s="113" t="str">
        <f ca="1">controle!F570</f>
        <v/>
      </c>
      <c r="G567" s="117">
        <f>controle!L570</f>
        <v>0</v>
      </c>
    </row>
    <row r="568" spans="1:7" ht="24" customHeight="1" x14ac:dyDescent="0.25">
      <c r="A568" s="111" t="str">
        <f>controle!A571</f>
        <v/>
      </c>
      <c r="B568" s="136">
        <f>controle!B571</f>
        <v>0</v>
      </c>
      <c r="C568" s="125">
        <f>controle!C571</f>
        <v>0</v>
      </c>
      <c r="D568" s="126">
        <f>controle!D571</f>
        <v>0</v>
      </c>
      <c r="E568" s="112">
        <f>controle!E571</f>
        <v>0</v>
      </c>
      <c r="F568" s="113" t="str">
        <f ca="1">controle!F571</f>
        <v/>
      </c>
      <c r="G568" s="117">
        <f>controle!L571</f>
        <v>0</v>
      </c>
    </row>
    <row r="569" spans="1:7" ht="24" customHeight="1" x14ac:dyDescent="0.25">
      <c r="A569" s="111" t="str">
        <f>controle!A572</f>
        <v/>
      </c>
      <c r="B569" s="136">
        <f>controle!B572</f>
        <v>0</v>
      </c>
      <c r="C569" s="125">
        <f>controle!C572</f>
        <v>0</v>
      </c>
      <c r="D569" s="126">
        <f>controle!D572</f>
        <v>0</v>
      </c>
      <c r="E569" s="112">
        <f>controle!E572</f>
        <v>0</v>
      </c>
      <c r="F569" s="113" t="str">
        <f ca="1">controle!F572</f>
        <v/>
      </c>
      <c r="G569" s="117">
        <f>controle!L572</f>
        <v>0</v>
      </c>
    </row>
    <row r="570" spans="1:7" ht="24" customHeight="1" x14ac:dyDescent="0.25">
      <c r="A570" s="111" t="str">
        <f>controle!A573</f>
        <v/>
      </c>
      <c r="B570" s="136">
        <f>controle!B573</f>
        <v>0</v>
      </c>
      <c r="C570" s="125">
        <f>controle!C573</f>
        <v>0</v>
      </c>
      <c r="D570" s="126">
        <f>controle!D573</f>
        <v>0</v>
      </c>
      <c r="E570" s="112">
        <f>controle!E573</f>
        <v>0</v>
      </c>
      <c r="F570" s="113" t="str">
        <f ca="1">controle!F573</f>
        <v/>
      </c>
      <c r="G570" s="117">
        <f>controle!L573</f>
        <v>0</v>
      </c>
    </row>
    <row r="571" spans="1:7" ht="24" customHeight="1" x14ac:dyDescent="0.25">
      <c r="A571" s="111" t="str">
        <f>controle!A574</f>
        <v/>
      </c>
      <c r="B571" s="136">
        <f>controle!B574</f>
        <v>0</v>
      </c>
      <c r="C571" s="125">
        <f>controle!C574</f>
        <v>0</v>
      </c>
      <c r="D571" s="126">
        <f>controle!D574</f>
        <v>0</v>
      </c>
      <c r="E571" s="112">
        <f>controle!E574</f>
        <v>0</v>
      </c>
      <c r="F571" s="113" t="str">
        <f ca="1">controle!F574</f>
        <v/>
      </c>
      <c r="G571" s="117">
        <f>controle!L574</f>
        <v>0</v>
      </c>
    </row>
    <row r="572" spans="1:7" ht="24" customHeight="1" x14ac:dyDescent="0.25">
      <c r="A572" s="111" t="str">
        <f>controle!A575</f>
        <v/>
      </c>
      <c r="B572" s="136">
        <f>controle!B575</f>
        <v>0</v>
      </c>
      <c r="C572" s="125">
        <f>controle!C575</f>
        <v>0</v>
      </c>
      <c r="D572" s="126">
        <f>controle!D575</f>
        <v>0</v>
      </c>
      <c r="E572" s="112">
        <f>controle!E575</f>
        <v>0</v>
      </c>
      <c r="F572" s="113" t="str">
        <f ca="1">controle!F575</f>
        <v/>
      </c>
      <c r="G572" s="117">
        <f>controle!L575</f>
        <v>0</v>
      </c>
    </row>
    <row r="573" spans="1:7" ht="24" customHeight="1" x14ac:dyDescent="0.25">
      <c r="A573" s="111" t="str">
        <f>controle!A576</f>
        <v/>
      </c>
      <c r="B573" s="136">
        <f>controle!B576</f>
        <v>0</v>
      </c>
      <c r="C573" s="125">
        <f>controle!C576</f>
        <v>0</v>
      </c>
      <c r="D573" s="126">
        <f>controle!D576</f>
        <v>0</v>
      </c>
      <c r="E573" s="112">
        <f>controle!E576</f>
        <v>0</v>
      </c>
      <c r="F573" s="113" t="str">
        <f ca="1">controle!F576</f>
        <v/>
      </c>
      <c r="G573" s="117">
        <f>controle!L576</f>
        <v>0</v>
      </c>
    </row>
    <row r="574" spans="1:7" ht="24" customHeight="1" x14ac:dyDescent="0.25">
      <c r="A574" s="111" t="str">
        <f>controle!A577</f>
        <v/>
      </c>
      <c r="B574" s="136">
        <f>controle!B577</f>
        <v>0</v>
      </c>
      <c r="C574" s="125">
        <f>controle!C577</f>
        <v>0</v>
      </c>
      <c r="D574" s="126">
        <f>controle!D577</f>
        <v>0</v>
      </c>
      <c r="E574" s="112">
        <f>controle!E577</f>
        <v>0</v>
      </c>
      <c r="F574" s="113" t="str">
        <f ca="1">controle!F577</f>
        <v/>
      </c>
      <c r="G574" s="117">
        <f>controle!L577</f>
        <v>0</v>
      </c>
    </row>
    <row r="575" spans="1:7" ht="24" customHeight="1" x14ac:dyDescent="0.25">
      <c r="A575" s="111" t="str">
        <f>controle!A578</f>
        <v/>
      </c>
      <c r="B575" s="136">
        <f>controle!B578</f>
        <v>0</v>
      </c>
      <c r="C575" s="125">
        <f>controle!C578</f>
        <v>0</v>
      </c>
      <c r="D575" s="126">
        <f>controle!D578</f>
        <v>0</v>
      </c>
      <c r="E575" s="112">
        <f>controle!E578</f>
        <v>0</v>
      </c>
      <c r="F575" s="113" t="str">
        <f ca="1">controle!F578</f>
        <v/>
      </c>
      <c r="G575" s="117">
        <f>controle!L578</f>
        <v>0</v>
      </c>
    </row>
    <row r="576" spans="1:7" ht="24" customHeight="1" x14ac:dyDescent="0.25">
      <c r="A576" s="111" t="str">
        <f>controle!A579</f>
        <v/>
      </c>
      <c r="B576" s="136">
        <f>controle!B579</f>
        <v>0</v>
      </c>
      <c r="C576" s="125">
        <f>controle!C579</f>
        <v>0</v>
      </c>
      <c r="D576" s="126">
        <f>controle!D579</f>
        <v>0</v>
      </c>
      <c r="E576" s="112">
        <f>controle!E579</f>
        <v>0</v>
      </c>
      <c r="F576" s="113" t="str">
        <f ca="1">controle!F579</f>
        <v/>
      </c>
      <c r="G576" s="117">
        <f>controle!L579</f>
        <v>0</v>
      </c>
    </row>
    <row r="577" spans="1:7" ht="24" customHeight="1" x14ac:dyDescent="0.25">
      <c r="A577" s="111" t="str">
        <f>controle!A580</f>
        <v/>
      </c>
      <c r="B577" s="136">
        <f>controle!B580</f>
        <v>0</v>
      </c>
      <c r="C577" s="125">
        <f>controle!C580</f>
        <v>0</v>
      </c>
      <c r="D577" s="126">
        <f>controle!D580</f>
        <v>0</v>
      </c>
      <c r="E577" s="112">
        <f>controle!E580</f>
        <v>0</v>
      </c>
      <c r="F577" s="113" t="str">
        <f ca="1">controle!F580</f>
        <v/>
      </c>
      <c r="G577" s="117">
        <f>controle!L580</f>
        <v>0</v>
      </c>
    </row>
    <row r="578" spans="1:7" ht="24" customHeight="1" x14ac:dyDescent="0.25">
      <c r="A578" s="111" t="str">
        <f>controle!A581</f>
        <v/>
      </c>
      <c r="B578" s="136">
        <f>controle!B581</f>
        <v>0</v>
      </c>
      <c r="C578" s="125">
        <f>controle!C581</f>
        <v>0</v>
      </c>
      <c r="D578" s="126">
        <f>controle!D581</f>
        <v>0</v>
      </c>
      <c r="E578" s="112">
        <f>controle!E581</f>
        <v>0</v>
      </c>
      <c r="F578" s="113" t="str">
        <f ca="1">controle!F581</f>
        <v/>
      </c>
      <c r="G578" s="117">
        <f>controle!L581</f>
        <v>0</v>
      </c>
    </row>
    <row r="579" spans="1:7" ht="24" customHeight="1" x14ac:dyDescent="0.25">
      <c r="A579" s="111" t="str">
        <f>controle!A582</f>
        <v/>
      </c>
      <c r="B579" s="136">
        <f>controle!B582</f>
        <v>0</v>
      </c>
      <c r="C579" s="125">
        <f>controle!C582</f>
        <v>0</v>
      </c>
      <c r="D579" s="126">
        <f>controle!D582</f>
        <v>0</v>
      </c>
      <c r="E579" s="112">
        <f>controle!E582</f>
        <v>0</v>
      </c>
      <c r="F579" s="113" t="str">
        <f ca="1">controle!F582</f>
        <v/>
      </c>
      <c r="G579" s="117">
        <f>controle!L582</f>
        <v>0</v>
      </c>
    </row>
    <row r="580" spans="1:7" ht="24" customHeight="1" x14ac:dyDescent="0.25">
      <c r="A580" s="111" t="str">
        <f>controle!A583</f>
        <v/>
      </c>
      <c r="B580" s="136">
        <f>controle!B583</f>
        <v>0</v>
      </c>
      <c r="C580" s="125">
        <f>controle!C583</f>
        <v>0</v>
      </c>
      <c r="D580" s="126">
        <f>controle!D583</f>
        <v>0</v>
      </c>
      <c r="E580" s="112">
        <f>controle!E583</f>
        <v>0</v>
      </c>
      <c r="F580" s="113" t="str">
        <f ca="1">controle!F583</f>
        <v/>
      </c>
      <c r="G580" s="117">
        <f>controle!L583</f>
        <v>0</v>
      </c>
    </row>
    <row r="581" spans="1:7" ht="24" customHeight="1" x14ac:dyDescent="0.25">
      <c r="A581" s="111" t="str">
        <f>controle!A584</f>
        <v/>
      </c>
      <c r="B581" s="136">
        <f>controle!B584</f>
        <v>0</v>
      </c>
      <c r="C581" s="125">
        <f>controle!C584</f>
        <v>0</v>
      </c>
      <c r="D581" s="126">
        <f>controle!D584</f>
        <v>0</v>
      </c>
      <c r="E581" s="112">
        <f>controle!E584</f>
        <v>0</v>
      </c>
      <c r="F581" s="113" t="str">
        <f ca="1">controle!F584</f>
        <v/>
      </c>
      <c r="G581" s="117">
        <f>controle!L584</f>
        <v>0</v>
      </c>
    </row>
    <row r="582" spans="1:7" ht="24" customHeight="1" x14ac:dyDescent="0.25">
      <c r="A582" s="111" t="str">
        <f>controle!A585</f>
        <v/>
      </c>
      <c r="B582" s="136">
        <f>controle!B585</f>
        <v>0</v>
      </c>
      <c r="C582" s="125">
        <f>controle!C585</f>
        <v>0</v>
      </c>
      <c r="D582" s="126">
        <f>controle!D585</f>
        <v>0</v>
      </c>
      <c r="E582" s="112">
        <f>controle!E585</f>
        <v>0</v>
      </c>
      <c r="F582" s="113" t="str">
        <f ca="1">controle!F585</f>
        <v/>
      </c>
      <c r="G582" s="117">
        <f>controle!L585</f>
        <v>0</v>
      </c>
    </row>
    <row r="583" spans="1:7" ht="24" customHeight="1" x14ac:dyDescent="0.25">
      <c r="A583" s="111" t="str">
        <f>controle!A586</f>
        <v/>
      </c>
      <c r="B583" s="136">
        <f>controle!B586</f>
        <v>0</v>
      </c>
      <c r="C583" s="125">
        <f>controle!C586</f>
        <v>0</v>
      </c>
      <c r="D583" s="126">
        <f>controle!D586</f>
        <v>0</v>
      </c>
      <c r="E583" s="112">
        <f>controle!E586</f>
        <v>0</v>
      </c>
      <c r="F583" s="113" t="str">
        <f ca="1">controle!F586</f>
        <v/>
      </c>
      <c r="G583" s="117">
        <f>controle!L586</f>
        <v>0</v>
      </c>
    </row>
    <row r="584" spans="1:7" ht="24" customHeight="1" x14ac:dyDescent="0.25">
      <c r="A584" s="111" t="str">
        <f>controle!A587</f>
        <v/>
      </c>
      <c r="B584" s="136">
        <f>controle!B587</f>
        <v>0</v>
      </c>
      <c r="C584" s="125">
        <f>controle!C587</f>
        <v>0</v>
      </c>
      <c r="D584" s="126">
        <f>controle!D587</f>
        <v>0</v>
      </c>
      <c r="E584" s="112">
        <f>controle!E587</f>
        <v>0</v>
      </c>
      <c r="F584" s="113" t="str">
        <f ca="1">controle!F587</f>
        <v/>
      </c>
      <c r="G584" s="117">
        <f>controle!L587</f>
        <v>0</v>
      </c>
    </row>
    <row r="585" spans="1:7" ht="24" customHeight="1" x14ac:dyDescent="0.25">
      <c r="A585" s="111" t="str">
        <f>controle!A588</f>
        <v/>
      </c>
      <c r="B585" s="136">
        <f>controle!B588</f>
        <v>0</v>
      </c>
      <c r="C585" s="125">
        <f>controle!C588</f>
        <v>0</v>
      </c>
      <c r="D585" s="126">
        <f>controle!D588</f>
        <v>0</v>
      </c>
      <c r="E585" s="112">
        <f>controle!E588</f>
        <v>0</v>
      </c>
      <c r="F585" s="113" t="str">
        <f ca="1">controle!F588</f>
        <v/>
      </c>
      <c r="G585" s="117">
        <f>controle!L588</f>
        <v>0</v>
      </c>
    </row>
    <row r="586" spans="1:7" ht="24" customHeight="1" x14ac:dyDescent="0.25">
      <c r="A586" s="111" t="str">
        <f>controle!A589</f>
        <v/>
      </c>
      <c r="B586" s="136">
        <f>controle!B589</f>
        <v>0</v>
      </c>
      <c r="C586" s="125">
        <f>controle!C589</f>
        <v>0</v>
      </c>
      <c r="D586" s="126">
        <f>controle!D589</f>
        <v>0</v>
      </c>
      <c r="E586" s="112">
        <f>controle!E589</f>
        <v>0</v>
      </c>
      <c r="F586" s="113" t="str">
        <f ca="1">controle!F589</f>
        <v/>
      </c>
      <c r="G586" s="117">
        <f>controle!L589</f>
        <v>0</v>
      </c>
    </row>
    <row r="587" spans="1:7" ht="24" customHeight="1" x14ac:dyDescent="0.25">
      <c r="A587" s="111" t="str">
        <f>controle!A590</f>
        <v/>
      </c>
      <c r="B587" s="136">
        <f>controle!B590</f>
        <v>0</v>
      </c>
      <c r="C587" s="125">
        <f>controle!C590</f>
        <v>0</v>
      </c>
      <c r="D587" s="126">
        <f>controle!D590</f>
        <v>0</v>
      </c>
      <c r="E587" s="112">
        <f>controle!E590</f>
        <v>0</v>
      </c>
      <c r="F587" s="113" t="str">
        <f ca="1">controle!F590</f>
        <v/>
      </c>
      <c r="G587" s="117">
        <f>controle!L590</f>
        <v>0</v>
      </c>
    </row>
    <row r="588" spans="1:7" ht="24" customHeight="1" x14ac:dyDescent="0.25">
      <c r="A588" s="111" t="str">
        <f>controle!A591</f>
        <v/>
      </c>
      <c r="B588" s="136">
        <f>controle!B591</f>
        <v>0</v>
      </c>
      <c r="C588" s="125">
        <f>controle!C591</f>
        <v>0</v>
      </c>
      <c r="D588" s="126">
        <f>controle!D591</f>
        <v>0</v>
      </c>
      <c r="E588" s="112">
        <f>controle!E591</f>
        <v>0</v>
      </c>
      <c r="F588" s="113" t="str">
        <f ca="1">controle!F591</f>
        <v/>
      </c>
      <c r="G588" s="117">
        <f>controle!L591</f>
        <v>0</v>
      </c>
    </row>
    <row r="589" spans="1:7" ht="24" customHeight="1" x14ac:dyDescent="0.25">
      <c r="A589" s="111" t="str">
        <f>controle!A592</f>
        <v/>
      </c>
      <c r="B589" s="136">
        <f>controle!B592</f>
        <v>0</v>
      </c>
      <c r="C589" s="125">
        <f>controle!C592</f>
        <v>0</v>
      </c>
      <c r="D589" s="126">
        <f>controle!D592</f>
        <v>0</v>
      </c>
      <c r="E589" s="112">
        <f>controle!E592</f>
        <v>0</v>
      </c>
      <c r="F589" s="113" t="str">
        <f ca="1">controle!F592</f>
        <v/>
      </c>
      <c r="G589" s="117">
        <f>controle!L592</f>
        <v>0</v>
      </c>
    </row>
    <row r="590" spans="1:7" ht="24" customHeight="1" x14ac:dyDescent="0.25">
      <c r="A590" s="111" t="str">
        <f>controle!A593</f>
        <v/>
      </c>
      <c r="B590" s="136">
        <f>controle!B593</f>
        <v>0</v>
      </c>
      <c r="C590" s="125">
        <f>controle!C593</f>
        <v>0</v>
      </c>
      <c r="D590" s="126">
        <f>controle!D593</f>
        <v>0</v>
      </c>
      <c r="E590" s="112">
        <f>controle!E593</f>
        <v>0</v>
      </c>
      <c r="F590" s="113" t="str">
        <f ca="1">controle!F593</f>
        <v/>
      </c>
      <c r="G590" s="117">
        <f>controle!L593</f>
        <v>0</v>
      </c>
    </row>
    <row r="591" spans="1:7" ht="24" customHeight="1" x14ac:dyDescent="0.25">
      <c r="A591" s="111" t="str">
        <f>controle!A594</f>
        <v/>
      </c>
      <c r="B591" s="136">
        <f>controle!B594</f>
        <v>0</v>
      </c>
      <c r="C591" s="125">
        <f>controle!C594</f>
        <v>0</v>
      </c>
      <c r="D591" s="126">
        <f>controle!D594</f>
        <v>0</v>
      </c>
      <c r="E591" s="112">
        <f>controle!E594</f>
        <v>0</v>
      </c>
      <c r="F591" s="113" t="str">
        <f ca="1">controle!F594</f>
        <v/>
      </c>
      <c r="G591" s="117">
        <f>controle!L594</f>
        <v>0</v>
      </c>
    </row>
    <row r="592" spans="1:7" ht="24" customHeight="1" x14ac:dyDescent="0.25">
      <c r="A592" s="111" t="str">
        <f>controle!A595</f>
        <v/>
      </c>
      <c r="B592" s="136">
        <f>controle!B595</f>
        <v>0</v>
      </c>
      <c r="C592" s="125">
        <f>controle!C595</f>
        <v>0</v>
      </c>
      <c r="D592" s="126">
        <f>controle!D595</f>
        <v>0</v>
      </c>
      <c r="E592" s="112">
        <f>controle!E595</f>
        <v>0</v>
      </c>
      <c r="F592" s="113" t="str">
        <f ca="1">controle!F595</f>
        <v/>
      </c>
      <c r="G592" s="117">
        <f>controle!L595</f>
        <v>0</v>
      </c>
    </row>
    <row r="593" spans="1:7" ht="24" customHeight="1" x14ac:dyDescent="0.25">
      <c r="A593" s="111" t="str">
        <f>controle!A596</f>
        <v/>
      </c>
      <c r="B593" s="136">
        <f>controle!B596</f>
        <v>0</v>
      </c>
      <c r="C593" s="125">
        <f>controle!C596</f>
        <v>0</v>
      </c>
      <c r="D593" s="126">
        <f>controle!D596</f>
        <v>0</v>
      </c>
      <c r="E593" s="112">
        <f>controle!E596</f>
        <v>0</v>
      </c>
      <c r="F593" s="113" t="str">
        <f ca="1">controle!F596</f>
        <v/>
      </c>
      <c r="G593" s="117">
        <f>controle!L596</f>
        <v>0</v>
      </c>
    </row>
    <row r="594" spans="1:7" ht="24" customHeight="1" x14ac:dyDescent="0.25">
      <c r="A594" s="111" t="str">
        <f>controle!A597</f>
        <v/>
      </c>
      <c r="B594" s="136">
        <f>controle!B597</f>
        <v>0</v>
      </c>
      <c r="C594" s="125">
        <f>controle!C597</f>
        <v>0</v>
      </c>
      <c r="D594" s="126">
        <f>controle!D597</f>
        <v>0</v>
      </c>
      <c r="E594" s="112">
        <f>controle!E597</f>
        <v>0</v>
      </c>
      <c r="F594" s="113" t="str">
        <f ca="1">controle!F597</f>
        <v/>
      </c>
      <c r="G594" s="117">
        <f>controle!L597</f>
        <v>0</v>
      </c>
    </row>
    <row r="595" spans="1:7" ht="24" customHeight="1" x14ac:dyDescent="0.25">
      <c r="A595" s="111" t="str">
        <f>controle!A598</f>
        <v/>
      </c>
      <c r="B595" s="136">
        <f>controle!B598</f>
        <v>0</v>
      </c>
      <c r="C595" s="125">
        <f>controle!C598</f>
        <v>0</v>
      </c>
      <c r="D595" s="126">
        <f>controle!D598</f>
        <v>0</v>
      </c>
      <c r="E595" s="112">
        <f>controle!E598</f>
        <v>0</v>
      </c>
      <c r="F595" s="113" t="str">
        <f ca="1">controle!F598</f>
        <v/>
      </c>
      <c r="G595" s="117">
        <f>controle!L598</f>
        <v>0</v>
      </c>
    </row>
    <row r="596" spans="1:7" ht="24" customHeight="1" x14ac:dyDescent="0.25">
      <c r="A596" s="111" t="str">
        <f>controle!A599</f>
        <v/>
      </c>
      <c r="B596" s="136">
        <f>controle!B599</f>
        <v>0</v>
      </c>
      <c r="C596" s="125">
        <f>controle!C599</f>
        <v>0</v>
      </c>
      <c r="D596" s="126">
        <f>controle!D599</f>
        <v>0</v>
      </c>
      <c r="E596" s="112">
        <f>controle!E599</f>
        <v>0</v>
      </c>
      <c r="F596" s="113" t="str">
        <f ca="1">controle!F599</f>
        <v/>
      </c>
      <c r="G596" s="117">
        <f>controle!L599</f>
        <v>0</v>
      </c>
    </row>
    <row r="597" spans="1:7" ht="24" customHeight="1" x14ac:dyDescent="0.25">
      <c r="A597" s="111" t="str">
        <f>controle!A600</f>
        <v/>
      </c>
      <c r="B597" s="136">
        <f>controle!B600</f>
        <v>0</v>
      </c>
      <c r="C597" s="125">
        <f>controle!C600</f>
        <v>0</v>
      </c>
      <c r="D597" s="126">
        <f>controle!D600</f>
        <v>0</v>
      </c>
      <c r="E597" s="112">
        <f>controle!E600</f>
        <v>0</v>
      </c>
      <c r="F597" s="113" t="str">
        <f ca="1">controle!F600</f>
        <v/>
      </c>
      <c r="G597" s="117">
        <f>controle!L600</f>
        <v>0</v>
      </c>
    </row>
    <row r="598" spans="1:7" ht="24" customHeight="1" x14ac:dyDescent="0.25">
      <c r="A598" s="111" t="str">
        <f>controle!A601</f>
        <v/>
      </c>
      <c r="B598" s="136">
        <f>controle!B601</f>
        <v>0</v>
      </c>
      <c r="C598" s="125">
        <f>controle!C601</f>
        <v>0</v>
      </c>
      <c r="D598" s="126">
        <f>controle!D601</f>
        <v>0</v>
      </c>
      <c r="E598" s="112">
        <f>controle!E601</f>
        <v>0</v>
      </c>
      <c r="F598" s="113" t="str">
        <f ca="1">controle!F601</f>
        <v/>
      </c>
      <c r="G598" s="117">
        <f>controle!L601</f>
        <v>0</v>
      </c>
    </row>
    <row r="599" spans="1:7" ht="24" customHeight="1" x14ac:dyDescent="0.25">
      <c r="A599" s="111" t="str">
        <f>controle!A602</f>
        <v/>
      </c>
      <c r="B599" s="136">
        <f>controle!B602</f>
        <v>0</v>
      </c>
      <c r="C599" s="125">
        <f>controle!C602</f>
        <v>0</v>
      </c>
      <c r="D599" s="126">
        <f>controle!D602</f>
        <v>0</v>
      </c>
      <c r="E599" s="112">
        <f>controle!E602</f>
        <v>0</v>
      </c>
      <c r="F599" s="113" t="str">
        <f ca="1">controle!F602</f>
        <v/>
      </c>
      <c r="G599" s="117">
        <f>controle!L602</f>
        <v>0</v>
      </c>
    </row>
    <row r="600" spans="1:7" ht="24" customHeight="1" x14ac:dyDescent="0.25">
      <c r="A600" s="111" t="str">
        <f>controle!A603</f>
        <v/>
      </c>
      <c r="B600" s="136">
        <f>controle!B603</f>
        <v>0</v>
      </c>
      <c r="C600" s="125">
        <f>controle!C603</f>
        <v>0</v>
      </c>
      <c r="D600" s="126">
        <f>controle!D603</f>
        <v>0</v>
      </c>
      <c r="E600" s="112">
        <f>controle!E603</f>
        <v>0</v>
      </c>
      <c r="F600" s="113" t="str">
        <f ca="1">controle!F603</f>
        <v/>
      </c>
      <c r="G600" s="117">
        <f>controle!L603</f>
        <v>0</v>
      </c>
    </row>
    <row r="601" spans="1:7" ht="24" customHeight="1" x14ac:dyDescent="0.25">
      <c r="A601" s="111" t="str">
        <f>controle!A604</f>
        <v/>
      </c>
      <c r="B601" s="136">
        <f>controle!B604</f>
        <v>0</v>
      </c>
      <c r="C601" s="125">
        <f>controle!C604</f>
        <v>0</v>
      </c>
      <c r="D601" s="126">
        <f>controle!D604</f>
        <v>0</v>
      </c>
      <c r="E601" s="112">
        <f>controle!E604</f>
        <v>0</v>
      </c>
      <c r="F601" s="113" t="str">
        <f ca="1">controle!F604</f>
        <v/>
      </c>
      <c r="G601" s="117">
        <f>controle!L604</f>
        <v>0</v>
      </c>
    </row>
    <row r="602" spans="1:7" ht="24" customHeight="1" x14ac:dyDescent="0.25">
      <c r="A602" s="111" t="str">
        <f>controle!A605</f>
        <v/>
      </c>
      <c r="B602" s="136">
        <f>controle!B605</f>
        <v>0</v>
      </c>
      <c r="C602" s="125">
        <f>controle!C605</f>
        <v>0</v>
      </c>
      <c r="D602" s="126">
        <f>controle!D605</f>
        <v>0</v>
      </c>
      <c r="E602" s="112">
        <f>controle!E605</f>
        <v>0</v>
      </c>
      <c r="F602" s="113" t="str">
        <f ca="1">controle!F605</f>
        <v/>
      </c>
      <c r="G602" s="117">
        <f>controle!L605</f>
        <v>0</v>
      </c>
    </row>
    <row r="603" spans="1:7" ht="24" customHeight="1" x14ac:dyDescent="0.25">
      <c r="A603" s="111" t="str">
        <f>controle!A606</f>
        <v/>
      </c>
      <c r="B603" s="136">
        <f>controle!B606</f>
        <v>0</v>
      </c>
      <c r="C603" s="125">
        <f>controle!C606</f>
        <v>0</v>
      </c>
      <c r="D603" s="126">
        <f>controle!D606</f>
        <v>0</v>
      </c>
      <c r="E603" s="112">
        <f>controle!E606</f>
        <v>0</v>
      </c>
      <c r="F603" s="113" t="str">
        <f ca="1">controle!F606</f>
        <v/>
      </c>
      <c r="G603" s="117">
        <f>controle!L606</f>
        <v>0</v>
      </c>
    </row>
    <row r="604" spans="1:7" ht="24" customHeight="1" x14ac:dyDescent="0.25">
      <c r="A604" s="111" t="str">
        <f>controle!A607</f>
        <v/>
      </c>
      <c r="B604" s="136">
        <f>controle!B607</f>
        <v>0</v>
      </c>
      <c r="C604" s="125">
        <f>controle!C607</f>
        <v>0</v>
      </c>
      <c r="D604" s="126">
        <f>controle!D607</f>
        <v>0</v>
      </c>
      <c r="E604" s="112">
        <f>controle!E607</f>
        <v>0</v>
      </c>
      <c r="F604" s="113" t="str">
        <f ca="1">controle!F607</f>
        <v/>
      </c>
      <c r="G604" s="117">
        <f>controle!L607</f>
        <v>0</v>
      </c>
    </row>
    <row r="605" spans="1:7" ht="24" customHeight="1" x14ac:dyDescent="0.25">
      <c r="A605" s="111" t="str">
        <f>controle!A608</f>
        <v/>
      </c>
      <c r="B605" s="136">
        <f>controle!B608</f>
        <v>0</v>
      </c>
      <c r="C605" s="125">
        <f>controle!C608</f>
        <v>0</v>
      </c>
      <c r="D605" s="126">
        <f>controle!D608</f>
        <v>0</v>
      </c>
      <c r="E605" s="112">
        <f>controle!E608</f>
        <v>0</v>
      </c>
      <c r="F605" s="113" t="str">
        <f ca="1">controle!F608</f>
        <v/>
      </c>
      <c r="G605" s="117">
        <f>controle!L608</f>
        <v>0</v>
      </c>
    </row>
    <row r="606" spans="1:7" ht="24" customHeight="1" x14ac:dyDescent="0.25">
      <c r="A606" s="111" t="str">
        <f>controle!A609</f>
        <v/>
      </c>
      <c r="B606" s="136">
        <f>controle!B609</f>
        <v>0</v>
      </c>
      <c r="C606" s="125">
        <f>controle!C609</f>
        <v>0</v>
      </c>
      <c r="D606" s="126">
        <f>controle!D609</f>
        <v>0</v>
      </c>
      <c r="E606" s="112">
        <f>controle!E609</f>
        <v>0</v>
      </c>
      <c r="F606" s="113" t="str">
        <f ca="1">controle!F609</f>
        <v/>
      </c>
      <c r="G606" s="117">
        <f>controle!L609</f>
        <v>0</v>
      </c>
    </row>
    <row r="607" spans="1:7" ht="24" customHeight="1" x14ac:dyDescent="0.25">
      <c r="A607" s="111" t="str">
        <f>controle!A610</f>
        <v/>
      </c>
      <c r="B607" s="136">
        <f>controle!B610</f>
        <v>0</v>
      </c>
      <c r="C607" s="125">
        <f>controle!C610</f>
        <v>0</v>
      </c>
      <c r="D607" s="126">
        <f>controle!D610</f>
        <v>0</v>
      </c>
      <c r="E607" s="112">
        <f>controle!E610</f>
        <v>0</v>
      </c>
      <c r="F607" s="113" t="str">
        <f ca="1">controle!F610</f>
        <v/>
      </c>
      <c r="G607" s="117">
        <f>controle!L610</f>
        <v>0</v>
      </c>
    </row>
    <row r="608" spans="1:7" ht="24" customHeight="1" x14ac:dyDescent="0.25">
      <c r="A608" s="111" t="str">
        <f>controle!A611</f>
        <v/>
      </c>
      <c r="B608" s="136">
        <f>controle!B611</f>
        <v>0</v>
      </c>
      <c r="C608" s="125">
        <f>controle!C611</f>
        <v>0</v>
      </c>
      <c r="D608" s="126">
        <f>controle!D611</f>
        <v>0</v>
      </c>
      <c r="E608" s="112">
        <f>controle!E611</f>
        <v>0</v>
      </c>
      <c r="F608" s="113" t="str">
        <f ca="1">controle!F611</f>
        <v/>
      </c>
      <c r="G608" s="117">
        <f>controle!L611</f>
        <v>0</v>
      </c>
    </row>
    <row r="609" spans="1:7" ht="24" customHeight="1" x14ac:dyDescent="0.25">
      <c r="A609" s="111" t="str">
        <f>controle!A612</f>
        <v/>
      </c>
      <c r="B609" s="136">
        <f>controle!B612</f>
        <v>0</v>
      </c>
      <c r="C609" s="125">
        <f>controle!C612</f>
        <v>0</v>
      </c>
      <c r="D609" s="126">
        <f>controle!D612</f>
        <v>0</v>
      </c>
      <c r="E609" s="112">
        <f>controle!E612</f>
        <v>0</v>
      </c>
      <c r="F609" s="113" t="str">
        <f ca="1">controle!F612</f>
        <v/>
      </c>
      <c r="G609" s="117">
        <f>controle!L612</f>
        <v>0</v>
      </c>
    </row>
    <row r="610" spans="1:7" ht="24" customHeight="1" x14ac:dyDescent="0.25">
      <c r="A610" s="111" t="str">
        <f>controle!A613</f>
        <v/>
      </c>
      <c r="B610" s="136">
        <f>controle!B613</f>
        <v>0</v>
      </c>
      <c r="C610" s="125">
        <f>controle!C613</f>
        <v>0</v>
      </c>
      <c r="D610" s="126">
        <f>controle!D613</f>
        <v>0</v>
      </c>
      <c r="E610" s="112">
        <f>controle!E613</f>
        <v>0</v>
      </c>
      <c r="F610" s="113" t="str">
        <f ca="1">controle!F613</f>
        <v/>
      </c>
      <c r="G610" s="117">
        <f>controle!L613</f>
        <v>0</v>
      </c>
    </row>
    <row r="611" spans="1:7" ht="24" customHeight="1" x14ac:dyDescent="0.25">
      <c r="A611" s="111" t="str">
        <f>controle!A614</f>
        <v/>
      </c>
      <c r="B611" s="136">
        <f>controle!B614</f>
        <v>0</v>
      </c>
      <c r="C611" s="125">
        <f>controle!C614</f>
        <v>0</v>
      </c>
      <c r="D611" s="126">
        <f>controle!D614</f>
        <v>0</v>
      </c>
      <c r="E611" s="112">
        <f>controle!E614</f>
        <v>0</v>
      </c>
      <c r="F611" s="113" t="str">
        <f ca="1">controle!F614</f>
        <v/>
      </c>
      <c r="G611" s="117">
        <f>controle!L614</f>
        <v>0</v>
      </c>
    </row>
    <row r="612" spans="1:7" ht="24" customHeight="1" x14ac:dyDescent="0.25">
      <c r="A612" s="111" t="str">
        <f>controle!A615</f>
        <v/>
      </c>
      <c r="B612" s="136">
        <f>controle!B615</f>
        <v>0</v>
      </c>
      <c r="C612" s="125">
        <f>controle!C615</f>
        <v>0</v>
      </c>
      <c r="D612" s="126">
        <f>controle!D615</f>
        <v>0</v>
      </c>
      <c r="E612" s="112">
        <f>controle!E615</f>
        <v>0</v>
      </c>
      <c r="F612" s="113" t="str">
        <f ca="1">controle!F615</f>
        <v/>
      </c>
      <c r="G612" s="117">
        <f>controle!L615</f>
        <v>0</v>
      </c>
    </row>
    <row r="613" spans="1:7" ht="24" customHeight="1" x14ac:dyDescent="0.25">
      <c r="A613" s="111" t="str">
        <f>controle!A616</f>
        <v/>
      </c>
      <c r="B613" s="136">
        <f>controle!B616</f>
        <v>0</v>
      </c>
      <c r="C613" s="125">
        <f>controle!C616</f>
        <v>0</v>
      </c>
      <c r="D613" s="126">
        <f>controle!D616</f>
        <v>0</v>
      </c>
      <c r="E613" s="112">
        <f>controle!E616</f>
        <v>0</v>
      </c>
      <c r="F613" s="113" t="str">
        <f ca="1">controle!F616</f>
        <v/>
      </c>
      <c r="G613" s="117">
        <f>controle!L616</f>
        <v>0</v>
      </c>
    </row>
    <row r="614" spans="1:7" ht="24" customHeight="1" x14ac:dyDescent="0.25">
      <c r="A614" s="111" t="str">
        <f>controle!A617</f>
        <v/>
      </c>
      <c r="B614" s="136">
        <f>controle!B617</f>
        <v>0</v>
      </c>
      <c r="C614" s="125">
        <f>controle!C617</f>
        <v>0</v>
      </c>
      <c r="D614" s="126">
        <f>controle!D617</f>
        <v>0</v>
      </c>
      <c r="E614" s="112">
        <f>controle!E617</f>
        <v>0</v>
      </c>
      <c r="F614" s="113" t="str">
        <f ca="1">controle!F617</f>
        <v/>
      </c>
      <c r="G614" s="117">
        <f>controle!L617</f>
        <v>0</v>
      </c>
    </row>
    <row r="615" spans="1:7" ht="24" customHeight="1" x14ac:dyDescent="0.25">
      <c r="A615" s="111" t="str">
        <f>controle!A618</f>
        <v/>
      </c>
      <c r="B615" s="136">
        <f>controle!B618</f>
        <v>0</v>
      </c>
      <c r="C615" s="125">
        <f>controle!C618</f>
        <v>0</v>
      </c>
      <c r="D615" s="126">
        <f>controle!D618</f>
        <v>0</v>
      </c>
      <c r="E615" s="112">
        <f>controle!E618</f>
        <v>0</v>
      </c>
      <c r="F615" s="113" t="str">
        <f ca="1">controle!F618</f>
        <v/>
      </c>
      <c r="G615" s="117">
        <f>controle!L618</f>
        <v>0</v>
      </c>
    </row>
    <row r="616" spans="1:7" ht="24" customHeight="1" x14ac:dyDescent="0.25">
      <c r="A616" s="111" t="str">
        <f>controle!A619</f>
        <v/>
      </c>
      <c r="B616" s="136">
        <f>controle!B619</f>
        <v>0</v>
      </c>
      <c r="C616" s="125">
        <f>controle!C619</f>
        <v>0</v>
      </c>
      <c r="D616" s="126">
        <f>controle!D619</f>
        <v>0</v>
      </c>
      <c r="E616" s="112">
        <f>controle!E619</f>
        <v>0</v>
      </c>
      <c r="F616" s="113" t="str">
        <f ca="1">controle!F619</f>
        <v/>
      </c>
      <c r="G616" s="117">
        <f>controle!L619</f>
        <v>0</v>
      </c>
    </row>
    <row r="617" spans="1:7" ht="24" customHeight="1" x14ac:dyDescent="0.25">
      <c r="A617" s="111" t="str">
        <f>controle!A620</f>
        <v/>
      </c>
      <c r="B617" s="136">
        <f>controle!B620</f>
        <v>0</v>
      </c>
      <c r="C617" s="125">
        <f>controle!C620</f>
        <v>0</v>
      </c>
      <c r="D617" s="126">
        <f>controle!D620</f>
        <v>0</v>
      </c>
      <c r="E617" s="112">
        <f>controle!E620</f>
        <v>0</v>
      </c>
      <c r="F617" s="113" t="str">
        <f ca="1">controle!F620</f>
        <v/>
      </c>
      <c r="G617" s="117">
        <f>controle!L620</f>
        <v>0</v>
      </c>
    </row>
    <row r="618" spans="1:7" ht="24" customHeight="1" x14ac:dyDescent="0.25">
      <c r="A618" s="111" t="str">
        <f>controle!A621</f>
        <v/>
      </c>
      <c r="B618" s="136">
        <f>controle!B621</f>
        <v>0</v>
      </c>
      <c r="C618" s="125">
        <f>controle!C621</f>
        <v>0</v>
      </c>
      <c r="D618" s="126">
        <f>controle!D621</f>
        <v>0</v>
      </c>
      <c r="E618" s="112">
        <f>controle!E621</f>
        <v>0</v>
      </c>
      <c r="F618" s="113" t="str">
        <f ca="1">controle!F621</f>
        <v/>
      </c>
      <c r="G618" s="117">
        <f>controle!L621</f>
        <v>0</v>
      </c>
    </row>
    <row r="619" spans="1:7" ht="24" customHeight="1" x14ac:dyDescent="0.25">
      <c r="A619" s="111" t="str">
        <f>controle!A622</f>
        <v/>
      </c>
      <c r="B619" s="136">
        <f>controle!B622</f>
        <v>0</v>
      </c>
      <c r="C619" s="125">
        <f>controle!C622</f>
        <v>0</v>
      </c>
      <c r="D619" s="126">
        <f>controle!D622</f>
        <v>0</v>
      </c>
      <c r="E619" s="112">
        <f>controle!E622</f>
        <v>0</v>
      </c>
      <c r="F619" s="113" t="str">
        <f ca="1">controle!F622</f>
        <v/>
      </c>
      <c r="G619" s="117">
        <f>controle!L622</f>
        <v>0</v>
      </c>
    </row>
    <row r="620" spans="1:7" ht="24" customHeight="1" x14ac:dyDescent="0.25">
      <c r="A620" s="111" t="str">
        <f>controle!A623</f>
        <v/>
      </c>
      <c r="B620" s="136">
        <f>controle!B623</f>
        <v>0</v>
      </c>
      <c r="C620" s="125">
        <f>controle!C623</f>
        <v>0</v>
      </c>
      <c r="D620" s="126">
        <f>controle!D623</f>
        <v>0</v>
      </c>
      <c r="E620" s="112">
        <f>controle!E623</f>
        <v>0</v>
      </c>
      <c r="F620" s="113" t="str">
        <f ca="1">controle!F623</f>
        <v/>
      </c>
      <c r="G620" s="117">
        <f>controle!L623</f>
        <v>0</v>
      </c>
    </row>
    <row r="621" spans="1:7" ht="24" customHeight="1" x14ac:dyDescent="0.25">
      <c r="A621" s="111" t="str">
        <f>controle!A624</f>
        <v/>
      </c>
      <c r="B621" s="136">
        <f>controle!B624</f>
        <v>0</v>
      </c>
      <c r="C621" s="125">
        <f>controle!C624</f>
        <v>0</v>
      </c>
      <c r="D621" s="126">
        <f>controle!D624</f>
        <v>0</v>
      </c>
      <c r="E621" s="112">
        <f>controle!E624</f>
        <v>0</v>
      </c>
      <c r="F621" s="113" t="str">
        <f ca="1">controle!F624</f>
        <v/>
      </c>
      <c r="G621" s="117">
        <f>controle!L624</f>
        <v>0</v>
      </c>
    </row>
    <row r="622" spans="1:7" ht="24" customHeight="1" x14ac:dyDescent="0.25">
      <c r="A622" s="111" t="str">
        <f>controle!A625</f>
        <v/>
      </c>
      <c r="B622" s="136">
        <f>controle!B625</f>
        <v>0</v>
      </c>
      <c r="C622" s="125">
        <f>controle!C625</f>
        <v>0</v>
      </c>
      <c r="D622" s="126">
        <f>controle!D625</f>
        <v>0</v>
      </c>
      <c r="E622" s="112">
        <f>controle!E625</f>
        <v>0</v>
      </c>
      <c r="F622" s="113" t="str">
        <f ca="1">controle!F625</f>
        <v/>
      </c>
      <c r="G622" s="117">
        <f>controle!L625</f>
        <v>0</v>
      </c>
    </row>
    <row r="623" spans="1:7" ht="24" customHeight="1" x14ac:dyDescent="0.25">
      <c r="A623" s="111" t="str">
        <f>controle!A626</f>
        <v/>
      </c>
      <c r="B623" s="136">
        <f>controle!B626</f>
        <v>0</v>
      </c>
      <c r="C623" s="125">
        <f>controle!C626</f>
        <v>0</v>
      </c>
      <c r="D623" s="126">
        <f>controle!D626</f>
        <v>0</v>
      </c>
      <c r="E623" s="112">
        <f>controle!E626</f>
        <v>0</v>
      </c>
      <c r="F623" s="113" t="str">
        <f ca="1">controle!F626</f>
        <v/>
      </c>
      <c r="G623" s="117">
        <f>controle!L626</f>
        <v>0</v>
      </c>
    </row>
    <row r="624" spans="1:7" ht="24" customHeight="1" x14ac:dyDescent="0.25">
      <c r="A624" s="111" t="str">
        <f>controle!A627</f>
        <v/>
      </c>
      <c r="B624" s="136">
        <f>controle!B627</f>
        <v>0</v>
      </c>
      <c r="C624" s="125">
        <f>controle!C627</f>
        <v>0</v>
      </c>
      <c r="D624" s="126">
        <f>controle!D627</f>
        <v>0</v>
      </c>
      <c r="E624" s="112">
        <f>controle!E627</f>
        <v>0</v>
      </c>
      <c r="F624" s="113" t="str">
        <f ca="1">controle!F627</f>
        <v/>
      </c>
      <c r="G624" s="117">
        <f>controle!L627</f>
        <v>0</v>
      </c>
    </row>
    <row r="625" spans="1:7" ht="24" customHeight="1" x14ac:dyDescent="0.25">
      <c r="A625" s="111" t="str">
        <f>controle!A628</f>
        <v/>
      </c>
      <c r="B625" s="136">
        <f>controle!B628</f>
        <v>0</v>
      </c>
      <c r="C625" s="125">
        <f>controle!C628</f>
        <v>0</v>
      </c>
      <c r="D625" s="126">
        <f>controle!D628</f>
        <v>0</v>
      </c>
      <c r="E625" s="112">
        <f>controle!E628</f>
        <v>0</v>
      </c>
      <c r="F625" s="113" t="str">
        <f ca="1">controle!F628</f>
        <v/>
      </c>
      <c r="G625" s="117">
        <f>controle!L628</f>
        <v>0</v>
      </c>
    </row>
    <row r="626" spans="1:7" ht="24" customHeight="1" x14ac:dyDescent="0.25">
      <c r="A626" s="111" t="str">
        <f>controle!A629</f>
        <v/>
      </c>
      <c r="B626" s="136">
        <f>controle!B629</f>
        <v>0</v>
      </c>
      <c r="C626" s="125">
        <f>controle!C629</f>
        <v>0</v>
      </c>
      <c r="D626" s="126">
        <f>controle!D629</f>
        <v>0</v>
      </c>
      <c r="E626" s="112">
        <f>controle!E629</f>
        <v>0</v>
      </c>
      <c r="F626" s="113" t="str">
        <f ca="1">controle!F629</f>
        <v/>
      </c>
      <c r="G626" s="117">
        <f>controle!L629</f>
        <v>0</v>
      </c>
    </row>
    <row r="627" spans="1:7" ht="24" customHeight="1" x14ac:dyDescent="0.25">
      <c r="A627" s="111" t="str">
        <f>controle!A630</f>
        <v/>
      </c>
      <c r="B627" s="136">
        <f>controle!B630</f>
        <v>0</v>
      </c>
      <c r="C627" s="125">
        <f>controle!C630</f>
        <v>0</v>
      </c>
      <c r="D627" s="126">
        <f>controle!D630</f>
        <v>0</v>
      </c>
      <c r="E627" s="112">
        <f>controle!E630</f>
        <v>0</v>
      </c>
      <c r="F627" s="113" t="str">
        <f ca="1">controle!F630</f>
        <v/>
      </c>
      <c r="G627" s="117">
        <f>controle!L630</f>
        <v>0</v>
      </c>
    </row>
    <row r="628" spans="1:7" ht="24" customHeight="1" x14ac:dyDescent="0.25">
      <c r="A628" s="111" t="str">
        <f>controle!A631</f>
        <v/>
      </c>
      <c r="B628" s="136">
        <f>controle!B631</f>
        <v>0</v>
      </c>
      <c r="C628" s="125">
        <f>controle!C631</f>
        <v>0</v>
      </c>
      <c r="D628" s="126">
        <f>controle!D631</f>
        <v>0</v>
      </c>
      <c r="E628" s="112">
        <f>controle!E631</f>
        <v>0</v>
      </c>
      <c r="F628" s="113" t="str">
        <f ca="1">controle!F631</f>
        <v/>
      </c>
      <c r="G628" s="117">
        <f>controle!L631</f>
        <v>0</v>
      </c>
    </row>
    <row r="629" spans="1:7" ht="24" customHeight="1" x14ac:dyDescent="0.25">
      <c r="A629" s="111" t="str">
        <f>controle!A632</f>
        <v/>
      </c>
      <c r="B629" s="136">
        <f>controle!B632</f>
        <v>0</v>
      </c>
      <c r="C629" s="125">
        <f>controle!C632</f>
        <v>0</v>
      </c>
      <c r="D629" s="126">
        <f>controle!D632</f>
        <v>0</v>
      </c>
      <c r="E629" s="112">
        <f>controle!E632</f>
        <v>0</v>
      </c>
      <c r="F629" s="113" t="str">
        <f ca="1">controle!F632</f>
        <v/>
      </c>
      <c r="G629" s="117">
        <f>controle!L632</f>
        <v>0</v>
      </c>
    </row>
    <row r="630" spans="1:7" ht="24" customHeight="1" x14ac:dyDescent="0.25">
      <c r="A630" s="111" t="str">
        <f>controle!A633</f>
        <v/>
      </c>
      <c r="B630" s="136">
        <f>controle!B633</f>
        <v>0</v>
      </c>
      <c r="C630" s="125">
        <f>controle!C633</f>
        <v>0</v>
      </c>
      <c r="D630" s="126">
        <f>controle!D633</f>
        <v>0</v>
      </c>
      <c r="E630" s="112">
        <f>controle!E633</f>
        <v>0</v>
      </c>
      <c r="F630" s="113" t="str">
        <f ca="1">controle!F633</f>
        <v/>
      </c>
      <c r="G630" s="117">
        <f>controle!L633</f>
        <v>0</v>
      </c>
    </row>
    <row r="631" spans="1:7" ht="24" customHeight="1" x14ac:dyDescent="0.25">
      <c r="A631" s="111" t="str">
        <f>controle!A634</f>
        <v/>
      </c>
      <c r="B631" s="136">
        <f>controle!B634</f>
        <v>0</v>
      </c>
      <c r="C631" s="125">
        <f>controle!C634</f>
        <v>0</v>
      </c>
      <c r="D631" s="126">
        <f>controle!D634</f>
        <v>0</v>
      </c>
      <c r="E631" s="112">
        <f>controle!E634</f>
        <v>0</v>
      </c>
      <c r="F631" s="113" t="str">
        <f ca="1">controle!F634</f>
        <v/>
      </c>
      <c r="G631" s="117">
        <f>controle!L634</f>
        <v>0</v>
      </c>
    </row>
    <row r="632" spans="1:7" ht="24" customHeight="1" x14ac:dyDescent="0.25">
      <c r="A632" s="111" t="str">
        <f>controle!A635</f>
        <v/>
      </c>
      <c r="B632" s="136">
        <f>controle!B635</f>
        <v>0</v>
      </c>
      <c r="C632" s="125">
        <f>controle!C635</f>
        <v>0</v>
      </c>
      <c r="D632" s="126">
        <f>controle!D635</f>
        <v>0</v>
      </c>
      <c r="E632" s="112">
        <f>controle!E635</f>
        <v>0</v>
      </c>
      <c r="F632" s="113" t="str">
        <f ca="1">controle!F635</f>
        <v/>
      </c>
      <c r="G632" s="117">
        <f>controle!L635</f>
        <v>0</v>
      </c>
    </row>
    <row r="633" spans="1:7" ht="24" customHeight="1" x14ac:dyDescent="0.25">
      <c r="A633" s="111" t="str">
        <f>controle!A636</f>
        <v/>
      </c>
      <c r="B633" s="136">
        <f>controle!B636</f>
        <v>0</v>
      </c>
      <c r="C633" s="125">
        <f>controle!C636</f>
        <v>0</v>
      </c>
      <c r="D633" s="126">
        <f>controle!D636</f>
        <v>0</v>
      </c>
      <c r="E633" s="112">
        <f>controle!E636</f>
        <v>0</v>
      </c>
      <c r="F633" s="113" t="str">
        <f ca="1">controle!F636</f>
        <v/>
      </c>
      <c r="G633" s="117">
        <f>controle!L636</f>
        <v>0</v>
      </c>
    </row>
    <row r="634" spans="1:7" ht="24" customHeight="1" x14ac:dyDescent="0.25">
      <c r="A634" s="111" t="str">
        <f>controle!A637</f>
        <v/>
      </c>
      <c r="B634" s="136">
        <f>controle!B637</f>
        <v>0</v>
      </c>
      <c r="C634" s="125">
        <f>controle!C637</f>
        <v>0</v>
      </c>
      <c r="D634" s="126">
        <f>controle!D637</f>
        <v>0</v>
      </c>
      <c r="E634" s="112">
        <f>controle!E637</f>
        <v>0</v>
      </c>
      <c r="F634" s="113" t="str">
        <f ca="1">controle!F637</f>
        <v/>
      </c>
      <c r="G634" s="117">
        <f>controle!L637</f>
        <v>0</v>
      </c>
    </row>
    <row r="635" spans="1:7" ht="24" customHeight="1" x14ac:dyDescent="0.25">
      <c r="A635" s="111" t="str">
        <f>controle!A638</f>
        <v/>
      </c>
      <c r="B635" s="136">
        <f>controle!B638</f>
        <v>0</v>
      </c>
      <c r="C635" s="125">
        <f>controle!C638</f>
        <v>0</v>
      </c>
      <c r="D635" s="126">
        <f>controle!D638</f>
        <v>0</v>
      </c>
      <c r="E635" s="112">
        <f>controle!E638</f>
        <v>0</v>
      </c>
      <c r="F635" s="113" t="str">
        <f ca="1">controle!F638</f>
        <v/>
      </c>
      <c r="G635" s="117">
        <f>controle!L638</f>
        <v>0</v>
      </c>
    </row>
    <row r="636" spans="1:7" ht="24" customHeight="1" x14ac:dyDescent="0.25">
      <c r="A636" s="111" t="str">
        <f>controle!A639</f>
        <v/>
      </c>
      <c r="B636" s="136">
        <f>controle!B639</f>
        <v>0</v>
      </c>
      <c r="C636" s="125">
        <f>controle!C639</f>
        <v>0</v>
      </c>
      <c r="D636" s="126">
        <f>controle!D639</f>
        <v>0</v>
      </c>
      <c r="E636" s="112">
        <f>controle!E639</f>
        <v>0</v>
      </c>
      <c r="F636" s="113" t="str">
        <f ca="1">controle!F639</f>
        <v/>
      </c>
      <c r="G636" s="117">
        <f>controle!L639</f>
        <v>0</v>
      </c>
    </row>
    <row r="637" spans="1:7" ht="24" customHeight="1" x14ac:dyDescent="0.25">
      <c r="A637" s="111" t="str">
        <f>controle!A640</f>
        <v/>
      </c>
      <c r="B637" s="136">
        <f>controle!B640</f>
        <v>0</v>
      </c>
      <c r="C637" s="125">
        <f>controle!C640</f>
        <v>0</v>
      </c>
      <c r="D637" s="126">
        <f>controle!D640</f>
        <v>0</v>
      </c>
      <c r="E637" s="112">
        <f>controle!E640</f>
        <v>0</v>
      </c>
      <c r="F637" s="113" t="str">
        <f ca="1">controle!F640</f>
        <v/>
      </c>
      <c r="G637" s="117">
        <f>controle!L640</f>
        <v>0</v>
      </c>
    </row>
    <row r="638" spans="1:7" ht="24" customHeight="1" x14ac:dyDescent="0.25">
      <c r="A638" s="111" t="str">
        <f>controle!A641</f>
        <v/>
      </c>
      <c r="B638" s="136">
        <f>controle!B641</f>
        <v>0</v>
      </c>
      <c r="C638" s="125">
        <f>controle!C641</f>
        <v>0</v>
      </c>
      <c r="D638" s="126">
        <f>controle!D641</f>
        <v>0</v>
      </c>
      <c r="E638" s="112">
        <f>controle!E641</f>
        <v>0</v>
      </c>
      <c r="F638" s="113" t="str">
        <f ca="1">controle!F641</f>
        <v/>
      </c>
      <c r="G638" s="117">
        <f>controle!L641</f>
        <v>0</v>
      </c>
    </row>
    <row r="639" spans="1:7" ht="24" customHeight="1" x14ac:dyDescent="0.25">
      <c r="A639" s="111" t="str">
        <f>controle!A642</f>
        <v/>
      </c>
      <c r="B639" s="136">
        <f>controle!B642</f>
        <v>0</v>
      </c>
      <c r="C639" s="125">
        <f>controle!C642</f>
        <v>0</v>
      </c>
      <c r="D639" s="126">
        <f>controle!D642</f>
        <v>0</v>
      </c>
      <c r="E639" s="112">
        <f>controle!E642</f>
        <v>0</v>
      </c>
      <c r="F639" s="113" t="str">
        <f ca="1">controle!F642</f>
        <v/>
      </c>
      <c r="G639" s="117">
        <f>controle!L642</f>
        <v>0</v>
      </c>
    </row>
    <row r="640" spans="1:7" ht="24" customHeight="1" x14ac:dyDescent="0.25">
      <c r="A640" s="111" t="str">
        <f>controle!A643</f>
        <v/>
      </c>
      <c r="B640" s="136">
        <f>controle!B643</f>
        <v>0</v>
      </c>
      <c r="C640" s="125">
        <f>controle!C643</f>
        <v>0</v>
      </c>
      <c r="D640" s="126">
        <f>controle!D643</f>
        <v>0</v>
      </c>
      <c r="E640" s="112">
        <f>controle!E643</f>
        <v>0</v>
      </c>
      <c r="F640" s="113" t="str">
        <f ca="1">controle!F643</f>
        <v/>
      </c>
      <c r="G640" s="117">
        <f>controle!L643</f>
        <v>0</v>
      </c>
    </row>
    <row r="641" spans="1:7" ht="24" customHeight="1" x14ac:dyDescent="0.25">
      <c r="A641" s="111" t="str">
        <f>controle!A644</f>
        <v/>
      </c>
      <c r="B641" s="136">
        <f>controle!B644</f>
        <v>0</v>
      </c>
      <c r="C641" s="125">
        <f>controle!C644</f>
        <v>0</v>
      </c>
      <c r="D641" s="126">
        <f>controle!D644</f>
        <v>0</v>
      </c>
      <c r="E641" s="112">
        <f>controle!E644</f>
        <v>0</v>
      </c>
      <c r="F641" s="113" t="str">
        <f ca="1">controle!F644</f>
        <v/>
      </c>
      <c r="G641" s="117">
        <f>controle!L644</f>
        <v>0</v>
      </c>
    </row>
    <row r="642" spans="1:7" ht="24" customHeight="1" x14ac:dyDescent="0.25">
      <c r="A642" s="111" t="str">
        <f>controle!A645</f>
        <v/>
      </c>
      <c r="B642" s="136">
        <f>controle!B645</f>
        <v>0</v>
      </c>
      <c r="C642" s="125">
        <f>controle!C645</f>
        <v>0</v>
      </c>
      <c r="D642" s="126">
        <f>controle!D645</f>
        <v>0</v>
      </c>
      <c r="E642" s="112">
        <f>controle!E645</f>
        <v>0</v>
      </c>
      <c r="F642" s="113" t="str">
        <f ca="1">controle!F645</f>
        <v/>
      </c>
      <c r="G642" s="117">
        <f>controle!L645</f>
        <v>0</v>
      </c>
    </row>
    <row r="643" spans="1:7" ht="24" customHeight="1" x14ac:dyDescent="0.25">
      <c r="A643" s="111" t="str">
        <f>controle!A646</f>
        <v/>
      </c>
      <c r="B643" s="136">
        <f>controle!B646</f>
        <v>0</v>
      </c>
      <c r="C643" s="125">
        <f>controle!C646</f>
        <v>0</v>
      </c>
      <c r="D643" s="126">
        <f>controle!D646</f>
        <v>0</v>
      </c>
      <c r="E643" s="112">
        <f>controle!E646</f>
        <v>0</v>
      </c>
      <c r="F643" s="113" t="str">
        <f ca="1">controle!F646</f>
        <v/>
      </c>
      <c r="G643" s="117">
        <f>controle!L646</f>
        <v>0</v>
      </c>
    </row>
    <row r="644" spans="1:7" ht="24" customHeight="1" x14ac:dyDescent="0.25">
      <c r="A644" s="111" t="str">
        <f>controle!A647</f>
        <v/>
      </c>
      <c r="B644" s="136">
        <f>controle!B647</f>
        <v>0</v>
      </c>
      <c r="C644" s="125">
        <f>controle!C647</f>
        <v>0</v>
      </c>
      <c r="D644" s="126">
        <f>controle!D647</f>
        <v>0</v>
      </c>
      <c r="E644" s="112">
        <f>controle!E647</f>
        <v>0</v>
      </c>
      <c r="F644" s="113" t="str">
        <f ca="1">controle!F647</f>
        <v/>
      </c>
      <c r="G644" s="117">
        <f>controle!L647</f>
        <v>0</v>
      </c>
    </row>
    <row r="645" spans="1:7" ht="24" customHeight="1" x14ac:dyDescent="0.25">
      <c r="A645" s="111" t="str">
        <f>controle!A648</f>
        <v/>
      </c>
      <c r="B645" s="136">
        <f>controle!B648</f>
        <v>0</v>
      </c>
      <c r="C645" s="125">
        <f>controle!C648</f>
        <v>0</v>
      </c>
      <c r="D645" s="126">
        <f>controle!D648</f>
        <v>0</v>
      </c>
      <c r="E645" s="112">
        <f>controle!E648</f>
        <v>0</v>
      </c>
      <c r="F645" s="113" t="str">
        <f ca="1">controle!F648</f>
        <v/>
      </c>
      <c r="G645" s="117">
        <f>controle!L648</f>
        <v>0</v>
      </c>
    </row>
    <row r="646" spans="1:7" ht="24" customHeight="1" x14ac:dyDescent="0.25">
      <c r="A646" s="111" t="str">
        <f>controle!A649</f>
        <v/>
      </c>
      <c r="B646" s="136">
        <f>controle!B649</f>
        <v>0</v>
      </c>
      <c r="C646" s="125">
        <f>controle!C649</f>
        <v>0</v>
      </c>
      <c r="D646" s="126">
        <f>controle!D649</f>
        <v>0</v>
      </c>
      <c r="E646" s="112">
        <f>controle!E649</f>
        <v>0</v>
      </c>
      <c r="F646" s="113" t="str">
        <f ca="1">controle!F649</f>
        <v/>
      </c>
      <c r="G646" s="117">
        <f>controle!L649</f>
        <v>0</v>
      </c>
    </row>
    <row r="647" spans="1:7" ht="24" customHeight="1" x14ac:dyDescent="0.25">
      <c r="A647" s="111" t="str">
        <f>controle!A650</f>
        <v/>
      </c>
      <c r="B647" s="136">
        <f>controle!B650</f>
        <v>0</v>
      </c>
      <c r="C647" s="125">
        <f>controle!C650</f>
        <v>0</v>
      </c>
      <c r="D647" s="126">
        <f>controle!D650</f>
        <v>0</v>
      </c>
      <c r="E647" s="112">
        <f>controle!E650</f>
        <v>0</v>
      </c>
      <c r="F647" s="113" t="str">
        <f ca="1">controle!F650</f>
        <v/>
      </c>
      <c r="G647" s="117">
        <f>controle!L650</f>
        <v>0</v>
      </c>
    </row>
    <row r="648" spans="1:7" ht="24" customHeight="1" x14ac:dyDescent="0.25">
      <c r="A648" s="111" t="str">
        <f>controle!A651</f>
        <v/>
      </c>
      <c r="B648" s="136">
        <f>controle!B651</f>
        <v>0</v>
      </c>
      <c r="C648" s="125">
        <f>controle!C651</f>
        <v>0</v>
      </c>
      <c r="D648" s="126">
        <f>controle!D651</f>
        <v>0</v>
      </c>
      <c r="E648" s="112">
        <f>controle!E651</f>
        <v>0</v>
      </c>
      <c r="F648" s="113" t="str">
        <f ca="1">controle!F651</f>
        <v/>
      </c>
      <c r="G648" s="117">
        <f>controle!L651</f>
        <v>0</v>
      </c>
    </row>
    <row r="649" spans="1:7" ht="24" customHeight="1" x14ac:dyDescent="0.25">
      <c r="A649" s="111" t="str">
        <f>controle!A652</f>
        <v/>
      </c>
      <c r="B649" s="136">
        <f>controle!B652</f>
        <v>0</v>
      </c>
      <c r="C649" s="125">
        <f>controle!C652</f>
        <v>0</v>
      </c>
      <c r="D649" s="126">
        <f>controle!D652</f>
        <v>0</v>
      </c>
      <c r="E649" s="112">
        <f>controle!E652</f>
        <v>0</v>
      </c>
      <c r="F649" s="113" t="str">
        <f ca="1">controle!F652</f>
        <v/>
      </c>
      <c r="G649" s="117">
        <f>controle!L652</f>
        <v>0</v>
      </c>
    </row>
    <row r="650" spans="1:7" ht="24" customHeight="1" x14ac:dyDescent="0.25">
      <c r="A650" s="111" t="str">
        <f>controle!A653</f>
        <v/>
      </c>
      <c r="B650" s="136">
        <f>controle!B653</f>
        <v>0</v>
      </c>
      <c r="C650" s="125">
        <f>controle!C653</f>
        <v>0</v>
      </c>
      <c r="D650" s="126">
        <f>controle!D653</f>
        <v>0</v>
      </c>
      <c r="E650" s="112">
        <f>controle!E653</f>
        <v>0</v>
      </c>
      <c r="F650" s="113" t="str">
        <f ca="1">controle!F653</f>
        <v/>
      </c>
      <c r="G650" s="117">
        <f>controle!L653</f>
        <v>0</v>
      </c>
    </row>
    <row r="651" spans="1:7" ht="24" customHeight="1" x14ac:dyDescent="0.25">
      <c r="A651" s="111" t="str">
        <f>controle!A654</f>
        <v/>
      </c>
      <c r="B651" s="136">
        <f>controle!B654</f>
        <v>0</v>
      </c>
      <c r="C651" s="125">
        <f>controle!C654</f>
        <v>0</v>
      </c>
      <c r="D651" s="126">
        <f>controle!D654</f>
        <v>0</v>
      </c>
      <c r="E651" s="112">
        <f>controle!E654</f>
        <v>0</v>
      </c>
      <c r="F651" s="113" t="str">
        <f ca="1">controle!F654</f>
        <v/>
      </c>
      <c r="G651" s="117">
        <f>controle!L654</f>
        <v>0</v>
      </c>
    </row>
    <row r="652" spans="1:7" ht="24" customHeight="1" x14ac:dyDescent="0.25">
      <c r="A652" s="111" t="str">
        <f>controle!A655</f>
        <v/>
      </c>
      <c r="B652" s="136">
        <f>controle!B655</f>
        <v>0</v>
      </c>
      <c r="C652" s="125">
        <f>controle!C655</f>
        <v>0</v>
      </c>
      <c r="D652" s="126">
        <f>controle!D655</f>
        <v>0</v>
      </c>
      <c r="E652" s="112">
        <f>controle!E655</f>
        <v>0</v>
      </c>
      <c r="F652" s="113" t="str">
        <f ca="1">controle!F655</f>
        <v/>
      </c>
      <c r="G652" s="117">
        <f>controle!L655</f>
        <v>0</v>
      </c>
    </row>
    <row r="653" spans="1:7" ht="24" customHeight="1" x14ac:dyDescent="0.25">
      <c r="A653" s="111" t="str">
        <f>controle!A656</f>
        <v/>
      </c>
      <c r="B653" s="136">
        <f>controle!B656</f>
        <v>0</v>
      </c>
      <c r="C653" s="125">
        <f>controle!C656</f>
        <v>0</v>
      </c>
      <c r="D653" s="126">
        <f>controle!D656</f>
        <v>0</v>
      </c>
      <c r="E653" s="112">
        <f>controle!E656</f>
        <v>0</v>
      </c>
      <c r="F653" s="113" t="str">
        <f ca="1">controle!F656</f>
        <v/>
      </c>
      <c r="G653" s="117">
        <f>controle!L656</f>
        <v>0</v>
      </c>
    </row>
    <row r="654" spans="1:7" ht="24" customHeight="1" x14ac:dyDescent="0.25">
      <c r="A654" s="111" t="str">
        <f>controle!A657</f>
        <v/>
      </c>
      <c r="B654" s="136">
        <f>controle!B657</f>
        <v>0</v>
      </c>
      <c r="C654" s="125">
        <f>controle!C657</f>
        <v>0</v>
      </c>
      <c r="D654" s="126">
        <f>controle!D657</f>
        <v>0</v>
      </c>
      <c r="E654" s="112">
        <f>controle!E657</f>
        <v>0</v>
      </c>
      <c r="F654" s="113" t="str">
        <f ca="1">controle!F657</f>
        <v/>
      </c>
      <c r="G654" s="117">
        <f>controle!L657</f>
        <v>0</v>
      </c>
    </row>
    <row r="655" spans="1:7" ht="24" customHeight="1" x14ac:dyDescent="0.25">
      <c r="A655" s="111" t="str">
        <f>controle!A658</f>
        <v/>
      </c>
      <c r="B655" s="136">
        <f>controle!B658</f>
        <v>0</v>
      </c>
      <c r="C655" s="125">
        <f>controle!C658</f>
        <v>0</v>
      </c>
      <c r="D655" s="126">
        <f>controle!D658</f>
        <v>0</v>
      </c>
      <c r="E655" s="112">
        <f>controle!E658</f>
        <v>0</v>
      </c>
      <c r="F655" s="113" t="str">
        <f ca="1">controle!F658</f>
        <v/>
      </c>
      <c r="G655" s="117">
        <f>controle!L658</f>
        <v>0</v>
      </c>
    </row>
    <row r="656" spans="1:7" ht="24" customHeight="1" x14ac:dyDescent="0.25">
      <c r="A656" s="111" t="str">
        <f>controle!A659</f>
        <v/>
      </c>
      <c r="B656" s="136">
        <f>controle!B659</f>
        <v>0</v>
      </c>
      <c r="C656" s="125">
        <f>controle!C659</f>
        <v>0</v>
      </c>
      <c r="D656" s="126">
        <f>controle!D659</f>
        <v>0</v>
      </c>
      <c r="E656" s="112">
        <f>controle!E659</f>
        <v>0</v>
      </c>
      <c r="F656" s="113" t="str">
        <f ca="1">controle!F659</f>
        <v/>
      </c>
      <c r="G656" s="117">
        <f>controle!L659</f>
        <v>0</v>
      </c>
    </row>
    <row r="657" spans="1:7" ht="24" customHeight="1" x14ac:dyDescent="0.25">
      <c r="A657" s="111" t="str">
        <f>controle!A660</f>
        <v/>
      </c>
      <c r="B657" s="136">
        <f>controle!B660</f>
        <v>0</v>
      </c>
      <c r="C657" s="125">
        <f>controle!C660</f>
        <v>0</v>
      </c>
      <c r="D657" s="126">
        <f>controle!D660</f>
        <v>0</v>
      </c>
      <c r="E657" s="112">
        <f>controle!E660</f>
        <v>0</v>
      </c>
      <c r="F657" s="113" t="str">
        <f ca="1">controle!F660</f>
        <v/>
      </c>
      <c r="G657" s="117">
        <f>controle!L660</f>
        <v>0</v>
      </c>
    </row>
    <row r="658" spans="1:7" ht="24" customHeight="1" x14ac:dyDescent="0.25">
      <c r="A658" s="111" t="str">
        <f>controle!A661</f>
        <v/>
      </c>
      <c r="B658" s="136">
        <f>controle!B661</f>
        <v>0</v>
      </c>
      <c r="C658" s="125">
        <f>controle!C661</f>
        <v>0</v>
      </c>
      <c r="D658" s="126">
        <f>controle!D661</f>
        <v>0</v>
      </c>
      <c r="E658" s="112">
        <f>controle!E661</f>
        <v>0</v>
      </c>
      <c r="F658" s="113" t="str">
        <f ca="1">controle!F661</f>
        <v/>
      </c>
      <c r="G658" s="117">
        <f>controle!L661</f>
        <v>0</v>
      </c>
    </row>
    <row r="659" spans="1:7" ht="24" customHeight="1" x14ac:dyDescent="0.25">
      <c r="A659" s="111" t="str">
        <f>controle!A662</f>
        <v/>
      </c>
      <c r="B659" s="136">
        <f>controle!B662</f>
        <v>0</v>
      </c>
      <c r="C659" s="125">
        <f>controle!C662</f>
        <v>0</v>
      </c>
      <c r="D659" s="126">
        <f>controle!D662</f>
        <v>0</v>
      </c>
      <c r="E659" s="112">
        <f>controle!E662</f>
        <v>0</v>
      </c>
      <c r="F659" s="113" t="str">
        <f ca="1">controle!F662</f>
        <v/>
      </c>
      <c r="G659" s="117">
        <f>controle!L662</f>
        <v>0</v>
      </c>
    </row>
    <row r="660" spans="1:7" ht="24" customHeight="1" x14ac:dyDescent="0.25">
      <c r="A660" s="111" t="str">
        <f>controle!A663</f>
        <v/>
      </c>
      <c r="B660" s="136">
        <f>controle!B663</f>
        <v>0</v>
      </c>
      <c r="C660" s="125">
        <f>controle!C663</f>
        <v>0</v>
      </c>
      <c r="D660" s="126">
        <f>controle!D663</f>
        <v>0</v>
      </c>
      <c r="E660" s="112">
        <f>controle!E663</f>
        <v>0</v>
      </c>
      <c r="F660" s="113" t="str">
        <f ca="1">controle!F663</f>
        <v/>
      </c>
      <c r="G660" s="117">
        <f>controle!L663</f>
        <v>0</v>
      </c>
    </row>
    <row r="661" spans="1:7" ht="24" customHeight="1" x14ac:dyDescent="0.25">
      <c r="A661" s="111" t="str">
        <f>controle!A664</f>
        <v/>
      </c>
      <c r="B661" s="136">
        <f>controle!B664</f>
        <v>0</v>
      </c>
      <c r="C661" s="125">
        <f>controle!C664</f>
        <v>0</v>
      </c>
      <c r="D661" s="126">
        <f>controle!D664</f>
        <v>0</v>
      </c>
      <c r="E661" s="112">
        <f>controle!E664</f>
        <v>0</v>
      </c>
      <c r="F661" s="113" t="str">
        <f ca="1">controle!F664</f>
        <v/>
      </c>
      <c r="G661" s="117">
        <f>controle!L664</f>
        <v>0</v>
      </c>
    </row>
    <row r="662" spans="1:7" ht="24" customHeight="1" x14ac:dyDescent="0.25">
      <c r="A662" s="111" t="str">
        <f>controle!A665</f>
        <v/>
      </c>
      <c r="B662" s="136">
        <f>controle!B665</f>
        <v>0</v>
      </c>
      <c r="C662" s="125">
        <f>controle!C665</f>
        <v>0</v>
      </c>
      <c r="D662" s="126">
        <f>controle!D665</f>
        <v>0</v>
      </c>
      <c r="E662" s="112">
        <f>controle!E665</f>
        <v>0</v>
      </c>
      <c r="F662" s="113" t="str">
        <f ca="1">controle!F665</f>
        <v/>
      </c>
      <c r="G662" s="117">
        <f>controle!L665</f>
        <v>0</v>
      </c>
    </row>
    <row r="663" spans="1:7" ht="24" customHeight="1" x14ac:dyDescent="0.25">
      <c r="A663" s="111" t="str">
        <f>controle!A666</f>
        <v/>
      </c>
      <c r="B663" s="136">
        <f>controle!B666</f>
        <v>0</v>
      </c>
      <c r="C663" s="125">
        <f>controle!C666</f>
        <v>0</v>
      </c>
      <c r="D663" s="126">
        <f>controle!D666</f>
        <v>0</v>
      </c>
      <c r="E663" s="112">
        <f>controle!E666</f>
        <v>0</v>
      </c>
      <c r="F663" s="113" t="str">
        <f ca="1">controle!F666</f>
        <v/>
      </c>
      <c r="G663" s="117">
        <f>controle!L666</f>
        <v>0</v>
      </c>
    </row>
    <row r="664" spans="1:7" ht="24" customHeight="1" x14ac:dyDescent="0.25">
      <c r="A664" s="111" t="str">
        <f>controle!A667</f>
        <v/>
      </c>
      <c r="B664" s="136">
        <f>controle!B667</f>
        <v>0</v>
      </c>
      <c r="C664" s="125">
        <f>controle!C667</f>
        <v>0</v>
      </c>
      <c r="D664" s="126">
        <f>controle!D667</f>
        <v>0</v>
      </c>
      <c r="E664" s="112">
        <f>controle!E667</f>
        <v>0</v>
      </c>
      <c r="F664" s="113" t="str">
        <f ca="1">controle!F667</f>
        <v/>
      </c>
      <c r="G664" s="117">
        <f>controle!L667</f>
        <v>0</v>
      </c>
    </row>
    <row r="665" spans="1:7" ht="24" customHeight="1" x14ac:dyDescent="0.25">
      <c r="A665" s="111" t="str">
        <f>controle!A668</f>
        <v/>
      </c>
      <c r="B665" s="136">
        <f>controle!B668</f>
        <v>0</v>
      </c>
      <c r="C665" s="125">
        <f>controle!C668</f>
        <v>0</v>
      </c>
      <c r="D665" s="126">
        <f>controle!D668</f>
        <v>0</v>
      </c>
      <c r="E665" s="112">
        <f>controle!E668</f>
        <v>0</v>
      </c>
      <c r="F665" s="113" t="str">
        <f ca="1">controle!F668</f>
        <v/>
      </c>
      <c r="G665" s="117">
        <f>controle!L668</f>
        <v>0</v>
      </c>
    </row>
    <row r="666" spans="1:7" ht="24" customHeight="1" x14ac:dyDescent="0.25">
      <c r="A666" s="111" t="str">
        <f>controle!A669</f>
        <v/>
      </c>
      <c r="B666" s="136">
        <f>controle!B669</f>
        <v>0</v>
      </c>
      <c r="C666" s="125">
        <f>controle!C669</f>
        <v>0</v>
      </c>
      <c r="D666" s="126">
        <f>controle!D669</f>
        <v>0</v>
      </c>
      <c r="E666" s="112">
        <f>controle!E669</f>
        <v>0</v>
      </c>
      <c r="F666" s="113" t="str">
        <f ca="1">controle!F669</f>
        <v/>
      </c>
      <c r="G666" s="117">
        <f>controle!L669</f>
        <v>0</v>
      </c>
    </row>
    <row r="667" spans="1:7" ht="24" customHeight="1" x14ac:dyDescent="0.25">
      <c r="A667" s="111" t="str">
        <f>controle!A670</f>
        <v/>
      </c>
      <c r="B667" s="136">
        <f>controle!B670</f>
        <v>0</v>
      </c>
      <c r="C667" s="125">
        <f>controle!C670</f>
        <v>0</v>
      </c>
      <c r="D667" s="126">
        <f>controle!D670</f>
        <v>0</v>
      </c>
      <c r="E667" s="112">
        <f>controle!E670</f>
        <v>0</v>
      </c>
      <c r="F667" s="113" t="str">
        <f ca="1">controle!F670</f>
        <v/>
      </c>
      <c r="G667" s="117">
        <f>controle!L670</f>
        <v>0</v>
      </c>
    </row>
    <row r="668" spans="1:7" ht="24" customHeight="1" x14ac:dyDescent="0.25">
      <c r="A668" s="111" t="str">
        <f>controle!A671</f>
        <v/>
      </c>
      <c r="B668" s="136">
        <f>controle!B671</f>
        <v>0</v>
      </c>
      <c r="C668" s="125">
        <f>controle!C671</f>
        <v>0</v>
      </c>
      <c r="D668" s="126">
        <f>controle!D671</f>
        <v>0</v>
      </c>
      <c r="E668" s="112">
        <f>controle!E671</f>
        <v>0</v>
      </c>
      <c r="F668" s="113" t="str">
        <f ca="1">controle!F671</f>
        <v/>
      </c>
      <c r="G668" s="117">
        <f>controle!L671</f>
        <v>0</v>
      </c>
    </row>
    <row r="669" spans="1:7" ht="24" customHeight="1" x14ac:dyDescent="0.25">
      <c r="A669" s="111" t="str">
        <f>controle!A672</f>
        <v/>
      </c>
      <c r="B669" s="136">
        <f>controle!B672</f>
        <v>0</v>
      </c>
      <c r="C669" s="125">
        <f>controle!C672</f>
        <v>0</v>
      </c>
      <c r="D669" s="126">
        <f>controle!D672</f>
        <v>0</v>
      </c>
      <c r="E669" s="112">
        <f>controle!E672</f>
        <v>0</v>
      </c>
      <c r="F669" s="113" t="str">
        <f ca="1">controle!F672</f>
        <v/>
      </c>
      <c r="G669" s="117">
        <f>controle!L672</f>
        <v>0</v>
      </c>
    </row>
    <row r="670" spans="1:7" ht="24" customHeight="1" x14ac:dyDescent="0.25">
      <c r="A670" s="111" t="str">
        <f>controle!A673</f>
        <v/>
      </c>
      <c r="B670" s="136">
        <f>controle!B673</f>
        <v>0</v>
      </c>
      <c r="C670" s="125">
        <f>controle!C673</f>
        <v>0</v>
      </c>
      <c r="D670" s="126">
        <f>controle!D673</f>
        <v>0</v>
      </c>
      <c r="E670" s="112">
        <f>controle!E673</f>
        <v>0</v>
      </c>
      <c r="F670" s="113" t="str">
        <f ca="1">controle!F673</f>
        <v/>
      </c>
      <c r="G670" s="117">
        <f>controle!L673</f>
        <v>0</v>
      </c>
    </row>
    <row r="671" spans="1:7" ht="24" customHeight="1" x14ac:dyDescent="0.25">
      <c r="A671" s="111" t="str">
        <f>controle!A674</f>
        <v/>
      </c>
      <c r="B671" s="136">
        <f>controle!B674</f>
        <v>0</v>
      </c>
      <c r="C671" s="125">
        <f>controle!C674</f>
        <v>0</v>
      </c>
      <c r="D671" s="126">
        <f>controle!D674</f>
        <v>0</v>
      </c>
      <c r="E671" s="112">
        <f>controle!E674</f>
        <v>0</v>
      </c>
      <c r="F671" s="113" t="str">
        <f ca="1">controle!F674</f>
        <v/>
      </c>
      <c r="G671" s="117">
        <f>controle!L674</f>
        <v>0</v>
      </c>
    </row>
    <row r="672" spans="1:7" ht="24" customHeight="1" x14ac:dyDescent="0.25">
      <c r="A672" s="111" t="str">
        <f>controle!A675</f>
        <v/>
      </c>
      <c r="B672" s="136">
        <f>controle!B675</f>
        <v>0</v>
      </c>
      <c r="C672" s="125">
        <f>controle!C675</f>
        <v>0</v>
      </c>
      <c r="D672" s="126">
        <f>controle!D675</f>
        <v>0</v>
      </c>
      <c r="E672" s="112">
        <f>controle!E675</f>
        <v>0</v>
      </c>
      <c r="F672" s="113" t="str">
        <f ca="1">controle!F675</f>
        <v/>
      </c>
      <c r="G672" s="117">
        <f>controle!L675</f>
        <v>0</v>
      </c>
    </row>
    <row r="673" spans="1:7" ht="24" customHeight="1" x14ac:dyDescent="0.25">
      <c r="A673" s="111" t="str">
        <f>controle!A676</f>
        <v/>
      </c>
      <c r="B673" s="136">
        <f>controle!B676</f>
        <v>0</v>
      </c>
      <c r="C673" s="125">
        <f>controle!C676</f>
        <v>0</v>
      </c>
      <c r="D673" s="126">
        <f>controle!D676</f>
        <v>0</v>
      </c>
      <c r="E673" s="112">
        <f>controle!E676</f>
        <v>0</v>
      </c>
      <c r="F673" s="113" t="str">
        <f ca="1">controle!F676</f>
        <v/>
      </c>
      <c r="G673" s="117">
        <f>controle!L676</f>
        <v>0</v>
      </c>
    </row>
    <row r="674" spans="1:7" ht="24" customHeight="1" x14ac:dyDescent="0.25">
      <c r="A674" s="111" t="str">
        <f>controle!A677</f>
        <v/>
      </c>
      <c r="B674" s="136">
        <f>controle!B677</f>
        <v>0</v>
      </c>
      <c r="C674" s="125">
        <f>controle!C677</f>
        <v>0</v>
      </c>
      <c r="D674" s="126">
        <f>controle!D677</f>
        <v>0</v>
      </c>
      <c r="E674" s="112">
        <f>controle!E677</f>
        <v>0</v>
      </c>
      <c r="F674" s="113" t="str">
        <f ca="1">controle!F677</f>
        <v/>
      </c>
      <c r="G674" s="117">
        <f>controle!L677</f>
        <v>0</v>
      </c>
    </row>
    <row r="675" spans="1:7" ht="24" customHeight="1" x14ac:dyDescent="0.25">
      <c r="A675" s="111" t="str">
        <f>controle!A678</f>
        <v/>
      </c>
      <c r="B675" s="136">
        <f>controle!B678</f>
        <v>0</v>
      </c>
      <c r="C675" s="125">
        <f>controle!C678</f>
        <v>0</v>
      </c>
      <c r="D675" s="126">
        <f>controle!D678</f>
        <v>0</v>
      </c>
      <c r="E675" s="112">
        <f>controle!E678</f>
        <v>0</v>
      </c>
      <c r="F675" s="113" t="str">
        <f ca="1">controle!F678</f>
        <v/>
      </c>
      <c r="G675" s="117">
        <f>controle!L678</f>
        <v>0</v>
      </c>
    </row>
    <row r="676" spans="1:7" ht="24" customHeight="1" x14ac:dyDescent="0.25">
      <c r="A676" s="111" t="str">
        <f>controle!A679</f>
        <v/>
      </c>
      <c r="B676" s="136">
        <f>controle!B679</f>
        <v>0</v>
      </c>
      <c r="C676" s="125">
        <f>controle!C679</f>
        <v>0</v>
      </c>
      <c r="D676" s="126">
        <f>controle!D679</f>
        <v>0</v>
      </c>
      <c r="E676" s="112">
        <f>controle!E679</f>
        <v>0</v>
      </c>
      <c r="F676" s="113" t="str">
        <f ca="1">controle!F679</f>
        <v/>
      </c>
      <c r="G676" s="117">
        <f>controle!L679</f>
        <v>0</v>
      </c>
    </row>
    <row r="677" spans="1:7" ht="24" customHeight="1" x14ac:dyDescent="0.25">
      <c r="A677" s="111" t="str">
        <f>controle!A680</f>
        <v/>
      </c>
      <c r="B677" s="136">
        <f>controle!B680</f>
        <v>0</v>
      </c>
      <c r="C677" s="125">
        <f>controle!C680</f>
        <v>0</v>
      </c>
      <c r="D677" s="126">
        <f>controle!D680</f>
        <v>0</v>
      </c>
      <c r="E677" s="112">
        <f>controle!E680</f>
        <v>0</v>
      </c>
      <c r="F677" s="113" t="str">
        <f ca="1">controle!F680</f>
        <v/>
      </c>
      <c r="G677" s="117">
        <f>controle!L680</f>
        <v>0</v>
      </c>
    </row>
    <row r="678" spans="1:7" ht="24" customHeight="1" x14ac:dyDescent="0.25">
      <c r="A678" s="111" t="str">
        <f>controle!A681</f>
        <v/>
      </c>
      <c r="B678" s="136">
        <f>controle!B681</f>
        <v>0</v>
      </c>
      <c r="C678" s="125">
        <f>controle!C681</f>
        <v>0</v>
      </c>
      <c r="D678" s="126">
        <f>controle!D681</f>
        <v>0</v>
      </c>
      <c r="E678" s="112">
        <f>controle!E681</f>
        <v>0</v>
      </c>
      <c r="F678" s="113" t="str">
        <f ca="1">controle!F681</f>
        <v/>
      </c>
      <c r="G678" s="117">
        <f>controle!L681</f>
        <v>0</v>
      </c>
    </row>
    <row r="679" spans="1:7" ht="24" customHeight="1" x14ac:dyDescent="0.25">
      <c r="A679" s="111" t="str">
        <f>controle!A682</f>
        <v/>
      </c>
      <c r="B679" s="136">
        <f>controle!B682</f>
        <v>0</v>
      </c>
      <c r="C679" s="125">
        <f>controle!C682</f>
        <v>0</v>
      </c>
      <c r="D679" s="126">
        <f>controle!D682</f>
        <v>0</v>
      </c>
      <c r="E679" s="112">
        <f>controle!E682</f>
        <v>0</v>
      </c>
      <c r="F679" s="113" t="str">
        <f ca="1">controle!F682</f>
        <v/>
      </c>
      <c r="G679" s="117">
        <f>controle!L682</f>
        <v>0</v>
      </c>
    </row>
    <row r="680" spans="1:7" ht="24" customHeight="1" x14ac:dyDescent="0.25">
      <c r="A680" s="111" t="str">
        <f>controle!A683</f>
        <v/>
      </c>
      <c r="B680" s="136">
        <f>controle!B683</f>
        <v>0</v>
      </c>
      <c r="C680" s="125">
        <f>controle!C683</f>
        <v>0</v>
      </c>
      <c r="D680" s="126">
        <f>controle!D683</f>
        <v>0</v>
      </c>
      <c r="E680" s="112">
        <f>controle!E683</f>
        <v>0</v>
      </c>
      <c r="F680" s="113" t="str">
        <f ca="1">controle!F683</f>
        <v/>
      </c>
      <c r="G680" s="117">
        <f>controle!L683</f>
        <v>0</v>
      </c>
    </row>
    <row r="681" spans="1:7" ht="24" customHeight="1" x14ac:dyDescent="0.25">
      <c r="A681" s="111" t="str">
        <f>controle!A684</f>
        <v/>
      </c>
      <c r="B681" s="136">
        <f>controle!B684</f>
        <v>0</v>
      </c>
      <c r="C681" s="125">
        <f>controle!C684</f>
        <v>0</v>
      </c>
      <c r="D681" s="126">
        <f>controle!D684</f>
        <v>0</v>
      </c>
      <c r="E681" s="112">
        <f>controle!E684</f>
        <v>0</v>
      </c>
      <c r="F681" s="113" t="str">
        <f ca="1">controle!F684</f>
        <v/>
      </c>
      <c r="G681" s="117">
        <f>controle!L684</f>
        <v>0</v>
      </c>
    </row>
    <row r="682" spans="1:7" ht="24" customHeight="1" x14ac:dyDescent="0.25">
      <c r="A682" s="111" t="str">
        <f>controle!A685</f>
        <v/>
      </c>
      <c r="B682" s="136">
        <f>controle!B685</f>
        <v>0</v>
      </c>
      <c r="C682" s="125">
        <f>controle!C685</f>
        <v>0</v>
      </c>
      <c r="D682" s="126">
        <f>controle!D685</f>
        <v>0</v>
      </c>
      <c r="E682" s="112">
        <f>controle!E685</f>
        <v>0</v>
      </c>
      <c r="F682" s="113" t="str">
        <f ca="1">controle!F685</f>
        <v/>
      </c>
      <c r="G682" s="117">
        <f>controle!L685</f>
        <v>0</v>
      </c>
    </row>
    <row r="683" spans="1:7" ht="24" customHeight="1" x14ac:dyDescent="0.25">
      <c r="A683" s="111" t="str">
        <f>controle!A686</f>
        <v/>
      </c>
      <c r="B683" s="136">
        <f>controle!B686</f>
        <v>0</v>
      </c>
      <c r="C683" s="125">
        <f>controle!C686</f>
        <v>0</v>
      </c>
      <c r="D683" s="126">
        <f>controle!D686</f>
        <v>0</v>
      </c>
      <c r="E683" s="112">
        <f>controle!E686</f>
        <v>0</v>
      </c>
      <c r="F683" s="113" t="str">
        <f ca="1">controle!F686</f>
        <v/>
      </c>
      <c r="G683" s="117">
        <f>controle!L686</f>
        <v>0</v>
      </c>
    </row>
    <row r="684" spans="1:7" ht="24" customHeight="1" x14ac:dyDescent="0.25">
      <c r="A684" s="111" t="str">
        <f>controle!A687</f>
        <v/>
      </c>
      <c r="B684" s="136">
        <f>controle!B687</f>
        <v>0</v>
      </c>
      <c r="C684" s="125">
        <f>controle!C687</f>
        <v>0</v>
      </c>
      <c r="D684" s="126">
        <f>controle!D687</f>
        <v>0</v>
      </c>
      <c r="E684" s="112">
        <f>controle!E687</f>
        <v>0</v>
      </c>
      <c r="F684" s="113" t="str">
        <f ca="1">controle!F687</f>
        <v/>
      </c>
      <c r="G684" s="117">
        <f>controle!L687</f>
        <v>0</v>
      </c>
    </row>
    <row r="685" spans="1:7" ht="24" customHeight="1" x14ac:dyDescent="0.25">
      <c r="A685" s="111" t="str">
        <f>controle!A688</f>
        <v/>
      </c>
      <c r="B685" s="136">
        <f>controle!B688</f>
        <v>0</v>
      </c>
      <c r="C685" s="125">
        <f>controle!C688</f>
        <v>0</v>
      </c>
      <c r="D685" s="126">
        <f>controle!D688</f>
        <v>0</v>
      </c>
      <c r="E685" s="112">
        <f>controle!E688</f>
        <v>0</v>
      </c>
      <c r="F685" s="113" t="str">
        <f ca="1">controle!F688</f>
        <v/>
      </c>
      <c r="G685" s="117">
        <f>controle!L688</f>
        <v>0</v>
      </c>
    </row>
    <row r="686" spans="1:7" ht="24" customHeight="1" x14ac:dyDescent="0.25">
      <c r="A686" s="111" t="str">
        <f>controle!A689</f>
        <v/>
      </c>
      <c r="B686" s="136">
        <f>controle!B689</f>
        <v>0</v>
      </c>
      <c r="C686" s="125">
        <f>controle!C689</f>
        <v>0</v>
      </c>
      <c r="D686" s="126">
        <f>controle!D689</f>
        <v>0</v>
      </c>
      <c r="E686" s="112">
        <f>controle!E689</f>
        <v>0</v>
      </c>
      <c r="F686" s="113" t="str">
        <f ca="1">controle!F689</f>
        <v/>
      </c>
      <c r="G686" s="117">
        <f>controle!L689</f>
        <v>0</v>
      </c>
    </row>
    <row r="687" spans="1:7" ht="24" customHeight="1" x14ac:dyDescent="0.25">
      <c r="A687" s="111" t="str">
        <f>controle!A690</f>
        <v/>
      </c>
      <c r="B687" s="136">
        <f>controle!B690</f>
        <v>0</v>
      </c>
      <c r="C687" s="125">
        <f>controle!C690</f>
        <v>0</v>
      </c>
      <c r="D687" s="126">
        <f>controle!D690</f>
        <v>0</v>
      </c>
      <c r="E687" s="112">
        <f>controle!E690</f>
        <v>0</v>
      </c>
      <c r="F687" s="113" t="str">
        <f ca="1">controle!F690</f>
        <v/>
      </c>
      <c r="G687" s="117">
        <f>controle!L690</f>
        <v>0</v>
      </c>
    </row>
    <row r="688" spans="1:7" ht="24" customHeight="1" x14ac:dyDescent="0.25">
      <c r="A688" s="111" t="str">
        <f>controle!A691</f>
        <v/>
      </c>
      <c r="B688" s="136">
        <f>controle!B691</f>
        <v>0</v>
      </c>
      <c r="C688" s="125">
        <f>controle!C691</f>
        <v>0</v>
      </c>
      <c r="D688" s="126">
        <f>controle!D691</f>
        <v>0</v>
      </c>
      <c r="E688" s="112">
        <f>controle!E691</f>
        <v>0</v>
      </c>
      <c r="F688" s="113" t="str">
        <f ca="1">controle!F691</f>
        <v/>
      </c>
      <c r="G688" s="117">
        <f>controle!L691</f>
        <v>0</v>
      </c>
    </row>
    <row r="689" spans="1:7" ht="24" customHeight="1" x14ac:dyDescent="0.25">
      <c r="A689" s="111" t="str">
        <f>controle!A692</f>
        <v/>
      </c>
      <c r="B689" s="136">
        <f>controle!B692</f>
        <v>0</v>
      </c>
      <c r="C689" s="125">
        <f>controle!C692</f>
        <v>0</v>
      </c>
      <c r="D689" s="126">
        <f>controle!D692</f>
        <v>0</v>
      </c>
      <c r="E689" s="112">
        <f>controle!E692</f>
        <v>0</v>
      </c>
      <c r="F689" s="113" t="str">
        <f ca="1">controle!F692</f>
        <v/>
      </c>
      <c r="G689" s="117">
        <f>controle!L692</f>
        <v>0</v>
      </c>
    </row>
    <row r="690" spans="1:7" ht="24" customHeight="1" x14ac:dyDescent="0.25">
      <c r="A690" s="111" t="str">
        <f>controle!A693</f>
        <v/>
      </c>
      <c r="B690" s="136">
        <f>controle!B693</f>
        <v>0</v>
      </c>
      <c r="C690" s="125">
        <f>controle!C693</f>
        <v>0</v>
      </c>
      <c r="D690" s="126">
        <f>controle!D693</f>
        <v>0</v>
      </c>
      <c r="E690" s="112">
        <f>controle!E693</f>
        <v>0</v>
      </c>
      <c r="F690" s="113" t="str">
        <f ca="1">controle!F693</f>
        <v/>
      </c>
      <c r="G690" s="117">
        <f>controle!L693</f>
        <v>0</v>
      </c>
    </row>
    <row r="691" spans="1:7" ht="24" customHeight="1" x14ac:dyDescent="0.25">
      <c r="A691" s="111" t="str">
        <f>controle!A694</f>
        <v/>
      </c>
      <c r="B691" s="136">
        <f>controle!B694</f>
        <v>0</v>
      </c>
      <c r="C691" s="125">
        <f>controle!C694</f>
        <v>0</v>
      </c>
      <c r="D691" s="126">
        <f>controle!D694</f>
        <v>0</v>
      </c>
      <c r="E691" s="112">
        <f>controle!E694</f>
        <v>0</v>
      </c>
      <c r="F691" s="113" t="str">
        <f ca="1">controle!F694</f>
        <v/>
      </c>
      <c r="G691" s="117">
        <f>controle!L694</f>
        <v>0</v>
      </c>
    </row>
    <row r="692" spans="1:7" ht="24" customHeight="1" x14ac:dyDescent="0.25">
      <c r="A692" s="111" t="str">
        <f>controle!A695</f>
        <v/>
      </c>
      <c r="B692" s="136">
        <f>controle!B695</f>
        <v>0</v>
      </c>
      <c r="C692" s="125">
        <f>controle!C695</f>
        <v>0</v>
      </c>
      <c r="D692" s="126">
        <f>controle!D695</f>
        <v>0</v>
      </c>
      <c r="E692" s="112">
        <f>controle!E695</f>
        <v>0</v>
      </c>
      <c r="F692" s="113" t="str">
        <f ca="1">controle!F695</f>
        <v/>
      </c>
      <c r="G692" s="117">
        <f>controle!L695</f>
        <v>0</v>
      </c>
    </row>
    <row r="693" spans="1:7" ht="24" customHeight="1" x14ac:dyDescent="0.25">
      <c r="A693" s="111" t="str">
        <f>controle!A696</f>
        <v/>
      </c>
      <c r="B693" s="136">
        <f>controle!B696</f>
        <v>0</v>
      </c>
      <c r="C693" s="125">
        <f>controle!C696</f>
        <v>0</v>
      </c>
      <c r="D693" s="126">
        <f>controle!D696</f>
        <v>0</v>
      </c>
      <c r="E693" s="112">
        <f>controle!E696</f>
        <v>0</v>
      </c>
      <c r="F693" s="113" t="str">
        <f ca="1">controle!F696</f>
        <v/>
      </c>
      <c r="G693" s="117">
        <f>controle!L696</f>
        <v>0</v>
      </c>
    </row>
    <row r="694" spans="1:7" ht="24" customHeight="1" x14ac:dyDescent="0.25">
      <c r="A694" s="111" t="str">
        <f>controle!A697</f>
        <v/>
      </c>
      <c r="B694" s="136">
        <f>controle!B697</f>
        <v>0</v>
      </c>
      <c r="C694" s="125">
        <f>controle!C697</f>
        <v>0</v>
      </c>
      <c r="D694" s="126">
        <f>controle!D697</f>
        <v>0</v>
      </c>
      <c r="E694" s="112">
        <f>controle!E697</f>
        <v>0</v>
      </c>
      <c r="F694" s="113" t="str">
        <f ca="1">controle!F697</f>
        <v/>
      </c>
      <c r="G694" s="117">
        <f>controle!L697</f>
        <v>0</v>
      </c>
    </row>
    <row r="695" spans="1:7" ht="24" customHeight="1" x14ac:dyDescent="0.25">
      <c r="A695" s="111" t="str">
        <f>controle!A698</f>
        <v/>
      </c>
      <c r="B695" s="136">
        <f>controle!B698</f>
        <v>0</v>
      </c>
      <c r="C695" s="125">
        <f>controle!C698</f>
        <v>0</v>
      </c>
      <c r="D695" s="126">
        <f>controle!D698</f>
        <v>0</v>
      </c>
      <c r="E695" s="112">
        <f>controle!E698</f>
        <v>0</v>
      </c>
      <c r="F695" s="113" t="str">
        <f ca="1">controle!F698</f>
        <v/>
      </c>
      <c r="G695" s="117">
        <f>controle!L698</f>
        <v>0</v>
      </c>
    </row>
    <row r="696" spans="1:7" ht="24" customHeight="1" x14ac:dyDescent="0.25">
      <c r="A696" s="111" t="str">
        <f>controle!A699</f>
        <v/>
      </c>
      <c r="B696" s="136">
        <f>controle!B699</f>
        <v>0</v>
      </c>
      <c r="C696" s="125">
        <f>controle!C699</f>
        <v>0</v>
      </c>
      <c r="D696" s="126">
        <f>controle!D699</f>
        <v>0</v>
      </c>
      <c r="E696" s="112">
        <f>controle!E699</f>
        <v>0</v>
      </c>
      <c r="F696" s="113" t="str">
        <f ca="1">controle!F699</f>
        <v/>
      </c>
      <c r="G696" s="117">
        <f>controle!L699</f>
        <v>0</v>
      </c>
    </row>
    <row r="697" spans="1:7" ht="24" customHeight="1" x14ac:dyDescent="0.25">
      <c r="A697" s="111" t="str">
        <f>controle!A700</f>
        <v/>
      </c>
      <c r="B697" s="136">
        <f>controle!B700</f>
        <v>0</v>
      </c>
      <c r="C697" s="125">
        <f>controle!C700</f>
        <v>0</v>
      </c>
      <c r="D697" s="126">
        <f>controle!D700</f>
        <v>0</v>
      </c>
      <c r="E697" s="112">
        <f>controle!E700</f>
        <v>0</v>
      </c>
      <c r="F697" s="113" t="str">
        <f ca="1">controle!F700</f>
        <v/>
      </c>
      <c r="G697" s="117">
        <f>controle!L700</f>
        <v>0</v>
      </c>
    </row>
    <row r="698" spans="1:7" ht="24" customHeight="1" x14ac:dyDescent="0.25">
      <c r="A698" s="111" t="str">
        <f>controle!A701</f>
        <v/>
      </c>
      <c r="B698" s="136">
        <f>controle!B701</f>
        <v>0</v>
      </c>
      <c r="C698" s="125">
        <f>controle!C701</f>
        <v>0</v>
      </c>
      <c r="D698" s="126">
        <f>controle!D701</f>
        <v>0</v>
      </c>
      <c r="E698" s="112">
        <f>controle!E701</f>
        <v>0</v>
      </c>
      <c r="F698" s="113" t="str">
        <f ca="1">controle!F701</f>
        <v/>
      </c>
      <c r="G698" s="117">
        <f>controle!L701</f>
        <v>0</v>
      </c>
    </row>
    <row r="699" spans="1:7" ht="24" customHeight="1" x14ac:dyDescent="0.25">
      <c r="A699" s="111" t="str">
        <f>controle!A702</f>
        <v/>
      </c>
      <c r="B699" s="136">
        <f>controle!B702</f>
        <v>0</v>
      </c>
      <c r="C699" s="125">
        <f>controle!C702</f>
        <v>0</v>
      </c>
      <c r="D699" s="126">
        <f>controle!D702</f>
        <v>0</v>
      </c>
      <c r="E699" s="112">
        <f>controle!E702</f>
        <v>0</v>
      </c>
      <c r="F699" s="113" t="str">
        <f ca="1">controle!F702</f>
        <v/>
      </c>
      <c r="G699" s="117">
        <f>controle!L702</f>
        <v>0</v>
      </c>
    </row>
    <row r="700" spans="1:7" ht="24" customHeight="1" x14ac:dyDescent="0.25">
      <c r="A700" s="111" t="str">
        <f>controle!A703</f>
        <v/>
      </c>
      <c r="B700" s="136">
        <f>controle!B703</f>
        <v>0</v>
      </c>
      <c r="C700" s="125">
        <f>controle!C703</f>
        <v>0</v>
      </c>
      <c r="D700" s="126">
        <f>controle!D703</f>
        <v>0</v>
      </c>
      <c r="E700" s="112">
        <f>controle!E703</f>
        <v>0</v>
      </c>
      <c r="F700" s="113" t="str">
        <f ca="1">controle!F703</f>
        <v/>
      </c>
      <c r="G700" s="117">
        <f>controle!L703</f>
        <v>0</v>
      </c>
    </row>
    <row r="701" spans="1:7" ht="24" customHeight="1" x14ac:dyDescent="0.25">
      <c r="A701" s="111" t="str">
        <f>controle!A704</f>
        <v/>
      </c>
      <c r="B701" s="136">
        <f>controle!B704</f>
        <v>0</v>
      </c>
      <c r="C701" s="125">
        <f>controle!C704</f>
        <v>0</v>
      </c>
      <c r="D701" s="126">
        <f>controle!D704</f>
        <v>0</v>
      </c>
      <c r="E701" s="112">
        <f>controle!E704</f>
        <v>0</v>
      </c>
      <c r="F701" s="113" t="str">
        <f ca="1">controle!F704</f>
        <v/>
      </c>
      <c r="G701" s="117">
        <f>controle!L704</f>
        <v>0</v>
      </c>
    </row>
    <row r="702" spans="1:7" ht="24" customHeight="1" x14ac:dyDescent="0.25">
      <c r="A702" s="111" t="str">
        <f>controle!A705</f>
        <v/>
      </c>
      <c r="B702" s="136">
        <f>controle!B705</f>
        <v>0</v>
      </c>
      <c r="C702" s="125">
        <f>controle!C705</f>
        <v>0</v>
      </c>
      <c r="D702" s="126">
        <f>controle!D705</f>
        <v>0</v>
      </c>
      <c r="E702" s="112">
        <f>controle!E705</f>
        <v>0</v>
      </c>
      <c r="F702" s="113" t="str">
        <f ca="1">controle!F705</f>
        <v/>
      </c>
      <c r="G702" s="117">
        <f>controle!L705</f>
        <v>0</v>
      </c>
    </row>
    <row r="703" spans="1:7" ht="24" customHeight="1" x14ac:dyDescent="0.25">
      <c r="A703" s="111" t="str">
        <f>controle!A706</f>
        <v/>
      </c>
      <c r="B703" s="136">
        <f>controle!B706</f>
        <v>0</v>
      </c>
      <c r="C703" s="125">
        <f>controle!C706</f>
        <v>0</v>
      </c>
      <c r="D703" s="126">
        <f>controle!D706</f>
        <v>0</v>
      </c>
      <c r="E703" s="112">
        <f>controle!E706</f>
        <v>0</v>
      </c>
      <c r="F703" s="113" t="str">
        <f ca="1">controle!F706</f>
        <v/>
      </c>
      <c r="G703" s="117">
        <f>controle!L706</f>
        <v>0</v>
      </c>
    </row>
    <row r="704" spans="1:7" ht="24" customHeight="1" x14ac:dyDescent="0.25">
      <c r="A704" s="111" t="str">
        <f>controle!A707</f>
        <v/>
      </c>
      <c r="B704" s="136">
        <f>controle!B707</f>
        <v>0</v>
      </c>
      <c r="C704" s="125">
        <f>controle!C707</f>
        <v>0</v>
      </c>
      <c r="D704" s="126">
        <f>controle!D707</f>
        <v>0</v>
      </c>
      <c r="E704" s="112">
        <f>controle!E707</f>
        <v>0</v>
      </c>
      <c r="F704" s="113" t="str">
        <f ca="1">controle!F707</f>
        <v/>
      </c>
      <c r="G704" s="117">
        <f>controle!L707</f>
        <v>0</v>
      </c>
    </row>
    <row r="705" spans="1:7" ht="24" customHeight="1" x14ac:dyDescent="0.25">
      <c r="A705" s="111" t="str">
        <f>controle!A708</f>
        <v/>
      </c>
      <c r="B705" s="136">
        <f>controle!B708</f>
        <v>0</v>
      </c>
      <c r="C705" s="125">
        <f>controle!C708</f>
        <v>0</v>
      </c>
      <c r="D705" s="126">
        <f>controle!D708</f>
        <v>0</v>
      </c>
      <c r="E705" s="112">
        <f>controle!E708</f>
        <v>0</v>
      </c>
      <c r="F705" s="113" t="str">
        <f ca="1">controle!F708</f>
        <v/>
      </c>
      <c r="G705" s="117">
        <f>controle!L708</f>
        <v>0</v>
      </c>
    </row>
    <row r="706" spans="1:7" ht="24" customHeight="1" x14ac:dyDescent="0.25">
      <c r="A706" s="111" t="str">
        <f>controle!A709</f>
        <v/>
      </c>
      <c r="B706" s="136">
        <f>controle!B709</f>
        <v>0</v>
      </c>
      <c r="C706" s="125">
        <f>controle!C709</f>
        <v>0</v>
      </c>
      <c r="D706" s="126">
        <f>controle!D709</f>
        <v>0</v>
      </c>
      <c r="E706" s="112">
        <f>controle!E709</f>
        <v>0</v>
      </c>
      <c r="F706" s="113" t="str">
        <f ca="1">controle!F709</f>
        <v/>
      </c>
      <c r="G706" s="117">
        <f>controle!L709</f>
        <v>0</v>
      </c>
    </row>
    <row r="707" spans="1:7" ht="24" customHeight="1" x14ac:dyDescent="0.25">
      <c r="A707" s="111" t="str">
        <f>controle!A710</f>
        <v/>
      </c>
      <c r="B707" s="136">
        <f>controle!B710</f>
        <v>0</v>
      </c>
      <c r="C707" s="125">
        <f>controle!C710</f>
        <v>0</v>
      </c>
      <c r="D707" s="126">
        <f>controle!D710</f>
        <v>0</v>
      </c>
      <c r="E707" s="112">
        <f>controle!E710</f>
        <v>0</v>
      </c>
      <c r="F707" s="113" t="str">
        <f ca="1">controle!F710</f>
        <v/>
      </c>
      <c r="G707" s="117">
        <f>controle!L710</f>
        <v>0</v>
      </c>
    </row>
    <row r="708" spans="1:7" ht="24" customHeight="1" x14ac:dyDescent="0.25">
      <c r="A708" s="111" t="str">
        <f>controle!A711</f>
        <v/>
      </c>
      <c r="B708" s="136">
        <f>controle!B711</f>
        <v>0</v>
      </c>
      <c r="C708" s="125">
        <f>controle!C711</f>
        <v>0</v>
      </c>
      <c r="D708" s="126">
        <f>controle!D711</f>
        <v>0</v>
      </c>
      <c r="E708" s="112">
        <f>controle!E711</f>
        <v>0</v>
      </c>
      <c r="F708" s="113" t="str">
        <f ca="1">controle!F711</f>
        <v/>
      </c>
      <c r="G708" s="117">
        <f>controle!L711</f>
        <v>0</v>
      </c>
    </row>
    <row r="709" spans="1:7" ht="24" customHeight="1" x14ac:dyDescent="0.25">
      <c r="A709" s="111" t="str">
        <f>controle!A712</f>
        <v/>
      </c>
      <c r="B709" s="136">
        <f>controle!B712</f>
        <v>0</v>
      </c>
      <c r="C709" s="125">
        <f>controle!C712</f>
        <v>0</v>
      </c>
      <c r="D709" s="126">
        <f>controle!D712</f>
        <v>0</v>
      </c>
      <c r="E709" s="112">
        <f>controle!E712</f>
        <v>0</v>
      </c>
      <c r="F709" s="113" t="str">
        <f ca="1">controle!F712</f>
        <v/>
      </c>
      <c r="G709" s="117">
        <f>controle!L712</f>
        <v>0</v>
      </c>
    </row>
    <row r="710" spans="1:7" ht="24" customHeight="1" x14ac:dyDescent="0.25">
      <c r="A710" s="111" t="str">
        <f>controle!A713</f>
        <v/>
      </c>
      <c r="B710" s="136">
        <f>controle!B713</f>
        <v>0</v>
      </c>
      <c r="C710" s="125">
        <f>controle!C713</f>
        <v>0</v>
      </c>
      <c r="D710" s="126">
        <f>controle!D713</f>
        <v>0</v>
      </c>
      <c r="E710" s="112">
        <f>controle!E713</f>
        <v>0</v>
      </c>
      <c r="F710" s="113" t="str">
        <f ca="1">controle!F713</f>
        <v/>
      </c>
      <c r="G710" s="117">
        <f>controle!L713</f>
        <v>0</v>
      </c>
    </row>
    <row r="711" spans="1:7" ht="24" customHeight="1" x14ac:dyDescent="0.25">
      <c r="A711" s="111" t="str">
        <f>controle!A714</f>
        <v/>
      </c>
      <c r="B711" s="136">
        <f>controle!B714</f>
        <v>0</v>
      </c>
      <c r="C711" s="125">
        <f>controle!C714</f>
        <v>0</v>
      </c>
      <c r="D711" s="126">
        <f>controle!D714</f>
        <v>0</v>
      </c>
      <c r="E711" s="112">
        <f>controle!E714</f>
        <v>0</v>
      </c>
      <c r="F711" s="113" t="str">
        <f ca="1">controle!F714</f>
        <v/>
      </c>
      <c r="G711" s="117">
        <f>controle!L714</f>
        <v>0</v>
      </c>
    </row>
    <row r="712" spans="1:7" ht="24" customHeight="1" x14ac:dyDescent="0.25">
      <c r="A712" s="111" t="str">
        <f>controle!A715</f>
        <v/>
      </c>
      <c r="B712" s="136">
        <f>controle!B715</f>
        <v>0</v>
      </c>
      <c r="C712" s="125">
        <f>controle!C715</f>
        <v>0</v>
      </c>
      <c r="D712" s="126">
        <f>controle!D715</f>
        <v>0</v>
      </c>
      <c r="E712" s="112">
        <f>controle!E715</f>
        <v>0</v>
      </c>
      <c r="F712" s="113" t="str">
        <f ca="1">controle!F715</f>
        <v/>
      </c>
      <c r="G712" s="117">
        <f>controle!L715</f>
        <v>0</v>
      </c>
    </row>
    <row r="713" spans="1:7" ht="24" customHeight="1" x14ac:dyDescent="0.25">
      <c r="A713" s="111" t="str">
        <f>controle!A716</f>
        <v/>
      </c>
      <c r="B713" s="136">
        <f>controle!B716</f>
        <v>0</v>
      </c>
      <c r="C713" s="125">
        <f>controle!C716</f>
        <v>0</v>
      </c>
      <c r="D713" s="126">
        <f>controle!D716</f>
        <v>0</v>
      </c>
      <c r="E713" s="112">
        <f>controle!E716</f>
        <v>0</v>
      </c>
      <c r="F713" s="113" t="str">
        <f ca="1">controle!F716</f>
        <v/>
      </c>
      <c r="G713" s="117">
        <f>controle!L716</f>
        <v>0</v>
      </c>
    </row>
    <row r="714" spans="1:7" ht="24" customHeight="1" x14ac:dyDescent="0.25">
      <c r="A714" s="111" t="str">
        <f>controle!A717</f>
        <v/>
      </c>
      <c r="B714" s="136">
        <f>controle!B717</f>
        <v>0</v>
      </c>
      <c r="C714" s="125">
        <f>controle!C717</f>
        <v>0</v>
      </c>
      <c r="D714" s="126">
        <f>controle!D717</f>
        <v>0</v>
      </c>
      <c r="E714" s="112">
        <f>controle!E717</f>
        <v>0</v>
      </c>
      <c r="F714" s="113" t="str">
        <f ca="1">controle!F717</f>
        <v/>
      </c>
      <c r="G714" s="117">
        <f>controle!L717</f>
        <v>0</v>
      </c>
    </row>
    <row r="715" spans="1:7" ht="24" customHeight="1" x14ac:dyDescent="0.25">
      <c r="A715" s="111" t="str">
        <f>controle!A718</f>
        <v/>
      </c>
      <c r="B715" s="136">
        <f>controle!B718</f>
        <v>0</v>
      </c>
      <c r="C715" s="125">
        <f>controle!C718</f>
        <v>0</v>
      </c>
      <c r="D715" s="126">
        <f>controle!D718</f>
        <v>0</v>
      </c>
      <c r="E715" s="112">
        <f>controle!E718</f>
        <v>0</v>
      </c>
      <c r="F715" s="113" t="str">
        <f ca="1">controle!F718</f>
        <v/>
      </c>
      <c r="G715" s="117">
        <f>controle!L718</f>
        <v>0</v>
      </c>
    </row>
    <row r="716" spans="1:7" ht="24" customHeight="1" x14ac:dyDescent="0.25">
      <c r="A716" s="111" t="str">
        <f>controle!A719</f>
        <v/>
      </c>
      <c r="B716" s="136">
        <f>controle!B719</f>
        <v>0</v>
      </c>
      <c r="C716" s="125">
        <f>controle!C719</f>
        <v>0</v>
      </c>
      <c r="D716" s="126">
        <f>controle!D719</f>
        <v>0</v>
      </c>
      <c r="E716" s="112">
        <f>controle!E719</f>
        <v>0</v>
      </c>
      <c r="F716" s="113" t="str">
        <f ca="1">controle!F719</f>
        <v/>
      </c>
      <c r="G716" s="117">
        <f>controle!L719</f>
        <v>0</v>
      </c>
    </row>
    <row r="717" spans="1:7" ht="24" customHeight="1" x14ac:dyDescent="0.25">
      <c r="A717" s="111" t="str">
        <f>controle!A720</f>
        <v/>
      </c>
      <c r="B717" s="136">
        <f>controle!B720</f>
        <v>0</v>
      </c>
      <c r="C717" s="125">
        <f>controle!C720</f>
        <v>0</v>
      </c>
      <c r="D717" s="126">
        <f>controle!D720</f>
        <v>0</v>
      </c>
      <c r="E717" s="112">
        <f>controle!E720</f>
        <v>0</v>
      </c>
      <c r="F717" s="113" t="str">
        <f ca="1">controle!F720</f>
        <v/>
      </c>
      <c r="G717" s="117">
        <f>controle!L720</f>
        <v>0</v>
      </c>
    </row>
    <row r="718" spans="1:7" ht="24" customHeight="1" x14ac:dyDescent="0.25">
      <c r="A718" s="111" t="str">
        <f>controle!A721</f>
        <v/>
      </c>
      <c r="B718" s="136">
        <f>controle!B721</f>
        <v>0</v>
      </c>
      <c r="C718" s="125">
        <f>controle!C721</f>
        <v>0</v>
      </c>
      <c r="D718" s="126">
        <f>controle!D721</f>
        <v>0</v>
      </c>
      <c r="E718" s="112">
        <f>controle!E721</f>
        <v>0</v>
      </c>
      <c r="F718" s="113" t="str">
        <f ca="1">controle!F721</f>
        <v/>
      </c>
      <c r="G718" s="117">
        <f>controle!L721</f>
        <v>0</v>
      </c>
    </row>
    <row r="719" spans="1:7" ht="24" customHeight="1" x14ac:dyDescent="0.25">
      <c r="A719" s="111" t="str">
        <f>controle!A722</f>
        <v/>
      </c>
      <c r="B719" s="136">
        <f>controle!B722</f>
        <v>0</v>
      </c>
      <c r="C719" s="125">
        <f>controle!C722</f>
        <v>0</v>
      </c>
      <c r="D719" s="126">
        <f>controle!D722</f>
        <v>0</v>
      </c>
      <c r="E719" s="112">
        <f>controle!E722</f>
        <v>0</v>
      </c>
      <c r="F719" s="113" t="str">
        <f ca="1">controle!F722</f>
        <v/>
      </c>
      <c r="G719" s="117">
        <f>controle!L722</f>
        <v>0</v>
      </c>
    </row>
    <row r="720" spans="1:7" ht="24" customHeight="1" x14ac:dyDescent="0.25">
      <c r="A720" s="111" t="str">
        <f>controle!A723</f>
        <v/>
      </c>
      <c r="B720" s="136">
        <f>controle!B723</f>
        <v>0</v>
      </c>
      <c r="C720" s="125">
        <f>controle!C723</f>
        <v>0</v>
      </c>
      <c r="D720" s="126">
        <f>controle!D723</f>
        <v>0</v>
      </c>
      <c r="E720" s="112">
        <f>controle!E723</f>
        <v>0</v>
      </c>
      <c r="F720" s="113" t="str">
        <f ca="1">controle!F723</f>
        <v/>
      </c>
      <c r="G720" s="117">
        <f>controle!L723</f>
        <v>0</v>
      </c>
    </row>
    <row r="721" spans="1:7" ht="24" customHeight="1" x14ac:dyDescent="0.25">
      <c r="A721" s="111" t="str">
        <f>controle!A724</f>
        <v/>
      </c>
      <c r="B721" s="136">
        <f>controle!B724</f>
        <v>0</v>
      </c>
      <c r="C721" s="125">
        <f>controle!C724</f>
        <v>0</v>
      </c>
      <c r="D721" s="126">
        <f>controle!D724</f>
        <v>0</v>
      </c>
      <c r="E721" s="112">
        <f>controle!E724</f>
        <v>0</v>
      </c>
      <c r="F721" s="113" t="str">
        <f ca="1">controle!F724</f>
        <v/>
      </c>
      <c r="G721" s="117">
        <f>controle!L724</f>
        <v>0</v>
      </c>
    </row>
    <row r="722" spans="1:7" ht="24" customHeight="1" x14ac:dyDescent="0.25">
      <c r="A722" s="111" t="str">
        <f>controle!A725</f>
        <v/>
      </c>
      <c r="B722" s="136">
        <f>controle!B725</f>
        <v>0</v>
      </c>
      <c r="C722" s="125">
        <f>controle!C725</f>
        <v>0</v>
      </c>
      <c r="D722" s="126">
        <f>controle!D725</f>
        <v>0</v>
      </c>
      <c r="E722" s="112">
        <f>controle!E725</f>
        <v>0</v>
      </c>
      <c r="F722" s="113" t="str">
        <f ca="1">controle!F725</f>
        <v/>
      </c>
      <c r="G722" s="117">
        <f>controle!L725</f>
        <v>0</v>
      </c>
    </row>
    <row r="723" spans="1:7" ht="24" customHeight="1" x14ac:dyDescent="0.25">
      <c r="A723" s="111" t="str">
        <f>controle!A726</f>
        <v/>
      </c>
      <c r="B723" s="136">
        <f>controle!B726</f>
        <v>0</v>
      </c>
      <c r="C723" s="125">
        <f>controle!C726</f>
        <v>0</v>
      </c>
      <c r="D723" s="126">
        <f>controle!D726</f>
        <v>0</v>
      </c>
      <c r="E723" s="112">
        <f>controle!E726</f>
        <v>0</v>
      </c>
      <c r="F723" s="113" t="str">
        <f ca="1">controle!F726</f>
        <v/>
      </c>
      <c r="G723" s="117">
        <f>controle!L726</f>
        <v>0</v>
      </c>
    </row>
    <row r="724" spans="1:7" ht="24" customHeight="1" x14ac:dyDescent="0.25">
      <c r="A724" s="111" t="str">
        <f>controle!A727</f>
        <v/>
      </c>
      <c r="B724" s="136">
        <f>controle!B727</f>
        <v>0</v>
      </c>
      <c r="C724" s="125">
        <f>controle!C727</f>
        <v>0</v>
      </c>
      <c r="D724" s="126">
        <f>controle!D727</f>
        <v>0</v>
      </c>
      <c r="E724" s="112">
        <f>controle!E727</f>
        <v>0</v>
      </c>
      <c r="F724" s="113" t="str">
        <f ca="1">controle!F727</f>
        <v/>
      </c>
      <c r="G724" s="117">
        <f>controle!L727</f>
        <v>0</v>
      </c>
    </row>
    <row r="725" spans="1:7" ht="24" customHeight="1" x14ac:dyDescent="0.25">
      <c r="A725" s="111" t="str">
        <f>controle!A728</f>
        <v/>
      </c>
      <c r="B725" s="136">
        <f>controle!B728</f>
        <v>0</v>
      </c>
      <c r="C725" s="125">
        <f>controle!C728</f>
        <v>0</v>
      </c>
      <c r="D725" s="126">
        <f>controle!D728</f>
        <v>0</v>
      </c>
      <c r="E725" s="112">
        <f>controle!E728</f>
        <v>0</v>
      </c>
      <c r="F725" s="113" t="str">
        <f ca="1">controle!F728</f>
        <v/>
      </c>
      <c r="G725" s="117">
        <f>controle!L728</f>
        <v>0</v>
      </c>
    </row>
    <row r="726" spans="1:7" ht="24" customHeight="1" x14ac:dyDescent="0.25">
      <c r="A726" s="111" t="str">
        <f>controle!A729</f>
        <v/>
      </c>
      <c r="B726" s="136">
        <f>controle!B729</f>
        <v>0</v>
      </c>
      <c r="C726" s="125">
        <f>controle!C729</f>
        <v>0</v>
      </c>
      <c r="D726" s="126">
        <f>controle!D729</f>
        <v>0</v>
      </c>
      <c r="E726" s="112">
        <f>controle!E729</f>
        <v>0</v>
      </c>
      <c r="F726" s="113" t="str">
        <f ca="1">controle!F729</f>
        <v/>
      </c>
      <c r="G726" s="117">
        <f>controle!L729</f>
        <v>0</v>
      </c>
    </row>
    <row r="727" spans="1:7" ht="24" customHeight="1" x14ac:dyDescent="0.25">
      <c r="A727" s="111" t="str">
        <f>controle!A730</f>
        <v/>
      </c>
      <c r="B727" s="136">
        <f>controle!B730</f>
        <v>0</v>
      </c>
      <c r="C727" s="125">
        <f>controle!C730</f>
        <v>0</v>
      </c>
      <c r="D727" s="126">
        <f>controle!D730</f>
        <v>0</v>
      </c>
      <c r="E727" s="112">
        <f>controle!E730</f>
        <v>0</v>
      </c>
      <c r="F727" s="113" t="str">
        <f ca="1">controle!F730</f>
        <v/>
      </c>
      <c r="G727" s="117">
        <f>controle!L730</f>
        <v>0</v>
      </c>
    </row>
    <row r="728" spans="1:7" ht="24" customHeight="1" x14ac:dyDescent="0.25">
      <c r="A728" s="111" t="str">
        <f>controle!A731</f>
        <v/>
      </c>
      <c r="B728" s="136">
        <f>controle!B731</f>
        <v>0</v>
      </c>
      <c r="C728" s="125">
        <f>controle!C731</f>
        <v>0</v>
      </c>
      <c r="D728" s="126">
        <f>controle!D731</f>
        <v>0</v>
      </c>
      <c r="E728" s="112">
        <f>controle!E731</f>
        <v>0</v>
      </c>
      <c r="F728" s="113" t="str">
        <f ca="1">controle!F731</f>
        <v/>
      </c>
      <c r="G728" s="117">
        <f>controle!L731</f>
        <v>0</v>
      </c>
    </row>
    <row r="729" spans="1:7" ht="24" customHeight="1" x14ac:dyDescent="0.25">
      <c r="A729" s="111" t="str">
        <f>controle!A732</f>
        <v/>
      </c>
      <c r="B729" s="136">
        <f>controle!B732</f>
        <v>0</v>
      </c>
      <c r="C729" s="125">
        <f>controle!C732</f>
        <v>0</v>
      </c>
      <c r="D729" s="126">
        <f>controle!D732</f>
        <v>0</v>
      </c>
      <c r="E729" s="112">
        <f>controle!E732</f>
        <v>0</v>
      </c>
      <c r="F729" s="113" t="str">
        <f ca="1">controle!F732</f>
        <v/>
      </c>
      <c r="G729" s="117">
        <f>controle!L732</f>
        <v>0</v>
      </c>
    </row>
    <row r="730" spans="1:7" ht="24" customHeight="1" x14ac:dyDescent="0.25">
      <c r="A730" s="111" t="str">
        <f>controle!A733</f>
        <v/>
      </c>
      <c r="B730" s="136">
        <f>controle!B733</f>
        <v>0</v>
      </c>
      <c r="C730" s="125">
        <f>controle!C733</f>
        <v>0</v>
      </c>
      <c r="D730" s="126">
        <f>controle!D733</f>
        <v>0</v>
      </c>
      <c r="E730" s="112">
        <f>controle!E733</f>
        <v>0</v>
      </c>
      <c r="F730" s="113" t="str">
        <f ca="1">controle!F733</f>
        <v/>
      </c>
      <c r="G730" s="117">
        <f>controle!L733</f>
        <v>0</v>
      </c>
    </row>
    <row r="731" spans="1:7" ht="24" customHeight="1" x14ac:dyDescent="0.25">
      <c r="A731" s="111" t="str">
        <f>controle!A734</f>
        <v/>
      </c>
      <c r="B731" s="136">
        <f>controle!B734</f>
        <v>0</v>
      </c>
      <c r="C731" s="125">
        <f>controle!C734</f>
        <v>0</v>
      </c>
      <c r="D731" s="126">
        <f>controle!D734</f>
        <v>0</v>
      </c>
      <c r="E731" s="112">
        <f>controle!E734</f>
        <v>0</v>
      </c>
      <c r="F731" s="113" t="str">
        <f ca="1">controle!F734</f>
        <v/>
      </c>
      <c r="G731" s="117">
        <f>controle!L734</f>
        <v>0</v>
      </c>
    </row>
    <row r="732" spans="1:7" ht="24" customHeight="1" x14ac:dyDescent="0.25">
      <c r="A732" s="111" t="str">
        <f>controle!A735</f>
        <v/>
      </c>
      <c r="B732" s="136">
        <f>controle!B735</f>
        <v>0</v>
      </c>
      <c r="C732" s="125">
        <f>controle!C735</f>
        <v>0</v>
      </c>
      <c r="D732" s="126">
        <f>controle!D735</f>
        <v>0</v>
      </c>
      <c r="E732" s="112">
        <f>controle!E735</f>
        <v>0</v>
      </c>
      <c r="F732" s="113" t="str">
        <f ca="1">controle!F735</f>
        <v/>
      </c>
      <c r="G732" s="117">
        <f>controle!L735</f>
        <v>0</v>
      </c>
    </row>
    <row r="733" spans="1:7" ht="24" customHeight="1" x14ac:dyDescent="0.25">
      <c r="A733" s="111" t="str">
        <f>controle!A736</f>
        <v/>
      </c>
      <c r="B733" s="136">
        <f>controle!B736</f>
        <v>0</v>
      </c>
      <c r="C733" s="125">
        <f>controle!C736</f>
        <v>0</v>
      </c>
      <c r="D733" s="126">
        <f>controle!D736</f>
        <v>0</v>
      </c>
      <c r="E733" s="112">
        <f>controle!E736</f>
        <v>0</v>
      </c>
      <c r="F733" s="113" t="str">
        <f ca="1">controle!F736</f>
        <v/>
      </c>
      <c r="G733" s="117">
        <f>controle!L736</f>
        <v>0</v>
      </c>
    </row>
    <row r="734" spans="1:7" ht="24" customHeight="1" x14ac:dyDescent="0.25">
      <c r="A734" s="111" t="str">
        <f>controle!A737</f>
        <v/>
      </c>
      <c r="B734" s="136">
        <f>controle!B737</f>
        <v>0</v>
      </c>
      <c r="C734" s="125">
        <f>controle!C737</f>
        <v>0</v>
      </c>
      <c r="D734" s="126">
        <f>controle!D737</f>
        <v>0</v>
      </c>
      <c r="E734" s="112">
        <f>controle!E737</f>
        <v>0</v>
      </c>
      <c r="F734" s="113" t="str">
        <f ca="1">controle!F737</f>
        <v/>
      </c>
      <c r="G734" s="117">
        <f>controle!L737</f>
        <v>0</v>
      </c>
    </row>
    <row r="735" spans="1:7" ht="24" customHeight="1" x14ac:dyDescent="0.25">
      <c r="A735" s="111" t="str">
        <f>controle!A738</f>
        <v/>
      </c>
      <c r="B735" s="136">
        <f>controle!B738</f>
        <v>0</v>
      </c>
      <c r="C735" s="125">
        <f>controle!C738</f>
        <v>0</v>
      </c>
      <c r="D735" s="126">
        <f>controle!D738</f>
        <v>0</v>
      </c>
      <c r="E735" s="112">
        <f>controle!E738</f>
        <v>0</v>
      </c>
      <c r="F735" s="113" t="str">
        <f ca="1">controle!F738</f>
        <v/>
      </c>
      <c r="G735" s="117">
        <f>controle!L738</f>
        <v>0</v>
      </c>
    </row>
    <row r="736" spans="1:7" ht="24" customHeight="1" x14ac:dyDescent="0.25">
      <c r="A736" s="111" t="str">
        <f>controle!A739</f>
        <v/>
      </c>
      <c r="B736" s="136">
        <f>controle!B739</f>
        <v>0</v>
      </c>
      <c r="C736" s="125">
        <f>controle!C739</f>
        <v>0</v>
      </c>
      <c r="D736" s="126">
        <f>controle!D739</f>
        <v>0</v>
      </c>
      <c r="E736" s="112">
        <f>controle!E739</f>
        <v>0</v>
      </c>
      <c r="F736" s="113" t="str">
        <f ca="1">controle!F739</f>
        <v/>
      </c>
      <c r="G736" s="117">
        <f>controle!L739</f>
        <v>0</v>
      </c>
    </row>
    <row r="737" spans="1:7" ht="24" customHeight="1" x14ac:dyDescent="0.25">
      <c r="A737" s="111" t="str">
        <f>controle!A740</f>
        <v/>
      </c>
      <c r="B737" s="136">
        <f>controle!B740</f>
        <v>0</v>
      </c>
      <c r="C737" s="125">
        <f>controle!C740</f>
        <v>0</v>
      </c>
      <c r="D737" s="126">
        <f>controle!D740</f>
        <v>0</v>
      </c>
      <c r="E737" s="112">
        <f>controle!E740</f>
        <v>0</v>
      </c>
      <c r="F737" s="113" t="str">
        <f ca="1">controle!F740</f>
        <v/>
      </c>
      <c r="G737" s="117">
        <f>controle!L740</f>
        <v>0</v>
      </c>
    </row>
    <row r="738" spans="1:7" ht="24" customHeight="1" x14ac:dyDescent="0.25">
      <c r="A738" s="111" t="str">
        <f>controle!A741</f>
        <v/>
      </c>
      <c r="B738" s="136">
        <f>controle!B741</f>
        <v>0</v>
      </c>
      <c r="C738" s="125">
        <f>controle!C741</f>
        <v>0</v>
      </c>
      <c r="D738" s="126">
        <f>controle!D741</f>
        <v>0</v>
      </c>
      <c r="E738" s="112">
        <f>controle!E741</f>
        <v>0</v>
      </c>
      <c r="F738" s="113" t="str">
        <f ca="1">controle!F741</f>
        <v/>
      </c>
      <c r="G738" s="117">
        <f>controle!L741</f>
        <v>0</v>
      </c>
    </row>
    <row r="739" spans="1:7" ht="24" customHeight="1" x14ac:dyDescent="0.25">
      <c r="A739" s="111" t="str">
        <f>controle!A742</f>
        <v/>
      </c>
      <c r="B739" s="136">
        <f>controle!B742</f>
        <v>0</v>
      </c>
      <c r="C739" s="125">
        <f>controle!C742</f>
        <v>0</v>
      </c>
      <c r="D739" s="126">
        <f>controle!D742</f>
        <v>0</v>
      </c>
      <c r="E739" s="112">
        <f>controle!E742</f>
        <v>0</v>
      </c>
      <c r="F739" s="113" t="str">
        <f ca="1">controle!F742</f>
        <v/>
      </c>
      <c r="G739" s="117">
        <f>controle!L742</f>
        <v>0</v>
      </c>
    </row>
    <row r="740" spans="1:7" ht="24" customHeight="1" x14ac:dyDescent="0.25">
      <c r="A740" s="111" t="str">
        <f>controle!A743</f>
        <v/>
      </c>
      <c r="B740" s="136">
        <f>controle!B743</f>
        <v>0</v>
      </c>
      <c r="C740" s="125">
        <f>controle!C743</f>
        <v>0</v>
      </c>
      <c r="D740" s="126">
        <f>controle!D743</f>
        <v>0</v>
      </c>
      <c r="E740" s="112">
        <f>controle!E743</f>
        <v>0</v>
      </c>
      <c r="F740" s="113" t="str">
        <f ca="1">controle!F743</f>
        <v/>
      </c>
      <c r="G740" s="117">
        <f>controle!L743</f>
        <v>0</v>
      </c>
    </row>
    <row r="741" spans="1:7" ht="24" customHeight="1" x14ac:dyDescent="0.25">
      <c r="A741" s="111" t="str">
        <f>controle!A744</f>
        <v/>
      </c>
      <c r="B741" s="136">
        <f>controle!B744</f>
        <v>0</v>
      </c>
      <c r="C741" s="125">
        <f>controle!C744</f>
        <v>0</v>
      </c>
      <c r="D741" s="126">
        <f>controle!D744</f>
        <v>0</v>
      </c>
      <c r="E741" s="112">
        <f>controle!E744</f>
        <v>0</v>
      </c>
      <c r="F741" s="113" t="str">
        <f ca="1">controle!F744</f>
        <v/>
      </c>
      <c r="G741" s="117">
        <f>controle!L744</f>
        <v>0</v>
      </c>
    </row>
    <row r="742" spans="1:7" ht="24" customHeight="1" x14ac:dyDescent="0.25">
      <c r="A742" s="111" t="str">
        <f>controle!A745</f>
        <v/>
      </c>
      <c r="B742" s="136">
        <f>controle!B745</f>
        <v>0</v>
      </c>
      <c r="C742" s="125">
        <f>controle!C745</f>
        <v>0</v>
      </c>
      <c r="D742" s="126">
        <f>controle!D745</f>
        <v>0</v>
      </c>
      <c r="E742" s="112">
        <f>controle!E745</f>
        <v>0</v>
      </c>
      <c r="F742" s="113" t="str">
        <f ca="1">controle!F745</f>
        <v/>
      </c>
      <c r="G742" s="117">
        <f>controle!L745</f>
        <v>0</v>
      </c>
    </row>
    <row r="743" spans="1:7" ht="24" customHeight="1" x14ac:dyDescent="0.25">
      <c r="A743" s="111" t="str">
        <f>controle!A746</f>
        <v/>
      </c>
      <c r="B743" s="136">
        <f>controle!B746</f>
        <v>0</v>
      </c>
      <c r="C743" s="125">
        <f>controle!C746</f>
        <v>0</v>
      </c>
      <c r="D743" s="126">
        <f>controle!D746</f>
        <v>0</v>
      </c>
      <c r="E743" s="112">
        <f>controle!E746</f>
        <v>0</v>
      </c>
      <c r="F743" s="113" t="str">
        <f ca="1">controle!F746</f>
        <v/>
      </c>
      <c r="G743" s="117">
        <f>controle!L746</f>
        <v>0</v>
      </c>
    </row>
    <row r="744" spans="1:7" ht="24" customHeight="1" x14ac:dyDescent="0.25">
      <c r="A744" s="111" t="str">
        <f>controle!A747</f>
        <v/>
      </c>
      <c r="B744" s="136">
        <f>controle!B747</f>
        <v>0</v>
      </c>
      <c r="C744" s="125">
        <f>controle!C747</f>
        <v>0</v>
      </c>
      <c r="D744" s="126">
        <f>controle!D747</f>
        <v>0</v>
      </c>
      <c r="E744" s="112">
        <f>controle!E747</f>
        <v>0</v>
      </c>
      <c r="F744" s="113" t="str">
        <f ca="1">controle!F747</f>
        <v/>
      </c>
      <c r="G744" s="117">
        <f>controle!L747</f>
        <v>0</v>
      </c>
    </row>
    <row r="745" spans="1:7" ht="24" customHeight="1" x14ac:dyDescent="0.25">
      <c r="A745" s="111" t="str">
        <f>controle!A748</f>
        <v/>
      </c>
      <c r="B745" s="136">
        <f>controle!B748</f>
        <v>0</v>
      </c>
      <c r="C745" s="125">
        <f>controle!C748</f>
        <v>0</v>
      </c>
      <c r="D745" s="126">
        <f>controle!D748</f>
        <v>0</v>
      </c>
      <c r="E745" s="112">
        <f>controle!E748</f>
        <v>0</v>
      </c>
      <c r="F745" s="113" t="str">
        <f ca="1">controle!F748</f>
        <v/>
      </c>
      <c r="G745" s="117">
        <f>controle!L748</f>
        <v>0</v>
      </c>
    </row>
    <row r="746" spans="1:7" ht="24" customHeight="1" x14ac:dyDescent="0.25">
      <c r="A746" s="111" t="str">
        <f>controle!A749</f>
        <v/>
      </c>
      <c r="B746" s="136">
        <f>controle!B749</f>
        <v>0</v>
      </c>
      <c r="C746" s="125">
        <f>controle!C749</f>
        <v>0</v>
      </c>
      <c r="D746" s="126">
        <f>controle!D749</f>
        <v>0</v>
      </c>
      <c r="E746" s="112">
        <f>controle!E749</f>
        <v>0</v>
      </c>
      <c r="F746" s="113" t="str">
        <f ca="1">controle!F749</f>
        <v/>
      </c>
      <c r="G746" s="117">
        <f>controle!L749</f>
        <v>0</v>
      </c>
    </row>
    <row r="747" spans="1:7" ht="24" customHeight="1" x14ac:dyDescent="0.25">
      <c r="A747" s="111" t="str">
        <f>controle!A750</f>
        <v/>
      </c>
      <c r="B747" s="136">
        <f>controle!B750</f>
        <v>0</v>
      </c>
      <c r="C747" s="125">
        <f>controle!C750</f>
        <v>0</v>
      </c>
      <c r="D747" s="126">
        <f>controle!D750</f>
        <v>0</v>
      </c>
      <c r="E747" s="112">
        <f>controle!E750</f>
        <v>0</v>
      </c>
      <c r="F747" s="113" t="str">
        <f ca="1">controle!F750</f>
        <v/>
      </c>
      <c r="G747" s="117">
        <f>controle!L750</f>
        <v>0</v>
      </c>
    </row>
    <row r="748" spans="1:7" ht="24" customHeight="1" x14ac:dyDescent="0.25">
      <c r="A748" s="111" t="str">
        <f>controle!A751</f>
        <v/>
      </c>
      <c r="B748" s="136">
        <f>controle!B751</f>
        <v>0</v>
      </c>
      <c r="C748" s="125">
        <f>controle!C751</f>
        <v>0</v>
      </c>
      <c r="D748" s="126">
        <f>controle!D751</f>
        <v>0</v>
      </c>
      <c r="E748" s="112">
        <f>controle!E751</f>
        <v>0</v>
      </c>
      <c r="F748" s="113" t="str">
        <f ca="1">controle!F751</f>
        <v/>
      </c>
      <c r="G748" s="117">
        <f>controle!L751</f>
        <v>0</v>
      </c>
    </row>
    <row r="749" spans="1:7" ht="24" customHeight="1" x14ac:dyDescent="0.25">
      <c r="A749" s="111" t="str">
        <f>controle!A752</f>
        <v/>
      </c>
      <c r="B749" s="136">
        <f>controle!B752</f>
        <v>0</v>
      </c>
      <c r="C749" s="125">
        <f>controle!C752</f>
        <v>0</v>
      </c>
      <c r="D749" s="126">
        <f>controle!D752</f>
        <v>0</v>
      </c>
      <c r="E749" s="112">
        <f>controle!E752</f>
        <v>0</v>
      </c>
      <c r="F749" s="113" t="str">
        <f ca="1">controle!F752</f>
        <v/>
      </c>
      <c r="G749" s="117">
        <f>controle!L752</f>
        <v>0</v>
      </c>
    </row>
    <row r="750" spans="1:7" ht="24" customHeight="1" x14ac:dyDescent="0.25">
      <c r="A750" s="111" t="str">
        <f>controle!A753</f>
        <v/>
      </c>
      <c r="B750" s="136">
        <f>controle!B753</f>
        <v>0</v>
      </c>
      <c r="C750" s="125">
        <f>controle!C753</f>
        <v>0</v>
      </c>
      <c r="D750" s="126">
        <f>controle!D753</f>
        <v>0</v>
      </c>
      <c r="E750" s="112">
        <f>controle!E753</f>
        <v>0</v>
      </c>
      <c r="F750" s="113" t="str">
        <f ca="1">controle!F753</f>
        <v/>
      </c>
      <c r="G750" s="117">
        <f>controle!L753</f>
        <v>0</v>
      </c>
    </row>
    <row r="751" spans="1:7" ht="24" customHeight="1" x14ac:dyDescent="0.25">
      <c r="A751" s="111" t="str">
        <f>controle!A754</f>
        <v/>
      </c>
      <c r="B751" s="136">
        <f>controle!B754</f>
        <v>0</v>
      </c>
      <c r="C751" s="125">
        <f>controle!C754</f>
        <v>0</v>
      </c>
      <c r="D751" s="126">
        <f>controle!D754</f>
        <v>0</v>
      </c>
      <c r="E751" s="112">
        <f>controle!E754</f>
        <v>0</v>
      </c>
      <c r="F751" s="113" t="str">
        <f ca="1">controle!F754</f>
        <v/>
      </c>
      <c r="G751" s="117">
        <f>controle!L754</f>
        <v>0</v>
      </c>
    </row>
    <row r="752" spans="1:7" ht="24" customHeight="1" x14ac:dyDescent="0.25">
      <c r="A752" s="111" t="str">
        <f>controle!A755</f>
        <v/>
      </c>
      <c r="B752" s="136">
        <f>controle!B755</f>
        <v>0</v>
      </c>
      <c r="C752" s="125">
        <f>controle!C755</f>
        <v>0</v>
      </c>
      <c r="D752" s="126">
        <f>controle!D755</f>
        <v>0</v>
      </c>
      <c r="E752" s="112">
        <f>controle!E755</f>
        <v>0</v>
      </c>
      <c r="F752" s="113" t="str">
        <f ca="1">controle!F755</f>
        <v/>
      </c>
      <c r="G752" s="117">
        <f>controle!L755</f>
        <v>0</v>
      </c>
    </row>
    <row r="753" spans="1:7" ht="24" customHeight="1" x14ac:dyDescent="0.25">
      <c r="A753" s="111" t="str">
        <f>controle!A756</f>
        <v/>
      </c>
      <c r="B753" s="136">
        <f>controle!B756</f>
        <v>0</v>
      </c>
      <c r="C753" s="125">
        <f>controle!C756</f>
        <v>0</v>
      </c>
      <c r="D753" s="126">
        <f>controle!D756</f>
        <v>0</v>
      </c>
      <c r="E753" s="112">
        <f>controle!E756</f>
        <v>0</v>
      </c>
      <c r="F753" s="113" t="str">
        <f ca="1">controle!F756</f>
        <v/>
      </c>
      <c r="G753" s="117">
        <f>controle!L756</f>
        <v>0</v>
      </c>
    </row>
    <row r="754" spans="1:7" ht="24" customHeight="1" x14ac:dyDescent="0.25">
      <c r="A754" s="111" t="str">
        <f>controle!A757</f>
        <v/>
      </c>
      <c r="B754" s="136">
        <f>controle!B757</f>
        <v>0</v>
      </c>
      <c r="C754" s="125">
        <f>controle!C757</f>
        <v>0</v>
      </c>
      <c r="D754" s="126">
        <f>controle!D757</f>
        <v>0</v>
      </c>
      <c r="E754" s="112">
        <f>controle!E757</f>
        <v>0</v>
      </c>
      <c r="F754" s="113" t="str">
        <f ca="1">controle!F757</f>
        <v/>
      </c>
      <c r="G754" s="117">
        <f>controle!L757</f>
        <v>0</v>
      </c>
    </row>
    <row r="755" spans="1:7" ht="24" customHeight="1" x14ac:dyDescent="0.25">
      <c r="A755" s="111" t="str">
        <f>controle!A758</f>
        <v/>
      </c>
      <c r="B755" s="136">
        <f>controle!B758</f>
        <v>0</v>
      </c>
      <c r="C755" s="125">
        <f>controle!C758</f>
        <v>0</v>
      </c>
      <c r="D755" s="126">
        <f>controle!D758</f>
        <v>0</v>
      </c>
      <c r="E755" s="112">
        <f>controle!E758</f>
        <v>0</v>
      </c>
      <c r="F755" s="113" t="str">
        <f ca="1">controle!F758</f>
        <v/>
      </c>
      <c r="G755" s="117">
        <f>controle!L758</f>
        <v>0</v>
      </c>
    </row>
    <row r="756" spans="1:7" ht="24" customHeight="1" x14ac:dyDescent="0.25">
      <c r="A756" s="111" t="str">
        <f>controle!A759</f>
        <v/>
      </c>
      <c r="B756" s="136">
        <f>controle!B759</f>
        <v>0</v>
      </c>
      <c r="C756" s="125">
        <f>controle!C759</f>
        <v>0</v>
      </c>
      <c r="D756" s="126">
        <f>controle!D759</f>
        <v>0</v>
      </c>
      <c r="E756" s="112">
        <f>controle!E759</f>
        <v>0</v>
      </c>
      <c r="F756" s="113" t="str">
        <f ca="1">controle!F759</f>
        <v/>
      </c>
      <c r="G756" s="117">
        <f>controle!L759</f>
        <v>0</v>
      </c>
    </row>
    <row r="757" spans="1:7" ht="24" customHeight="1" x14ac:dyDescent="0.25">
      <c r="A757" s="111" t="str">
        <f>controle!A760</f>
        <v/>
      </c>
      <c r="B757" s="136">
        <f>controle!B760</f>
        <v>0</v>
      </c>
      <c r="C757" s="125">
        <f>controle!C760</f>
        <v>0</v>
      </c>
      <c r="D757" s="126">
        <f>controle!D760</f>
        <v>0</v>
      </c>
      <c r="E757" s="112">
        <f>controle!E760</f>
        <v>0</v>
      </c>
      <c r="F757" s="113" t="str">
        <f ca="1">controle!F760</f>
        <v/>
      </c>
      <c r="G757" s="117">
        <f>controle!L760</f>
        <v>0</v>
      </c>
    </row>
    <row r="758" spans="1:7" ht="24" customHeight="1" x14ac:dyDescent="0.25">
      <c r="A758" s="111" t="str">
        <f>controle!A761</f>
        <v/>
      </c>
      <c r="B758" s="136">
        <f>controle!B761</f>
        <v>0</v>
      </c>
      <c r="C758" s="125">
        <f>controle!C761</f>
        <v>0</v>
      </c>
      <c r="D758" s="126">
        <f>controle!D761</f>
        <v>0</v>
      </c>
      <c r="E758" s="112">
        <f>controle!E761</f>
        <v>0</v>
      </c>
      <c r="F758" s="113" t="str">
        <f ca="1">controle!F761</f>
        <v/>
      </c>
      <c r="G758" s="117">
        <f>controle!L761</f>
        <v>0</v>
      </c>
    </row>
    <row r="759" spans="1:7" ht="24" customHeight="1" x14ac:dyDescent="0.25">
      <c r="A759" s="111" t="str">
        <f>controle!A762</f>
        <v/>
      </c>
      <c r="B759" s="136">
        <f>controle!B762</f>
        <v>0</v>
      </c>
      <c r="C759" s="125">
        <f>controle!C762</f>
        <v>0</v>
      </c>
      <c r="D759" s="126">
        <f>controle!D762</f>
        <v>0</v>
      </c>
      <c r="E759" s="112">
        <f>controle!E762</f>
        <v>0</v>
      </c>
      <c r="F759" s="113" t="str">
        <f ca="1">controle!F762</f>
        <v/>
      </c>
      <c r="G759" s="117">
        <f>controle!L762</f>
        <v>0</v>
      </c>
    </row>
    <row r="760" spans="1:7" ht="24" customHeight="1" x14ac:dyDescent="0.25">
      <c r="A760" s="111" t="str">
        <f>controle!A763</f>
        <v/>
      </c>
      <c r="B760" s="136">
        <f>controle!B763</f>
        <v>0</v>
      </c>
      <c r="C760" s="125">
        <f>controle!C763</f>
        <v>0</v>
      </c>
      <c r="D760" s="126">
        <f>controle!D763</f>
        <v>0</v>
      </c>
      <c r="E760" s="112">
        <f>controle!E763</f>
        <v>0</v>
      </c>
      <c r="F760" s="113" t="str">
        <f ca="1">controle!F763</f>
        <v/>
      </c>
      <c r="G760" s="117">
        <f>controle!L763</f>
        <v>0</v>
      </c>
    </row>
    <row r="761" spans="1:7" ht="24" customHeight="1" x14ac:dyDescent="0.25">
      <c r="A761" s="111" t="str">
        <f>controle!A764</f>
        <v/>
      </c>
      <c r="B761" s="136">
        <f>controle!B764</f>
        <v>0</v>
      </c>
      <c r="C761" s="125">
        <f>controle!C764</f>
        <v>0</v>
      </c>
      <c r="D761" s="126">
        <f>controle!D764</f>
        <v>0</v>
      </c>
      <c r="E761" s="112">
        <f>controle!E764</f>
        <v>0</v>
      </c>
      <c r="F761" s="113" t="str">
        <f ca="1">controle!F764</f>
        <v/>
      </c>
      <c r="G761" s="117">
        <f>controle!L764</f>
        <v>0</v>
      </c>
    </row>
    <row r="762" spans="1:7" ht="24" customHeight="1" x14ac:dyDescent="0.25">
      <c r="A762" s="111" t="str">
        <f>controle!A765</f>
        <v/>
      </c>
      <c r="B762" s="136">
        <f>controle!B765</f>
        <v>0</v>
      </c>
      <c r="C762" s="125">
        <f>controle!C765</f>
        <v>0</v>
      </c>
      <c r="D762" s="126">
        <f>controle!D765</f>
        <v>0</v>
      </c>
      <c r="E762" s="112">
        <f>controle!E765</f>
        <v>0</v>
      </c>
      <c r="F762" s="113" t="str">
        <f ca="1">controle!F765</f>
        <v/>
      </c>
      <c r="G762" s="117">
        <f>controle!L765</f>
        <v>0</v>
      </c>
    </row>
    <row r="763" spans="1:7" ht="24" customHeight="1" x14ac:dyDescent="0.25">
      <c r="A763" s="111" t="str">
        <f>controle!A766</f>
        <v/>
      </c>
      <c r="B763" s="136">
        <f>controle!B766</f>
        <v>0</v>
      </c>
      <c r="C763" s="125">
        <f>controle!C766</f>
        <v>0</v>
      </c>
      <c r="D763" s="126">
        <f>controle!D766</f>
        <v>0</v>
      </c>
      <c r="E763" s="112">
        <f>controle!E766</f>
        <v>0</v>
      </c>
      <c r="F763" s="113" t="str">
        <f ca="1">controle!F766</f>
        <v/>
      </c>
      <c r="G763" s="117">
        <f>controle!L766</f>
        <v>0</v>
      </c>
    </row>
    <row r="764" spans="1:7" ht="24" customHeight="1" x14ac:dyDescent="0.25">
      <c r="A764" s="111" t="str">
        <f>controle!A767</f>
        <v/>
      </c>
      <c r="B764" s="136">
        <f>controle!B767</f>
        <v>0</v>
      </c>
      <c r="C764" s="125">
        <f>controle!C767</f>
        <v>0</v>
      </c>
      <c r="D764" s="126">
        <f>controle!D767</f>
        <v>0</v>
      </c>
      <c r="E764" s="112">
        <f>controle!E767</f>
        <v>0</v>
      </c>
      <c r="F764" s="113" t="str">
        <f ca="1">controle!F767</f>
        <v/>
      </c>
      <c r="G764" s="117">
        <f>controle!L767</f>
        <v>0</v>
      </c>
    </row>
    <row r="765" spans="1:7" ht="24" customHeight="1" x14ac:dyDescent="0.25">
      <c r="A765" s="111" t="str">
        <f>controle!A768</f>
        <v/>
      </c>
      <c r="B765" s="136">
        <f>controle!B768</f>
        <v>0</v>
      </c>
      <c r="C765" s="125">
        <f>controle!C768</f>
        <v>0</v>
      </c>
      <c r="D765" s="126">
        <f>controle!D768</f>
        <v>0</v>
      </c>
      <c r="E765" s="112">
        <f>controle!E768</f>
        <v>0</v>
      </c>
      <c r="F765" s="113" t="str">
        <f ca="1">controle!F768</f>
        <v/>
      </c>
      <c r="G765" s="117">
        <f>controle!L768</f>
        <v>0</v>
      </c>
    </row>
    <row r="766" spans="1:7" ht="24" customHeight="1" x14ac:dyDescent="0.25">
      <c r="A766" s="111" t="str">
        <f>controle!A769</f>
        <v/>
      </c>
      <c r="B766" s="136">
        <f>controle!B769</f>
        <v>0</v>
      </c>
      <c r="C766" s="125">
        <f>controle!C769</f>
        <v>0</v>
      </c>
      <c r="D766" s="126">
        <f>controle!D769</f>
        <v>0</v>
      </c>
      <c r="E766" s="112">
        <f>controle!E769</f>
        <v>0</v>
      </c>
      <c r="F766" s="113" t="str">
        <f ca="1">controle!F769</f>
        <v/>
      </c>
      <c r="G766" s="117">
        <f>controle!L769</f>
        <v>0</v>
      </c>
    </row>
    <row r="767" spans="1:7" ht="24" customHeight="1" x14ac:dyDescent="0.25">
      <c r="A767" s="111" t="str">
        <f>controle!A770</f>
        <v/>
      </c>
      <c r="B767" s="136">
        <f>controle!B770</f>
        <v>0</v>
      </c>
      <c r="C767" s="125">
        <f>controle!C770</f>
        <v>0</v>
      </c>
      <c r="D767" s="126">
        <f>controle!D770</f>
        <v>0</v>
      </c>
      <c r="E767" s="112">
        <f>controle!E770</f>
        <v>0</v>
      </c>
      <c r="F767" s="113" t="str">
        <f ca="1">controle!F770</f>
        <v/>
      </c>
      <c r="G767" s="117">
        <f>controle!L770</f>
        <v>0</v>
      </c>
    </row>
    <row r="768" spans="1:7" ht="24" customHeight="1" x14ac:dyDescent="0.25">
      <c r="A768" s="111" t="str">
        <f>controle!A771</f>
        <v/>
      </c>
      <c r="B768" s="136">
        <f>controle!B771</f>
        <v>0</v>
      </c>
      <c r="C768" s="125">
        <f>controle!C771</f>
        <v>0</v>
      </c>
      <c r="D768" s="126">
        <f>controle!D771</f>
        <v>0</v>
      </c>
      <c r="E768" s="112">
        <f>controle!E771</f>
        <v>0</v>
      </c>
      <c r="F768" s="113" t="str">
        <f ca="1">controle!F771</f>
        <v/>
      </c>
      <c r="G768" s="117">
        <f>controle!L771</f>
        <v>0</v>
      </c>
    </row>
    <row r="769" spans="1:7" ht="24" customHeight="1" x14ac:dyDescent="0.25">
      <c r="A769" s="111" t="str">
        <f>controle!A772</f>
        <v/>
      </c>
      <c r="B769" s="136">
        <f>controle!B772</f>
        <v>0</v>
      </c>
      <c r="C769" s="125">
        <f>controle!C772</f>
        <v>0</v>
      </c>
      <c r="D769" s="126">
        <f>controle!D772</f>
        <v>0</v>
      </c>
      <c r="E769" s="112">
        <f>controle!E772</f>
        <v>0</v>
      </c>
      <c r="F769" s="113" t="str">
        <f ca="1">controle!F772</f>
        <v/>
      </c>
      <c r="G769" s="117">
        <f>controle!L772</f>
        <v>0</v>
      </c>
    </row>
    <row r="770" spans="1:7" ht="24" customHeight="1" x14ac:dyDescent="0.25">
      <c r="A770" s="111" t="str">
        <f>controle!A773</f>
        <v/>
      </c>
      <c r="B770" s="136">
        <f>controle!B773</f>
        <v>0</v>
      </c>
      <c r="C770" s="125">
        <f>controle!C773</f>
        <v>0</v>
      </c>
      <c r="D770" s="126">
        <f>controle!D773</f>
        <v>0</v>
      </c>
      <c r="E770" s="112">
        <f>controle!E773</f>
        <v>0</v>
      </c>
      <c r="F770" s="113" t="str">
        <f ca="1">controle!F773</f>
        <v/>
      </c>
      <c r="G770" s="117">
        <f>controle!L773</f>
        <v>0</v>
      </c>
    </row>
    <row r="771" spans="1:7" ht="24" customHeight="1" x14ac:dyDescent="0.25">
      <c r="A771" s="111" t="str">
        <f>controle!A774</f>
        <v/>
      </c>
      <c r="B771" s="136">
        <f>controle!B774</f>
        <v>0</v>
      </c>
      <c r="C771" s="125">
        <f>controle!C774</f>
        <v>0</v>
      </c>
      <c r="D771" s="126">
        <f>controle!D774</f>
        <v>0</v>
      </c>
      <c r="E771" s="112">
        <f>controle!E774</f>
        <v>0</v>
      </c>
      <c r="F771" s="113" t="str">
        <f ca="1">controle!F774</f>
        <v/>
      </c>
      <c r="G771" s="117">
        <f>controle!L774</f>
        <v>0</v>
      </c>
    </row>
    <row r="772" spans="1:7" ht="24" customHeight="1" x14ac:dyDescent="0.25">
      <c r="A772" s="111" t="str">
        <f>controle!A775</f>
        <v/>
      </c>
      <c r="B772" s="136">
        <f>controle!B775</f>
        <v>0</v>
      </c>
      <c r="C772" s="125">
        <f>controle!C775</f>
        <v>0</v>
      </c>
      <c r="D772" s="126">
        <f>controle!D775</f>
        <v>0</v>
      </c>
      <c r="E772" s="112">
        <f>controle!E775</f>
        <v>0</v>
      </c>
      <c r="F772" s="113" t="str">
        <f ca="1">controle!F775</f>
        <v/>
      </c>
      <c r="G772" s="117">
        <f>controle!L775</f>
        <v>0</v>
      </c>
    </row>
    <row r="773" spans="1:7" ht="24" customHeight="1" x14ac:dyDescent="0.25">
      <c r="A773" s="111" t="str">
        <f>controle!A776</f>
        <v/>
      </c>
      <c r="B773" s="136">
        <f>controle!B776</f>
        <v>0</v>
      </c>
      <c r="C773" s="125">
        <f>controle!C776</f>
        <v>0</v>
      </c>
      <c r="D773" s="126">
        <f>controle!D776</f>
        <v>0</v>
      </c>
      <c r="E773" s="112">
        <f>controle!E776</f>
        <v>0</v>
      </c>
      <c r="F773" s="113" t="str">
        <f ca="1">controle!F776</f>
        <v/>
      </c>
      <c r="G773" s="117">
        <f>controle!L776</f>
        <v>0</v>
      </c>
    </row>
    <row r="774" spans="1:7" ht="24" customHeight="1" x14ac:dyDescent="0.25">
      <c r="A774" s="111" t="str">
        <f>controle!A777</f>
        <v/>
      </c>
      <c r="B774" s="136">
        <f>controle!B777</f>
        <v>0</v>
      </c>
      <c r="C774" s="125">
        <f>controle!C777</f>
        <v>0</v>
      </c>
      <c r="D774" s="126">
        <f>controle!D777</f>
        <v>0</v>
      </c>
      <c r="E774" s="112">
        <f>controle!E777</f>
        <v>0</v>
      </c>
      <c r="F774" s="113" t="str">
        <f ca="1">controle!F777</f>
        <v/>
      </c>
      <c r="G774" s="117">
        <f>controle!L777</f>
        <v>0</v>
      </c>
    </row>
    <row r="775" spans="1:7" ht="24" customHeight="1" x14ac:dyDescent="0.25">
      <c r="A775" s="111" t="str">
        <f>controle!A778</f>
        <v/>
      </c>
      <c r="B775" s="136">
        <f>controle!B778</f>
        <v>0</v>
      </c>
      <c r="C775" s="125">
        <f>controle!C778</f>
        <v>0</v>
      </c>
      <c r="D775" s="126">
        <f>controle!D778</f>
        <v>0</v>
      </c>
      <c r="E775" s="112">
        <f>controle!E778</f>
        <v>0</v>
      </c>
      <c r="F775" s="113" t="str">
        <f ca="1">controle!F778</f>
        <v/>
      </c>
      <c r="G775" s="117">
        <f>controle!L778</f>
        <v>0</v>
      </c>
    </row>
    <row r="776" spans="1:7" ht="24" customHeight="1" x14ac:dyDescent="0.25">
      <c r="A776" s="111" t="str">
        <f>controle!A779</f>
        <v/>
      </c>
      <c r="B776" s="136">
        <f>controle!B779</f>
        <v>0</v>
      </c>
      <c r="C776" s="125">
        <f>controle!C779</f>
        <v>0</v>
      </c>
      <c r="D776" s="126">
        <f>controle!D779</f>
        <v>0</v>
      </c>
      <c r="E776" s="112">
        <f>controle!E779</f>
        <v>0</v>
      </c>
      <c r="F776" s="113" t="str">
        <f ca="1">controle!F779</f>
        <v/>
      </c>
      <c r="G776" s="117">
        <f>controle!L779</f>
        <v>0</v>
      </c>
    </row>
    <row r="777" spans="1:7" ht="24" customHeight="1" x14ac:dyDescent="0.25">
      <c r="A777" s="111" t="str">
        <f>controle!A780</f>
        <v/>
      </c>
      <c r="B777" s="136">
        <f>controle!B780</f>
        <v>0</v>
      </c>
      <c r="C777" s="125">
        <f>controle!C780</f>
        <v>0</v>
      </c>
      <c r="D777" s="126">
        <f>controle!D780</f>
        <v>0</v>
      </c>
      <c r="E777" s="112">
        <f>controle!E780</f>
        <v>0</v>
      </c>
      <c r="F777" s="113" t="str">
        <f ca="1">controle!F780</f>
        <v/>
      </c>
      <c r="G777" s="117">
        <f>controle!L780</f>
        <v>0</v>
      </c>
    </row>
    <row r="778" spans="1:7" ht="24" customHeight="1" x14ac:dyDescent="0.25">
      <c r="A778" s="111" t="str">
        <f>controle!A781</f>
        <v/>
      </c>
      <c r="B778" s="136">
        <f>controle!B781</f>
        <v>0</v>
      </c>
      <c r="C778" s="125">
        <f>controle!C781</f>
        <v>0</v>
      </c>
      <c r="D778" s="126">
        <f>controle!D781</f>
        <v>0</v>
      </c>
      <c r="E778" s="112">
        <f>controle!E781</f>
        <v>0</v>
      </c>
      <c r="F778" s="113" t="str">
        <f ca="1">controle!F781</f>
        <v/>
      </c>
      <c r="G778" s="117">
        <f>controle!L781</f>
        <v>0</v>
      </c>
    </row>
    <row r="779" spans="1:7" ht="24" customHeight="1" x14ac:dyDescent="0.25">
      <c r="A779" s="111" t="str">
        <f>controle!A782</f>
        <v/>
      </c>
      <c r="B779" s="136">
        <f>controle!B782</f>
        <v>0</v>
      </c>
      <c r="C779" s="125">
        <f>controle!C782</f>
        <v>0</v>
      </c>
      <c r="D779" s="126">
        <f>controle!D782</f>
        <v>0</v>
      </c>
      <c r="E779" s="112">
        <f>controle!E782</f>
        <v>0</v>
      </c>
      <c r="F779" s="113" t="str">
        <f ca="1">controle!F782</f>
        <v/>
      </c>
      <c r="G779" s="117">
        <f>controle!L782</f>
        <v>0</v>
      </c>
    </row>
    <row r="780" spans="1:7" ht="24" customHeight="1" x14ac:dyDescent="0.25">
      <c r="A780" s="111" t="str">
        <f>controle!A783</f>
        <v/>
      </c>
      <c r="B780" s="136">
        <f>controle!B783</f>
        <v>0</v>
      </c>
      <c r="C780" s="125">
        <f>controle!C783</f>
        <v>0</v>
      </c>
      <c r="D780" s="126">
        <f>controle!D783</f>
        <v>0</v>
      </c>
      <c r="E780" s="112">
        <f>controle!E783</f>
        <v>0</v>
      </c>
      <c r="F780" s="113" t="str">
        <f ca="1">controle!F783</f>
        <v/>
      </c>
      <c r="G780" s="117">
        <f>controle!L783</f>
        <v>0</v>
      </c>
    </row>
    <row r="781" spans="1:7" ht="24" customHeight="1" x14ac:dyDescent="0.25">
      <c r="A781" s="111" t="str">
        <f>controle!A784</f>
        <v/>
      </c>
      <c r="B781" s="136">
        <f>controle!B784</f>
        <v>0</v>
      </c>
      <c r="C781" s="125">
        <f>controle!C784</f>
        <v>0</v>
      </c>
      <c r="D781" s="126">
        <f>controle!D784</f>
        <v>0</v>
      </c>
      <c r="E781" s="112">
        <f>controle!E784</f>
        <v>0</v>
      </c>
      <c r="F781" s="113" t="str">
        <f ca="1">controle!F784</f>
        <v/>
      </c>
      <c r="G781" s="117">
        <f>controle!L784</f>
        <v>0</v>
      </c>
    </row>
    <row r="782" spans="1:7" ht="24" customHeight="1" x14ac:dyDescent="0.25">
      <c r="A782" s="111" t="str">
        <f>controle!A785</f>
        <v/>
      </c>
      <c r="B782" s="136">
        <f>controle!B785</f>
        <v>0</v>
      </c>
      <c r="C782" s="125">
        <f>controle!C785</f>
        <v>0</v>
      </c>
      <c r="D782" s="126">
        <f>controle!D785</f>
        <v>0</v>
      </c>
      <c r="E782" s="112">
        <f>controle!E785</f>
        <v>0</v>
      </c>
      <c r="F782" s="113" t="str">
        <f ca="1">controle!F785</f>
        <v/>
      </c>
      <c r="G782" s="117">
        <f>controle!L785</f>
        <v>0</v>
      </c>
    </row>
    <row r="783" spans="1:7" ht="24" customHeight="1" x14ac:dyDescent="0.25">
      <c r="A783" s="111" t="str">
        <f>controle!A786</f>
        <v/>
      </c>
      <c r="B783" s="136">
        <f>controle!B786</f>
        <v>0</v>
      </c>
      <c r="C783" s="125">
        <f>controle!C786</f>
        <v>0</v>
      </c>
      <c r="D783" s="126">
        <f>controle!D786</f>
        <v>0</v>
      </c>
      <c r="E783" s="112">
        <f>controle!E786</f>
        <v>0</v>
      </c>
      <c r="F783" s="113" t="str">
        <f ca="1">controle!F786</f>
        <v/>
      </c>
      <c r="G783" s="117">
        <f>controle!L786</f>
        <v>0</v>
      </c>
    </row>
    <row r="784" spans="1:7" ht="24" customHeight="1" x14ac:dyDescent="0.25">
      <c r="A784" s="111" t="str">
        <f>controle!A787</f>
        <v/>
      </c>
      <c r="B784" s="136">
        <f>controle!B787</f>
        <v>0</v>
      </c>
      <c r="C784" s="125">
        <f>controle!C787</f>
        <v>0</v>
      </c>
      <c r="D784" s="126">
        <f>controle!D787</f>
        <v>0</v>
      </c>
      <c r="E784" s="112">
        <f>controle!E787</f>
        <v>0</v>
      </c>
      <c r="F784" s="113" t="str">
        <f ca="1">controle!F787</f>
        <v/>
      </c>
      <c r="G784" s="117">
        <f>controle!L787</f>
        <v>0</v>
      </c>
    </row>
    <row r="785" spans="1:7" ht="24" customHeight="1" x14ac:dyDescent="0.25">
      <c r="A785" s="111" t="str">
        <f>controle!A788</f>
        <v/>
      </c>
      <c r="B785" s="136">
        <f>controle!B788</f>
        <v>0</v>
      </c>
      <c r="C785" s="125">
        <f>controle!C788</f>
        <v>0</v>
      </c>
      <c r="D785" s="126">
        <f>controle!D788</f>
        <v>0</v>
      </c>
      <c r="E785" s="112">
        <f>controle!E788</f>
        <v>0</v>
      </c>
      <c r="F785" s="113" t="str">
        <f ca="1">controle!F788</f>
        <v/>
      </c>
      <c r="G785" s="117">
        <f>controle!L788</f>
        <v>0</v>
      </c>
    </row>
    <row r="786" spans="1:7" ht="24" customHeight="1" x14ac:dyDescent="0.25">
      <c r="A786" s="111" t="str">
        <f>controle!A789</f>
        <v/>
      </c>
      <c r="B786" s="136">
        <f>controle!B789</f>
        <v>0</v>
      </c>
      <c r="C786" s="125">
        <f>controle!C789</f>
        <v>0</v>
      </c>
      <c r="D786" s="126">
        <f>controle!D789</f>
        <v>0</v>
      </c>
      <c r="E786" s="112">
        <f>controle!E789</f>
        <v>0</v>
      </c>
      <c r="F786" s="113" t="str">
        <f ca="1">controle!F789</f>
        <v/>
      </c>
      <c r="G786" s="117">
        <f>controle!L789</f>
        <v>0</v>
      </c>
    </row>
    <row r="787" spans="1:7" ht="24" customHeight="1" x14ac:dyDescent="0.25">
      <c r="A787" s="111" t="str">
        <f>controle!A790</f>
        <v/>
      </c>
      <c r="B787" s="136">
        <f>controle!B790</f>
        <v>0</v>
      </c>
      <c r="C787" s="125">
        <f>controle!C790</f>
        <v>0</v>
      </c>
      <c r="D787" s="126">
        <f>controle!D790</f>
        <v>0</v>
      </c>
      <c r="E787" s="112">
        <f>controle!E790</f>
        <v>0</v>
      </c>
      <c r="F787" s="113" t="str">
        <f ca="1">controle!F790</f>
        <v/>
      </c>
      <c r="G787" s="117">
        <f>controle!L790</f>
        <v>0</v>
      </c>
    </row>
    <row r="788" spans="1:7" ht="24" customHeight="1" x14ac:dyDescent="0.25">
      <c r="A788" s="111" t="str">
        <f>controle!A791</f>
        <v/>
      </c>
      <c r="B788" s="136">
        <f>controle!B791</f>
        <v>0</v>
      </c>
      <c r="C788" s="125">
        <f>controle!C791</f>
        <v>0</v>
      </c>
      <c r="D788" s="126">
        <f>controle!D791</f>
        <v>0</v>
      </c>
      <c r="E788" s="112">
        <f>controle!E791</f>
        <v>0</v>
      </c>
      <c r="F788" s="113" t="str">
        <f ca="1">controle!F791</f>
        <v/>
      </c>
      <c r="G788" s="117">
        <f>controle!L791</f>
        <v>0</v>
      </c>
    </row>
    <row r="789" spans="1:7" ht="24" customHeight="1" x14ac:dyDescent="0.25">
      <c r="A789" s="111" t="str">
        <f>controle!A792</f>
        <v/>
      </c>
      <c r="B789" s="136">
        <f>controle!B792</f>
        <v>0</v>
      </c>
      <c r="C789" s="125">
        <f>controle!C792</f>
        <v>0</v>
      </c>
      <c r="D789" s="126">
        <f>controle!D792</f>
        <v>0</v>
      </c>
      <c r="E789" s="112">
        <f>controle!E792</f>
        <v>0</v>
      </c>
      <c r="F789" s="113" t="str">
        <f ca="1">controle!F792</f>
        <v/>
      </c>
      <c r="G789" s="117">
        <f>controle!L792</f>
        <v>0</v>
      </c>
    </row>
    <row r="790" spans="1:7" ht="24" customHeight="1" x14ac:dyDescent="0.25">
      <c r="A790" s="111" t="str">
        <f>controle!A793</f>
        <v/>
      </c>
      <c r="B790" s="136">
        <f>controle!B793</f>
        <v>0</v>
      </c>
      <c r="C790" s="125">
        <f>controle!C793</f>
        <v>0</v>
      </c>
      <c r="D790" s="126">
        <f>controle!D793</f>
        <v>0</v>
      </c>
      <c r="E790" s="112">
        <f>controle!E793</f>
        <v>0</v>
      </c>
      <c r="F790" s="113" t="str">
        <f ca="1">controle!F793</f>
        <v/>
      </c>
      <c r="G790" s="117">
        <f>controle!L793</f>
        <v>0</v>
      </c>
    </row>
    <row r="791" spans="1:7" ht="24" customHeight="1" x14ac:dyDescent="0.25">
      <c r="A791" s="111" t="str">
        <f>controle!A794</f>
        <v/>
      </c>
      <c r="B791" s="136">
        <f>controle!B794</f>
        <v>0</v>
      </c>
      <c r="C791" s="125">
        <f>controle!C794</f>
        <v>0</v>
      </c>
      <c r="D791" s="126">
        <f>controle!D794</f>
        <v>0</v>
      </c>
      <c r="E791" s="112">
        <f>controle!E794</f>
        <v>0</v>
      </c>
      <c r="F791" s="113" t="str">
        <f ca="1">controle!F794</f>
        <v/>
      </c>
      <c r="G791" s="117">
        <f>controle!L794</f>
        <v>0</v>
      </c>
    </row>
    <row r="792" spans="1:7" ht="24" customHeight="1" x14ac:dyDescent="0.25">
      <c r="A792" s="111" t="str">
        <f>controle!A795</f>
        <v/>
      </c>
      <c r="B792" s="136">
        <f>controle!B795</f>
        <v>0</v>
      </c>
      <c r="C792" s="125">
        <f>controle!C795</f>
        <v>0</v>
      </c>
      <c r="D792" s="126">
        <f>controle!D795</f>
        <v>0</v>
      </c>
      <c r="E792" s="112">
        <f>controle!E795</f>
        <v>0</v>
      </c>
      <c r="F792" s="113" t="str">
        <f ca="1">controle!F795</f>
        <v/>
      </c>
      <c r="G792" s="117">
        <f>controle!L795</f>
        <v>0</v>
      </c>
    </row>
    <row r="793" spans="1:7" ht="24" customHeight="1" x14ac:dyDescent="0.25">
      <c r="A793" s="111" t="str">
        <f>controle!A796</f>
        <v/>
      </c>
      <c r="B793" s="136">
        <f>controle!B796</f>
        <v>0</v>
      </c>
      <c r="C793" s="125">
        <f>controle!C796</f>
        <v>0</v>
      </c>
      <c r="D793" s="126">
        <f>controle!D796</f>
        <v>0</v>
      </c>
      <c r="E793" s="112">
        <f>controle!E796</f>
        <v>0</v>
      </c>
      <c r="F793" s="113" t="str">
        <f ca="1">controle!F796</f>
        <v/>
      </c>
      <c r="G793" s="117">
        <f>controle!L796</f>
        <v>0</v>
      </c>
    </row>
    <row r="794" spans="1:7" ht="24" customHeight="1" x14ac:dyDescent="0.25">
      <c r="A794" s="111" t="str">
        <f>controle!A797</f>
        <v/>
      </c>
      <c r="B794" s="136">
        <f>controle!B797</f>
        <v>0</v>
      </c>
      <c r="C794" s="125">
        <f>controle!C797</f>
        <v>0</v>
      </c>
      <c r="D794" s="126">
        <f>controle!D797</f>
        <v>0</v>
      </c>
      <c r="E794" s="112">
        <f>controle!E797</f>
        <v>0</v>
      </c>
      <c r="F794" s="113" t="str">
        <f ca="1">controle!F797</f>
        <v/>
      </c>
      <c r="G794" s="117">
        <f>controle!L797</f>
        <v>0</v>
      </c>
    </row>
    <row r="795" spans="1:7" ht="24" customHeight="1" x14ac:dyDescent="0.25">
      <c r="A795" s="111" t="str">
        <f>controle!A798</f>
        <v/>
      </c>
      <c r="B795" s="136">
        <f>controle!B798</f>
        <v>0</v>
      </c>
      <c r="C795" s="125">
        <f>controle!C798</f>
        <v>0</v>
      </c>
      <c r="D795" s="126">
        <f>controle!D798</f>
        <v>0</v>
      </c>
      <c r="E795" s="112">
        <f>controle!E798</f>
        <v>0</v>
      </c>
      <c r="F795" s="113" t="str">
        <f ca="1">controle!F798</f>
        <v/>
      </c>
      <c r="G795" s="117">
        <f>controle!L798</f>
        <v>0</v>
      </c>
    </row>
    <row r="796" spans="1:7" ht="24" customHeight="1" x14ac:dyDescent="0.25">
      <c r="A796" s="111" t="str">
        <f>controle!A799</f>
        <v/>
      </c>
      <c r="B796" s="136">
        <f>controle!B799</f>
        <v>0</v>
      </c>
      <c r="C796" s="125">
        <f>controle!C799</f>
        <v>0</v>
      </c>
      <c r="D796" s="126">
        <f>controle!D799</f>
        <v>0</v>
      </c>
      <c r="E796" s="112">
        <f>controle!E799</f>
        <v>0</v>
      </c>
      <c r="F796" s="113" t="str">
        <f ca="1">controle!F799</f>
        <v/>
      </c>
      <c r="G796" s="117">
        <f>controle!L799</f>
        <v>0</v>
      </c>
    </row>
    <row r="797" spans="1:7" ht="24" customHeight="1" x14ac:dyDescent="0.25">
      <c r="A797" s="111" t="str">
        <f>controle!A800</f>
        <v/>
      </c>
      <c r="B797" s="136">
        <f>controle!B800</f>
        <v>0</v>
      </c>
      <c r="C797" s="125">
        <f>controle!C800</f>
        <v>0</v>
      </c>
      <c r="D797" s="126">
        <f>controle!D800</f>
        <v>0</v>
      </c>
      <c r="E797" s="112">
        <f>controle!E800</f>
        <v>0</v>
      </c>
      <c r="F797" s="113" t="str">
        <f ca="1">controle!F800</f>
        <v/>
      </c>
      <c r="G797" s="117">
        <f>controle!L800</f>
        <v>0</v>
      </c>
    </row>
    <row r="798" spans="1:7" ht="24" customHeight="1" x14ac:dyDescent="0.25">
      <c r="A798" s="111" t="str">
        <f>controle!A801</f>
        <v/>
      </c>
      <c r="B798" s="136">
        <f>controle!B801</f>
        <v>0</v>
      </c>
      <c r="C798" s="125">
        <f>controle!C801</f>
        <v>0</v>
      </c>
      <c r="D798" s="126">
        <f>controle!D801</f>
        <v>0</v>
      </c>
      <c r="E798" s="112">
        <f>controle!E801</f>
        <v>0</v>
      </c>
      <c r="F798" s="113" t="str">
        <f ca="1">controle!F801</f>
        <v/>
      </c>
      <c r="G798" s="117">
        <f>controle!L801</f>
        <v>0</v>
      </c>
    </row>
    <row r="799" spans="1:7" ht="24" customHeight="1" x14ac:dyDescent="0.25">
      <c r="A799" s="111" t="str">
        <f>controle!A802</f>
        <v/>
      </c>
      <c r="B799" s="136">
        <f>controle!B802</f>
        <v>0</v>
      </c>
      <c r="C799" s="125">
        <f>controle!C802</f>
        <v>0</v>
      </c>
      <c r="D799" s="126">
        <f>controle!D802</f>
        <v>0</v>
      </c>
      <c r="E799" s="112">
        <f>controle!E802</f>
        <v>0</v>
      </c>
      <c r="F799" s="113" t="str">
        <f ca="1">controle!F802</f>
        <v/>
      </c>
      <c r="G799" s="117">
        <f>controle!L802</f>
        <v>0</v>
      </c>
    </row>
    <row r="800" spans="1:7" ht="24" customHeight="1" x14ac:dyDescent="0.25">
      <c r="A800" s="111" t="str">
        <f>controle!A803</f>
        <v/>
      </c>
      <c r="B800" s="136">
        <f>controle!B803</f>
        <v>0</v>
      </c>
      <c r="C800" s="125">
        <f>controle!C803</f>
        <v>0</v>
      </c>
      <c r="D800" s="126">
        <f>controle!D803</f>
        <v>0</v>
      </c>
      <c r="E800" s="112">
        <f>controle!E803</f>
        <v>0</v>
      </c>
      <c r="F800" s="113" t="str">
        <f ca="1">controle!F803</f>
        <v/>
      </c>
      <c r="G800" s="117">
        <f>controle!L803</f>
        <v>0</v>
      </c>
    </row>
    <row r="801" spans="1:7" ht="24" customHeight="1" x14ac:dyDescent="0.25">
      <c r="A801" s="111" t="str">
        <f>controle!A804</f>
        <v/>
      </c>
      <c r="B801" s="136">
        <f>controle!B804</f>
        <v>0</v>
      </c>
      <c r="C801" s="125">
        <f>controle!C804</f>
        <v>0</v>
      </c>
      <c r="D801" s="126">
        <f>controle!D804</f>
        <v>0</v>
      </c>
      <c r="E801" s="112">
        <f>controle!E804</f>
        <v>0</v>
      </c>
      <c r="F801" s="113" t="str">
        <f ca="1">controle!F804</f>
        <v/>
      </c>
      <c r="G801" s="117">
        <f>controle!L804</f>
        <v>0</v>
      </c>
    </row>
    <row r="802" spans="1:7" ht="24" customHeight="1" x14ac:dyDescent="0.25">
      <c r="A802" s="111" t="str">
        <f>controle!A805</f>
        <v/>
      </c>
      <c r="B802" s="136">
        <f>controle!B805</f>
        <v>0</v>
      </c>
      <c r="C802" s="125">
        <f>controle!C805</f>
        <v>0</v>
      </c>
      <c r="D802" s="126">
        <f>controle!D805</f>
        <v>0</v>
      </c>
      <c r="E802" s="112">
        <f>controle!E805</f>
        <v>0</v>
      </c>
      <c r="F802" s="113" t="str">
        <f ca="1">controle!F805</f>
        <v/>
      </c>
      <c r="G802" s="117">
        <f>controle!L805</f>
        <v>0</v>
      </c>
    </row>
    <row r="803" spans="1:7" ht="24" customHeight="1" x14ac:dyDescent="0.25">
      <c r="A803" s="111" t="str">
        <f>controle!A806</f>
        <v/>
      </c>
      <c r="B803" s="136">
        <f>controle!B806</f>
        <v>0</v>
      </c>
      <c r="C803" s="125">
        <f>controle!C806</f>
        <v>0</v>
      </c>
      <c r="D803" s="126">
        <f>controle!D806</f>
        <v>0</v>
      </c>
      <c r="E803" s="112">
        <f>controle!E806</f>
        <v>0</v>
      </c>
      <c r="F803" s="113" t="str">
        <f ca="1">controle!F806</f>
        <v/>
      </c>
      <c r="G803" s="117">
        <f>controle!L806</f>
        <v>0</v>
      </c>
    </row>
    <row r="804" spans="1:7" ht="24" customHeight="1" x14ac:dyDescent="0.25">
      <c r="A804" s="111" t="str">
        <f>controle!A807</f>
        <v/>
      </c>
      <c r="B804" s="136">
        <f>controle!B807</f>
        <v>0</v>
      </c>
      <c r="C804" s="125">
        <f>controle!C807</f>
        <v>0</v>
      </c>
      <c r="D804" s="126">
        <f>controle!D807</f>
        <v>0</v>
      </c>
      <c r="E804" s="112">
        <f>controle!E807</f>
        <v>0</v>
      </c>
      <c r="F804" s="113" t="str">
        <f ca="1">controle!F807</f>
        <v/>
      </c>
      <c r="G804" s="117">
        <f>controle!L807</f>
        <v>0</v>
      </c>
    </row>
    <row r="805" spans="1:7" ht="24" customHeight="1" x14ac:dyDescent="0.25">
      <c r="A805" s="111" t="str">
        <f>controle!A808</f>
        <v/>
      </c>
      <c r="B805" s="136">
        <f>controle!B808</f>
        <v>0</v>
      </c>
      <c r="C805" s="125">
        <f>controle!C808</f>
        <v>0</v>
      </c>
      <c r="D805" s="126">
        <f>controle!D808</f>
        <v>0</v>
      </c>
      <c r="E805" s="112">
        <f>controle!E808</f>
        <v>0</v>
      </c>
      <c r="F805" s="113" t="str">
        <f ca="1">controle!F808</f>
        <v/>
      </c>
      <c r="G805" s="117">
        <f>controle!L808</f>
        <v>0</v>
      </c>
    </row>
    <row r="806" spans="1:7" ht="24" customHeight="1" x14ac:dyDescent="0.25">
      <c r="A806" s="111" t="str">
        <f>controle!A809</f>
        <v/>
      </c>
      <c r="B806" s="136">
        <f>controle!B809</f>
        <v>0</v>
      </c>
      <c r="C806" s="125">
        <f>controle!C809</f>
        <v>0</v>
      </c>
      <c r="D806" s="126">
        <f>controle!D809</f>
        <v>0</v>
      </c>
      <c r="E806" s="112">
        <f>controle!E809</f>
        <v>0</v>
      </c>
      <c r="F806" s="113" t="str">
        <f ca="1">controle!F809</f>
        <v/>
      </c>
      <c r="G806" s="117">
        <f>controle!L809</f>
        <v>0</v>
      </c>
    </row>
    <row r="807" spans="1:7" ht="24" customHeight="1" x14ac:dyDescent="0.25">
      <c r="A807" s="111" t="str">
        <f>controle!A810</f>
        <v/>
      </c>
      <c r="B807" s="136">
        <f>controle!B810</f>
        <v>0</v>
      </c>
      <c r="C807" s="125">
        <f>controle!C810</f>
        <v>0</v>
      </c>
      <c r="D807" s="126">
        <f>controle!D810</f>
        <v>0</v>
      </c>
      <c r="E807" s="112">
        <f>controle!E810</f>
        <v>0</v>
      </c>
      <c r="F807" s="113" t="str">
        <f ca="1">controle!F810</f>
        <v/>
      </c>
      <c r="G807" s="117">
        <f>controle!L810</f>
        <v>0</v>
      </c>
    </row>
    <row r="808" spans="1:7" ht="24" customHeight="1" x14ac:dyDescent="0.25">
      <c r="A808" s="111" t="str">
        <f>controle!A811</f>
        <v/>
      </c>
      <c r="B808" s="136">
        <f>controle!B811</f>
        <v>0</v>
      </c>
      <c r="C808" s="125">
        <f>controle!C811</f>
        <v>0</v>
      </c>
      <c r="D808" s="126">
        <f>controle!D811</f>
        <v>0</v>
      </c>
      <c r="E808" s="112">
        <f>controle!E811</f>
        <v>0</v>
      </c>
      <c r="F808" s="113" t="str">
        <f ca="1">controle!F811</f>
        <v/>
      </c>
      <c r="G808" s="117">
        <f>controle!L811</f>
        <v>0</v>
      </c>
    </row>
    <row r="809" spans="1:7" ht="24" customHeight="1" x14ac:dyDescent="0.25">
      <c r="A809" s="111" t="str">
        <f>controle!A812</f>
        <v/>
      </c>
      <c r="B809" s="136">
        <f>controle!B812</f>
        <v>0</v>
      </c>
      <c r="C809" s="125">
        <f>controle!C812</f>
        <v>0</v>
      </c>
      <c r="D809" s="126">
        <f>controle!D812</f>
        <v>0</v>
      </c>
      <c r="E809" s="112">
        <f>controle!E812</f>
        <v>0</v>
      </c>
      <c r="F809" s="113" t="str">
        <f ca="1">controle!F812</f>
        <v/>
      </c>
      <c r="G809" s="117">
        <f>controle!L812</f>
        <v>0</v>
      </c>
    </row>
    <row r="810" spans="1:7" ht="24" customHeight="1" x14ac:dyDescent="0.25">
      <c r="A810" s="111" t="str">
        <f>controle!A813</f>
        <v/>
      </c>
      <c r="B810" s="136">
        <f>controle!B813</f>
        <v>0</v>
      </c>
      <c r="C810" s="125">
        <f>controle!C813</f>
        <v>0</v>
      </c>
      <c r="D810" s="126">
        <f>controle!D813</f>
        <v>0</v>
      </c>
      <c r="E810" s="112">
        <f>controle!E813</f>
        <v>0</v>
      </c>
      <c r="F810" s="113" t="str">
        <f ca="1">controle!F813</f>
        <v/>
      </c>
      <c r="G810" s="117">
        <f>controle!L813</f>
        <v>0</v>
      </c>
    </row>
    <row r="811" spans="1:7" ht="24" customHeight="1" x14ac:dyDescent="0.25">
      <c r="A811" s="111" t="str">
        <f>controle!A814</f>
        <v/>
      </c>
      <c r="B811" s="136">
        <f>controle!B814</f>
        <v>0</v>
      </c>
      <c r="C811" s="125">
        <f>controle!C814</f>
        <v>0</v>
      </c>
      <c r="D811" s="126">
        <f>controle!D814</f>
        <v>0</v>
      </c>
      <c r="E811" s="112">
        <f>controle!E814</f>
        <v>0</v>
      </c>
      <c r="F811" s="113" t="str">
        <f ca="1">controle!F814</f>
        <v/>
      </c>
      <c r="G811" s="117">
        <f>controle!L814</f>
        <v>0</v>
      </c>
    </row>
    <row r="812" spans="1:7" ht="24" customHeight="1" x14ac:dyDescent="0.25">
      <c r="A812" s="111" t="str">
        <f>controle!A815</f>
        <v/>
      </c>
      <c r="B812" s="136">
        <f>controle!B815</f>
        <v>0</v>
      </c>
      <c r="C812" s="125">
        <f>controle!C815</f>
        <v>0</v>
      </c>
      <c r="D812" s="126">
        <f>controle!D815</f>
        <v>0</v>
      </c>
      <c r="E812" s="112">
        <f>controle!E815</f>
        <v>0</v>
      </c>
      <c r="F812" s="113" t="str">
        <f ca="1">controle!F815</f>
        <v/>
      </c>
      <c r="G812" s="117">
        <f>controle!L815</f>
        <v>0</v>
      </c>
    </row>
    <row r="813" spans="1:7" ht="24" customHeight="1" x14ac:dyDescent="0.25">
      <c r="A813" s="111" t="str">
        <f>controle!A816</f>
        <v/>
      </c>
      <c r="B813" s="136">
        <f>controle!B816</f>
        <v>0</v>
      </c>
      <c r="C813" s="125">
        <f>controle!C816</f>
        <v>0</v>
      </c>
      <c r="D813" s="126">
        <f>controle!D816</f>
        <v>0</v>
      </c>
      <c r="E813" s="112">
        <f>controle!E816</f>
        <v>0</v>
      </c>
      <c r="F813" s="113" t="str">
        <f ca="1">controle!F816</f>
        <v/>
      </c>
      <c r="G813" s="117">
        <f>controle!L816</f>
        <v>0</v>
      </c>
    </row>
    <row r="814" spans="1:7" ht="24" customHeight="1" x14ac:dyDescent="0.25">
      <c r="A814" s="111" t="str">
        <f>controle!A817</f>
        <v/>
      </c>
      <c r="B814" s="136">
        <f>controle!B817</f>
        <v>0</v>
      </c>
      <c r="C814" s="125">
        <f>controle!C817</f>
        <v>0</v>
      </c>
      <c r="D814" s="126">
        <f>controle!D817</f>
        <v>0</v>
      </c>
      <c r="E814" s="112">
        <f>controle!E817</f>
        <v>0</v>
      </c>
      <c r="F814" s="113" t="str">
        <f ca="1">controle!F817</f>
        <v/>
      </c>
      <c r="G814" s="117">
        <f>controle!L817</f>
        <v>0</v>
      </c>
    </row>
    <row r="815" spans="1:7" ht="24" customHeight="1" x14ac:dyDescent="0.25">
      <c r="A815" s="111" t="str">
        <f>controle!A818</f>
        <v/>
      </c>
      <c r="B815" s="136">
        <f>controle!B818</f>
        <v>0</v>
      </c>
      <c r="C815" s="125">
        <f>controle!C818</f>
        <v>0</v>
      </c>
      <c r="D815" s="126">
        <f>controle!D818</f>
        <v>0</v>
      </c>
      <c r="E815" s="112">
        <f>controle!E818</f>
        <v>0</v>
      </c>
      <c r="F815" s="113" t="str">
        <f ca="1">controle!F818</f>
        <v/>
      </c>
      <c r="G815" s="117">
        <f>controle!L818</f>
        <v>0</v>
      </c>
    </row>
    <row r="816" spans="1:7" ht="24" customHeight="1" x14ac:dyDescent="0.25">
      <c r="A816" s="111" t="str">
        <f>controle!A819</f>
        <v/>
      </c>
      <c r="B816" s="136">
        <f>controle!B819</f>
        <v>0</v>
      </c>
      <c r="C816" s="125">
        <f>controle!C819</f>
        <v>0</v>
      </c>
      <c r="D816" s="126">
        <f>controle!D819</f>
        <v>0</v>
      </c>
      <c r="E816" s="112">
        <f>controle!E819</f>
        <v>0</v>
      </c>
      <c r="F816" s="113" t="str">
        <f ca="1">controle!F819</f>
        <v/>
      </c>
      <c r="G816" s="117">
        <f>controle!L819</f>
        <v>0</v>
      </c>
    </row>
    <row r="817" spans="1:7" ht="24" customHeight="1" x14ac:dyDescent="0.25">
      <c r="A817" s="111" t="str">
        <f>controle!A820</f>
        <v/>
      </c>
      <c r="B817" s="136">
        <f>controle!B820</f>
        <v>0</v>
      </c>
      <c r="C817" s="125">
        <f>controle!C820</f>
        <v>0</v>
      </c>
      <c r="D817" s="126">
        <f>controle!D820</f>
        <v>0</v>
      </c>
      <c r="E817" s="112">
        <f>controle!E820</f>
        <v>0</v>
      </c>
      <c r="F817" s="113" t="str">
        <f ca="1">controle!F820</f>
        <v/>
      </c>
      <c r="G817" s="117">
        <f>controle!L820</f>
        <v>0</v>
      </c>
    </row>
    <row r="818" spans="1:7" ht="24" customHeight="1" x14ac:dyDescent="0.25">
      <c r="A818" s="111" t="str">
        <f>controle!A821</f>
        <v/>
      </c>
      <c r="B818" s="136">
        <f>controle!B821</f>
        <v>0</v>
      </c>
      <c r="C818" s="125">
        <f>controle!C821</f>
        <v>0</v>
      </c>
      <c r="D818" s="126">
        <f>controle!D821</f>
        <v>0</v>
      </c>
      <c r="E818" s="112">
        <f>controle!E821</f>
        <v>0</v>
      </c>
      <c r="F818" s="113" t="str">
        <f ca="1">controle!F821</f>
        <v/>
      </c>
      <c r="G818" s="117">
        <f>controle!L821</f>
        <v>0</v>
      </c>
    </row>
    <row r="819" spans="1:7" ht="24" customHeight="1" x14ac:dyDescent="0.25">
      <c r="A819" s="111" t="str">
        <f>controle!A822</f>
        <v/>
      </c>
      <c r="B819" s="136">
        <f>controle!B822</f>
        <v>0</v>
      </c>
      <c r="C819" s="125">
        <f>controle!C822</f>
        <v>0</v>
      </c>
      <c r="D819" s="126">
        <f>controle!D822</f>
        <v>0</v>
      </c>
      <c r="E819" s="112">
        <f>controle!E822</f>
        <v>0</v>
      </c>
      <c r="F819" s="113" t="str">
        <f ca="1">controle!F822</f>
        <v/>
      </c>
      <c r="G819" s="117">
        <f>controle!L822</f>
        <v>0</v>
      </c>
    </row>
    <row r="820" spans="1:7" ht="24" customHeight="1" x14ac:dyDescent="0.25">
      <c r="A820" s="111" t="str">
        <f>controle!A823</f>
        <v/>
      </c>
      <c r="B820" s="136">
        <f>controle!B823</f>
        <v>0</v>
      </c>
      <c r="C820" s="125">
        <f>controle!C823</f>
        <v>0</v>
      </c>
      <c r="D820" s="126">
        <f>controle!D823</f>
        <v>0</v>
      </c>
      <c r="E820" s="112">
        <f>controle!E823</f>
        <v>0</v>
      </c>
      <c r="F820" s="113" t="str">
        <f ca="1">controle!F823</f>
        <v/>
      </c>
      <c r="G820" s="117">
        <f>controle!L823</f>
        <v>0</v>
      </c>
    </row>
    <row r="821" spans="1:7" ht="24" customHeight="1" x14ac:dyDescent="0.25">
      <c r="A821" s="111" t="str">
        <f>controle!A824</f>
        <v/>
      </c>
      <c r="B821" s="136">
        <f>controle!B824</f>
        <v>0</v>
      </c>
      <c r="C821" s="125">
        <f>controle!C824</f>
        <v>0</v>
      </c>
      <c r="D821" s="126">
        <f>controle!D824</f>
        <v>0</v>
      </c>
      <c r="E821" s="112">
        <f>controle!E824</f>
        <v>0</v>
      </c>
      <c r="F821" s="113" t="str">
        <f ca="1">controle!F824</f>
        <v/>
      </c>
      <c r="G821" s="117">
        <f>controle!L824</f>
        <v>0</v>
      </c>
    </row>
    <row r="822" spans="1:7" ht="24" customHeight="1" x14ac:dyDescent="0.25">
      <c r="A822" s="111" t="str">
        <f>controle!A825</f>
        <v/>
      </c>
      <c r="B822" s="136">
        <f>controle!B825</f>
        <v>0</v>
      </c>
      <c r="C822" s="125">
        <f>controle!C825</f>
        <v>0</v>
      </c>
      <c r="D822" s="126">
        <f>controle!D825</f>
        <v>0</v>
      </c>
      <c r="E822" s="112">
        <f>controle!E825</f>
        <v>0</v>
      </c>
      <c r="F822" s="113" t="str">
        <f ca="1">controle!F825</f>
        <v/>
      </c>
      <c r="G822" s="117">
        <f>controle!L825</f>
        <v>0</v>
      </c>
    </row>
    <row r="823" spans="1:7" ht="24" customHeight="1" x14ac:dyDescent="0.25">
      <c r="A823" s="111" t="str">
        <f>controle!A826</f>
        <v/>
      </c>
      <c r="B823" s="136">
        <f>controle!B826</f>
        <v>0</v>
      </c>
      <c r="C823" s="125">
        <f>controle!C826</f>
        <v>0</v>
      </c>
      <c r="D823" s="126">
        <f>controle!D826</f>
        <v>0</v>
      </c>
      <c r="E823" s="112">
        <f>controle!E826</f>
        <v>0</v>
      </c>
      <c r="F823" s="113" t="str">
        <f ca="1">controle!F826</f>
        <v/>
      </c>
      <c r="G823" s="117">
        <f>controle!L826</f>
        <v>0</v>
      </c>
    </row>
    <row r="824" spans="1:7" ht="24" customHeight="1" x14ac:dyDescent="0.25">
      <c r="A824" s="111" t="str">
        <f>controle!A827</f>
        <v/>
      </c>
      <c r="B824" s="136">
        <f>controle!B827</f>
        <v>0</v>
      </c>
      <c r="C824" s="125">
        <f>controle!C827</f>
        <v>0</v>
      </c>
      <c r="D824" s="126">
        <f>controle!D827</f>
        <v>0</v>
      </c>
      <c r="E824" s="112">
        <f>controle!E827</f>
        <v>0</v>
      </c>
      <c r="F824" s="113" t="str">
        <f ca="1">controle!F827</f>
        <v/>
      </c>
      <c r="G824" s="117">
        <f>controle!L827</f>
        <v>0</v>
      </c>
    </row>
    <row r="825" spans="1:7" ht="24" customHeight="1" x14ac:dyDescent="0.25">
      <c r="A825" s="111" t="str">
        <f>controle!A828</f>
        <v/>
      </c>
      <c r="B825" s="136">
        <f>controle!B828</f>
        <v>0</v>
      </c>
      <c r="C825" s="125">
        <f>controle!C828</f>
        <v>0</v>
      </c>
      <c r="D825" s="126">
        <f>controle!D828</f>
        <v>0</v>
      </c>
      <c r="E825" s="112">
        <f>controle!E828</f>
        <v>0</v>
      </c>
      <c r="F825" s="113" t="str">
        <f ca="1">controle!F828</f>
        <v/>
      </c>
      <c r="G825" s="117">
        <f>controle!L828</f>
        <v>0</v>
      </c>
    </row>
    <row r="826" spans="1:7" ht="24" customHeight="1" x14ac:dyDescent="0.25">
      <c r="A826" s="111" t="str">
        <f>controle!A829</f>
        <v/>
      </c>
      <c r="B826" s="136">
        <f>controle!B829</f>
        <v>0</v>
      </c>
      <c r="C826" s="125">
        <f>controle!C829</f>
        <v>0</v>
      </c>
      <c r="D826" s="126">
        <f>controle!D829</f>
        <v>0</v>
      </c>
      <c r="E826" s="112">
        <f>controle!E829</f>
        <v>0</v>
      </c>
      <c r="F826" s="113" t="str">
        <f ca="1">controle!F829</f>
        <v/>
      </c>
      <c r="G826" s="117">
        <f>controle!L829</f>
        <v>0</v>
      </c>
    </row>
    <row r="827" spans="1:7" ht="24" customHeight="1" x14ac:dyDescent="0.25">
      <c r="A827" s="111" t="str">
        <f>controle!A830</f>
        <v/>
      </c>
      <c r="B827" s="136">
        <f>controle!B830</f>
        <v>0</v>
      </c>
      <c r="C827" s="125">
        <f>controle!C830</f>
        <v>0</v>
      </c>
      <c r="D827" s="126">
        <f>controle!D830</f>
        <v>0</v>
      </c>
      <c r="E827" s="112">
        <f>controle!E830</f>
        <v>0</v>
      </c>
      <c r="F827" s="113" t="str">
        <f ca="1">controle!F830</f>
        <v/>
      </c>
      <c r="G827" s="117">
        <f>controle!L830</f>
        <v>0</v>
      </c>
    </row>
    <row r="828" spans="1:7" ht="24" customHeight="1" x14ac:dyDescent="0.25">
      <c r="A828" s="111" t="str">
        <f>controle!A831</f>
        <v/>
      </c>
      <c r="B828" s="136">
        <f>controle!B831</f>
        <v>0</v>
      </c>
      <c r="C828" s="125">
        <f>controle!C831</f>
        <v>0</v>
      </c>
      <c r="D828" s="126">
        <f>controle!D831</f>
        <v>0</v>
      </c>
      <c r="E828" s="112">
        <f>controle!E831</f>
        <v>0</v>
      </c>
      <c r="F828" s="113" t="str">
        <f ca="1">controle!F831</f>
        <v/>
      </c>
      <c r="G828" s="117">
        <f>controle!L831</f>
        <v>0</v>
      </c>
    </row>
    <row r="829" spans="1:7" ht="24" customHeight="1" x14ac:dyDescent="0.25">
      <c r="A829" s="111" t="str">
        <f>controle!A832</f>
        <v/>
      </c>
      <c r="B829" s="136">
        <f>controle!B832</f>
        <v>0</v>
      </c>
      <c r="C829" s="125">
        <f>controle!C832</f>
        <v>0</v>
      </c>
      <c r="D829" s="126">
        <f>controle!D832</f>
        <v>0</v>
      </c>
      <c r="E829" s="112">
        <f>controle!E832</f>
        <v>0</v>
      </c>
      <c r="F829" s="113" t="str">
        <f ca="1">controle!F832</f>
        <v/>
      </c>
      <c r="G829" s="117">
        <f>controle!L832</f>
        <v>0</v>
      </c>
    </row>
    <row r="830" spans="1:7" ht="24" customHeight="1" x14ac:dyDescent="0.25">
      <c r="A830" s="111" t="str">
        <f>controle!A833</f>
        <v/>
      </c>
      <c r="B830" s="136">
        <f>controle!B833</f>
        <v>0</v>
      </c>
      <c r="C830" s="125">
        <f>controle!C833</f>
        <v>0</v>
      </c>
      <c r="D830" s="126">
        <f>controle!D833</f>
        <v>0</v>
      </c>
      <c r="E830" s="112">
        <f>controle!E833</f>
        <v>0</v>
      </c>
      <c r="F830" s="113" t="str">
        <f ca="1">controle!F833</f>
        <v/>
      </c>
      <c r="G830" s="117">
        <f>controle!L833</f>
        <v>0</v>
      </c>
    </row>
    <row r="831" spans="1:7" ht="24" customHeight="1" x14ac:dyDescent="0.25">
      <c r="A831" s="111" t="str">
        <f>controle!A834</f>
        <v/>
      </c>
      <c r="B831" s="136">
        <f>controle!B834</f>
        <v>0</v>
      </c>
      <c r="C831" s="125">
        <f>controle!C834</f>
        <v>0</v>
      </c>
      <c r="D831" s="126">
        <f>controle!D834</f>
        <v>0</v>
      </c>
      <c r="E831" s="112">
        <f>controle!E834</f>
        <v>0</v>
      </c>
      <c r="F831" s="113" t="str">
        <f ca="1">controle!F834</f>
        <v/>
      </c>
      <c r="G831" s="117">
        <f>controle!L834</f>
        <v>0</v>
      </c>
    </row>
    <row r="832" spans="1:7" ht="24" customHeight="1" x14ac:dyDescent="0.25">
      <c r="A832" s="111" t="str">
        <f>controle!A835</f>
        <v/>
      </c>
      <c r="B832" s="136">
        <f>controle!B835</f>
        <v>0</v>
      </c>
      <c r="C832" s="125">
        <f>controle!C835</f>
        <v>0</v>
      </c>
      <c r="D832" s="126">
        <f>controle!D835</f>
        <v>0</v>
      </c>
      <c r="E832" s="112">
        <f>controle!E835</f>
        <v>0</v>
      </c>
      <c r="F832" s="113" t="str">
        <f ca="1">controle!F835</f>
        <v/>
      </c>
      <c r="G832" s="117">
        <f>controle!L835</f>
        <v>0</v>
      </c>
    </row>
    <row r="833" spans="1:7" ht="24" customHeight="1" x14ac:dyDescent="0.25">
      <c r="A833" s="111" t="str">
        <f>controle!A836</f>
        <v/>
      </c>
      <c r="B833" s="136">
        <f>controle!B836</f>
        <v>0</v>
      </c>
      <c r="C833" s="125">
        <f>controle!C836</f>
        <v>0</v>
      </c>
      <c r="D833" s="126">
        <f>controle!D836</f>
        <v>0</v>
      </c>
      <c r="E833" s="112">
        <f>controle!E836</f>
        <v>0</v>
      </c>
      <c r="F833" s="113" t="str">
        <f ca="1">controle!F836</f>
        <v/>
      </c>
      <c r="G833" s="117">
        <f>controle!L836</f>
        <v>0</v>
      </c>
    </row>
    <row r="834" spans="1:7" ht="24" customHeight="1" x14ac:dyDescent="0.25">
      <c r="A834" s="111" t="str">
        <f>controle!A837</f>
        <v/>
      </c>
      <c r="B834" s="136">
        <f>controle!B837</f>
        <v>0</v>
      </c>
      <c r="C834" s="125">
        <f>controle!C837</f>
        <v>0</v>
      </c>
      <c r="D834" s="126">
        <f>controle!D837</f>
        <v>0</v>
      </c>
      <c r="E834" s="112">
        <f>controle!E837</f>
        <v>0</v>
      </c>
      <c r="F834" s="113" t="str">
        <f ca="1">controle!F837</f>
        <v/>
      </c>
      <c r="G834" s="117">
        <f>controle!L837</f>
        <v>0</v>
      </c>
    </row>
    <row r="835" spans="1:7" ht="24" customHeight="1" x14ac:dyDescent="0.25">
      <c r="A835" s="111" t="str">
        <f>controle!A838</f>
        <v/>
      </c>
      <c r="B835" s="136">
        <f>controle!B838</f>
        <v>0</v>
      </c>
      <c r="C835" s="125">
        <f>controle!C838</f>
        <v>0</v>
      </c>
      <c r="D835" s="126">
        <f>controle!D838</f>
        <v>0</v>
      </c>
      <c r="E835" s="112">
        <f>controle!E838</f>
        <v>0</v>
      </c>
      <c r="F835" s="113" t="str">
        <f ca="1">controle!F838</f>
        <v/>
      </c>
      <c r="G835" s="117">
        <f>controle!L838</f>
        <v>0</v>
      </c>
    </row>
    <row r="836" spans="1:7" ht="24" customHeight="1" x14ac:dyDescent="0.25">
      <c r="A836" s="111" t="str">
        <f>controle!A839</f>
        <v/>
      </c>
      <c r="B836" s="136">
        <f>controle!B839</f>
        <v>0</v>
      </c>
      <c r="C836" s="125">
        <f>controle!C839</f>
        <v>0</v>
      </c>
      <c r="D836" s="126">
        <f>controle!D839</f>
        <v>0</v>
      </c>
      <c r="E836" s="112">
        <f>controle!E839</f>
        <v>0</v>
      </c>
      <c r="F836" s="113" t="str">
        <f ca="1">controle!F839</f>
        <v/>
      </c>
      <c r="G836" s="117">
        <f>controle!L839</f>
        <v>0</v>
      </c>
    </row>
    <row r="837" spans="1:7" ht="24" customHeight="1" x14ac:dyDescent="0.25">
      <c r="A837" s="111" t="str">
        <f>controle!A840</f>
        <v/>
      </c>
      <c r="B837" s="136">
        <f>controle!B840</f>
        <v>0</v>
      </c>
      <c r="C837" s="125">
        <f>controle!C840</f>
        <v>0</v>
      </c>
      <c r="D837" s="126">
        <f>controle!D840</f>
        <v>0</v>
      </c>
      <c r="E837" s="112">
        <f>controle!E840</f>
        <v>0</v>
      </c>
      <c r="F837" s="113" t="str">
        <f ca="1">controle!F840</f>
        <v/>
      </c>
      <c r="G837" s="117">
        <f>controle!L840</f>
        <v>0</v>
      </c>
    </row>
    <row r="838" spans="1:7" ht="24" customHeight="1" x14ac:dyDescent="0.25">
      <c r="A838" s="111" t="str">
        <f>controle!A841</f>
        <v/>
      </c>
      <c r="B838" s="136">
        <f>controle!B841</f>
        <v>0</v>
      </c>
      <c r="C838" s="125">
        <f>controle!C841</f>
        <v>0</v>
      </c>
      <c r="D838" s="126">
        <f>controle!D841</f>
        <v>0</v>
      </c>
      <c r="E838" s="112">
        <f>controle!E841</f>
        <v>0</v>
      </c>
      <c r="F838" s="113" t="str">
        <f ca="1">controle!F841</f>
        <v/>
      </c>
      <c r="G838" s="117">
        <f>controle!L841</f>
        <v>0</v>
      </c>
    </row>
    <row r="839" spans="1:7" ht="24" customHeight="1" x14ac:dyDescent="0.25">
      <c r="A839" s="111" t="str">
        <f>controle!A842</f>
        <v/>
      </c>
      <c r="B839" s="136">
        <f>controle!B842</f>
        <v>0</v>
      </c>
      <c r="C839" s="125">
        <f>controle!C842</f>
        <v>0</v>
      </c>
      <c r="D839" s="126">
        <f>controle!D842</f>
        <v>0</v>
      </c>
      <c r="E839" s="112">
        <f>controle!E842</f>
        <v>0</v>
      </c>
      <c r="F839" s="113" t="str">
        <f ca="1">controle!F842</f>
        <v/>
      </c>
      <c r="G839" s="117">
        <f>controle!L842</f>
        <v>0</v>
      </c>
    </row>
    <row r="840" spans="1:7" ht="24" customHeight="1" x14ac:dyDescent="0.25">
      <c r="A840" s="111" t="str">
        <f>controle!A843</f>
        <v/>
      </c>
      <c r="B840" s="136">
        <f>controle!B843</f>
        <v>0</v>
      </c>
      <c r="C840" s="125">
        <f>controle!C843</f>
        <v>0</v>
      </c>
      <c r="D840" s="126">
        <f>controle!D843</f>
        <v>0</v>
      </c>
      <c r="E840" s="112">
        <f>controle!E843</f>
        <v>0</v>
      </c>
      <c r="F840" s="113" t="str">
        <f ca="1">controle!F843</f>
        <v/>
      </c>
      <c r="G840" s="117">
        <f>controle!L843</f>
        <v>0</v>
      </c>
    </row>
    <row r="841" spans="1:7" ht="24" customHeight="1" x14ac:dyDescent="0.25">
      <c r="A841" s="111" t="str">
        <f>controle!A844</f>
        <v/>
      </c>
      <c r="B841" s="136">
        <f>controle!B844</f>
        <v>0</v>
      </c>
      <c r="C841" s="125">
        <f>controle!C844</f>
        <v>0</v>
      </c>
      <c r="D841" s="126">
        <f>controle!D844</f>
        <v>0</v>
      </c>
      <c r="E841" s="112">
        <f>controle!E844</f>
        <v>0</v>
      </c>
      <c r="F841" s="113" t="str">
        <f ca="1">controle!F844</f>
        <v/>
      </c>
      <c r="G841" s="117">
        <f>controle!L844</f>
        <v>0</v>
      </c>
    </row>
    <row r="842" spans="1:7" ht="24" customHeight="1" x14ac:dyDescent="0.25">
      <c r="A842" s="111" t="str">
        <f>controle!A845</f>
        <v/>
      </c>
      <c r="B842" s="136">
        <f>controle!B845</f>
        <v>0</v>
      </c>
      <c r="C842" s="125">
        <f>controle!C845</f>
        <v>0</v>
      </c>
      <c r="D842" s="126">
        <f>controle!D845</f>
        <v>0</v>
      </c>
      <c r="E842" s="112">
        <f>controle!E845</f>
        <v>0</v>
      </c>
      <c r="F842" s="113" t="str">
        <f ca="1">controle!F845</f>
        <v/>
      </c>
      <c r="G842" s="117">
        <f>controle!L845</f>
        <v>0</v>
      </c>
    </row>
    <row r="843" spans="1:7" ht="24" customHeight="1" x14ac:dyDescent="0.25">
      <c r="A843" s="111" t="str">
        <f>controle!A846</f>
        <v/>
      </c>
      <c r="B843" s="136">
        <f>controle!B846</f>
        <v>0</v>
      </c>
      <c r="C843" s="125">
        <f>controle!C846</f>
        <v>0</v>
      </c>
      <c r="D843" s="126">
        <f>controle!D846</f>
        <v>0</v>
      </c>
      <c r="E843" s="112">
        <f>controle!E846</f>
        <v>0</v>
      </c>
      <c r="F843" s="113" t="str">
        <f ca="1">controle!F846</f>
        <v/>
      </c>
      <c r="G843" s="117">
        <f>controle!L846</f>
        <v>0</v>
      </c>
    </row>
    <row r="844" spans="1:7" ht="24" customHeight="1" x14ac:dyDescent="0.25">
      <c r="A844" s="111" t="str">
        <f>controle!A847</f>
        <v/>
      </c>
      <c r="B844" s="136">
        <f>controle!B847</f>
        <v>0</v>
      </c>
      <c r="C844" s="125">
        <f>controle!C847</f>
        <v>0</v>
      </c>
      <c r="D844" s="126">
        <f>controle!D847</f>
        <v>0</v>
      </c>
      <c r="E844" s="112">
        <f>controle!E847</f>
        <v>0</v>
      </c>
      <c r="F844" s="113" t="str">
        <f ca="1">controle!F847</f>
        <v/>
      </c>
      <c r="G844" s="117">
        <f>controle!L847</f>
        <v>0</v>
      </c>
    </row>
    <row r="845" spans="1:7" ht="24" customHeight="1" x14ac:dyDescent="0.25">
      <c r="A845" s="111" t="str">
        <f>controle!A848</f>
        <v/>
      </c>
      <c r="B845" s="136">
        <f>controle!B848</f>
        <v>0</v>
      </c>
      <c r="C845" s="125">
        <f>controle!C848</f>
        <v>0</v>
      </c>
      <c r="D845" s="126">
        <f>controle!D848</f>
        <v>0</v>
      </c>
      <c r="E845" s="112">
        <f>controle!E848</f>
        <v>0</v>
      </c>
      <c r="F845" s="113" t="str">
        <f ca="1">controle!F848</f>
        <v/>
      </c>
      <c r="G845" s="117">
        <f>controle!L848</f>
        <v>0</v>
      </c>
    </row>
    <row r="846" spans="1:7" ht="24" customHeight="1" x14ac:dyDescent="0.25">
      <c r="A846" s="111" t="str">
        <f>controle!A849</f>
        <v/>
      </c>
      <c r="B846" s="136">
        <f>controle!B849</f>
        <v>0</v>
      </c>
      <c r="C846" s="125">
        <f>controle!C849</f>
        <v>0</v>
      </c>
      <c r="D846" s="126">
        <f>controle!D849</f>
        <v>0</v>
      </c>
      <c r="E846" s="112">
        <f>controle!E849</f>
        <v>0</v>
      </c>
      <c r="F846" s="113" t="str">
        <f ca="1">controle!F849</f>
        <v/>
      </c>
      <c r="G846" s="117">
        <f>controle!L849</f>
        <v>0</v>
      </c>
    </row>
    <row r="847" spans="1:7" ht="24" customHeight="1" x14ac:dyDescent="0.25">
      <c r="A847" s="111" t="str">
        <f>controle!A850</f>
        <v/>
      </c>
      <c r="B847" s="136">
        <f>controle!B850</f>
        <v>0</v>
      </c>
      <c r="C847" s="125">
        <f>controle!C850</f>
        <v>0</v>
      </c>
      <c r="D847" s="126">
        <f>controle!D850</f>
        <v>0</v>
      </c>
      <c r="E847" s="112">
        <f>controle!E850</f>
        <v>0</v>
      </c>
      <c r="F847" s="113" t="str">
        <f ca="1">controle!F850</f>
        <v/>
      </c>
      <c r="G847" s="117">
        <f>controle!L850</f>
        <v>0</v>
      </c>
    </row>
    <row r="848" spans="1:7" ht="24" customHeight="1" x14ac:dyDescent="0.25">
      <c r="A848" s="111" t="str">
        <f>controle!A851</f>
        <v/>
      </c>
      <c r="B848" s="136">
        <f>controle!B851</f>
        <v>0</v>
      </c>
      <c r="C848" s="125">
        <f>controle!C851</f>
        <v>0</v>
      </c>
      <c r="D848" s="126">
        <f>controle!D851</f>
        <v>0</v>
      </c>
      <c r="E848" s="112">
        <f>controle!E851</f>
        <v>0</v>
      </c>
      <c r="F848" s="113" t="str">
        <f ca="1">controle!F851</f>
        <v/>
      </c>
      <c r="G848" s="117">
        <f>controle!L851</f>
        <v>0</v>
      </c>
    </row>
    <row r="849" spans="1:7" ht="24" customHeight="1" x14ac:dyDescent="0.25">
      <c r="A849" s="111" t="str">
        <f>controle!A852</f>
        <v/>
      </c>
      <c r="B849" s="136">
        <f>controle!B852</f>
        <v>0</v>
      </c>
      <c r="C849" s="125">
        <f>controle!C852</f>
        <v>0</v>
      </c>
      <c r="D849" s="126">
        <f>controle!D852</f>
        <v>0</v>
      </c>
      <c r="E849" s="112">
        <f>controle!E852</f>
        <v>0</v>
      </c>
      <c r="F849" s="113" t="str">
        <f ca="1">controle!F852</f>
        <v/>
      </c>
      <c r="G849" s="117">
        <f>controle!L852</f>
        <v>0</v>
      </c>
    </row>
    <row r="850" spans="1:7" ht="24" customHeight="1" x14ac:dyDescent="0.25">
      <c r="A850" s="111" t="str">
        <f>controle!A853</f>
        <v/>
      </c>
      <c r="B850" s="136">
        <f>controle!B853</f>
        <v>0</v>
      </c>
      <c r="C850" s="125">
        <f>controle!C853</f>
        <v>0</v>
      </c>
      <c r="D850" s="126">
        <f>controle!D853</f>
        <v>0</v>
      </c>
      <c r="E850" s="112">
        <f>controle!E853</f>
        <v>0</v>
      </c>
      <c r="F850" s="113" t="str">
        <f ca="1">controle!F853</f>
        <v/>
      </c>
      <c r="G850" s="117">
        <f>controle!L853</f>
        <v>0</v>
      </c>
    </row>
    <row r="851" spans="1:7" ht="24" customHeight="1" x14ac:dyDescent="0.25">
      <c r="A851" s="111" t="str">
        <f>controle!A854</f>
        <v/>
      </c>
      <c r="B851" s="136">
        <f>controle!B854</f>
        <v>0</v>
      </c>
      <c r="C851" s="125">
        <f>controle!C854</f>
        <v>0</v>
      </c>
      <c r="D851" s="126">
        <f>controle!D854</f>
        <v>0</v>
      </c>
      <c r="E851" s="112">
        <f>controle!E854</f>
        <v>0</v>
      </c>
      <c r="F851" s="113" t="str">
        <f ca="1">controle!F854</f>
        <v/>
      </c>
      <c r="G851" s="117">
        <f>controle!L854</f>
        <v>0</v>
      </c>
    </row>
    <row r="852" spans="1:7" ht="24" customHeight="1" x14ac:dyDescent="0.25">
      <c r="A852" s="111" t="str">
        <f>controle!A855</f>
        <v/>
      </c>
      <c r="B852" s="136">
        <f>controle!B855</f>
        <v>0</v>
      </c>
      <c r="C852" s="125">
        <f>controle!C855</f>
        <v>0</v>
      </c>
      <c r="D852" s="126">
        <f>controle!D855</f>
        <v>0</v>
      </c>
      <c r="E852" s="112">
        <f>controle!E855</f>
        <v>0</v>
      </c>
      <c r="F852" s="113" t="str">
        <f ca="1">controle!F855</f>
        <v/>
      </c>
      <c r="G852" s="117">
        <f>controle!L855</f>
        <v>0</v>
      </c>
    </row>
    <row r="853" spans="1:7" ht="24" customHeight="1" x14ac:dyDescent="0.25">
      <c r="A853" s="111" t="str">
        <f>controle!A856</f>
        <v/>
      </c>
      <c r="B853" s="136">
        <f>controle!B856</f>
        <v>0</v>
      </c>
      <c r="C853" s="125">
        <f>controle!C856</f>
        <v>0</v>
      </c>
      <c r="D853" s="126">
        <f>controle!D856</f>
        <v>0</v>
      </c>
      <c r="E853" s="112">
        <f>controle!E856</f>
        <v>0</v>
      </c>
      <c r="F853" s="113" t="str">
        <f ca="1">controle!F856</f>
        <v/>
      </c>
      <c r="G853" s="117">
        <f>controle!L856</f>
        <v>0</v>
      </c>
    </row>
    <row r="854" spans="1:7" ht="24" customHeight="1" x14ac:dyDescent="0.25">
      <c r="A854" s="111" t="str">
        <f>controle!A857</f>
        <v/>
      </c>
      <c r="B854" s="136">
        <f>controle!B857</f>
        <v>0</v>
      </c>
      <c r="C854" s="125">
        <f>controle!C857</f>
        <v>0</v>
      </c>
      <c r="D854" s="126">
        <f>controle!D857</f>
        <v>0</v>
      </c>
      <c r="E854" s="112">
        <f>controle!E857</f>
        <v>0</v>
      </c>
      <c r="F854" s="113" t="str">
        <f ca="1">controle!F857</f>
        <v/>
      </c>
      <c r="G854" s="117">
        <f>controle!L857</f>
        <v>0</v>
      </c>
    </row>
    <row r="855" spans="1:7" ht="24" customHeight="1" x14ac:dyDescent="0.25">
      <c r="A855" s="111" t="str">
        <f>controle!A858</f>
        <v/>
      </c>
      <c r="B855" s="136">
        <f>controle!B858</f>
        <v>0</v>
      </c>
      <c r="C855" s="125">
        <f>controle!C858</f>
        <v>0</v>
      </c>
      <c r="D855" s="126">
        <f>controle!D858</f>
        <v>0</v>
      </c>
      <c r="E855" s="112">
        <f>controle!E858</f>
        <v>0</v>
      </c>
      <c r="F855" s="113" t="str">
        <f ca="1">controle!F858</f>
        <v/>
      </c>
      <c r="G855" s="117">
        <f>controle!L858</f>
        <v>0</v>
      </c>
    </row>
    <row r="856" spans="1:7" ht="24" customHeight="1" x14ac:dyDescent="0.25">
      <c r="A856" s="111" t="str">
        <f>controle!A859</f>
        <v/>
      </c>
      <c r="B856" s="136">
        <f>controle!B859</f>
        <v>0</v>
      </c>
      <c r="C856" s="125">
        <f>controle!C859</f>
        <v>0</v>
      </c>
      <c r="D856" s="126">
        <f>controle!D859</f>
        <v>0</v>
      </c>
      <c r="E856" s="112">
        <f>controle!E859</f>
        <v>0</v>
      </c>
      <c r="F856" s="113" t="str">
        <f ca="1">controle!F859</f>
        <v/>
      </c>
      <c r="G856" s="117">
        <f>controle!L859</f>
        <v>0</v>
      </c>
    </row>
    <row r="857" spans="1:7" ht="24" customHeight="1" x14ac:dyDescent="0.25">
      <c r="A857" s="111" t="str">
        <f>controle!A860</f>
        <v/>
      </c>
      <c r="B857" s="136">
        <f>controle!B860</f>
        <v>0</v>
      </c>
      <c r="C857" s="125">
        <f>controle!C860</f>
        <v>0</v>
      </c>
      <c r="D857" s="126">
        <f>controle!D860</f>
        <v>0</v>
      </c>
      <c r="E857" s="112">
        <f>controle!E860</f>
        <v>0</v>
      </c>
      <c r="F857" s="113" t="str">
        <f ca="1">controle!F860</f>
        <v/>
      </c>
      <c r="G857" s="117">
        <f>controle!L860</f>
        <v>0</v>
      </c>
    </row>
    <row r="858" spans="1:7" ht="24" customHeight="1" x14ac:dyDescent="0.25">
      <c r="A858" s="111" t="str">
        <f>controle!A861</f>
        <v/>
      </c>
      <c r="B858" s="136">
        <f>controle!B861</f>
        <v>0</v>
      </c>
      <c r="C858" s="125">
        <f>controle!C861</f>
        <v>0</v>
      </c>
      <c r="D858" s="126">
        <f>controle!D861</f>
        <v>0</v>
      </c>
      <c r="E858" s="112">
        <f>controle!E861</f>
        <v>0</v>
      </c>
      <c r="F858" s="113" t="str">
        <f ca="1">controle!F861</f>
        <v/>
      </c>
      <c r="G858" s="117">
        <f>controle!L861</f>
        <v>0</v>
      </c>
    </row>
    <row r="859" spans="1:7" ht="24" customHeight="1" x14ac:dyDescent="0.25">
      <c r="A859" s="111" t="str">
        <f>controle!A862</f>
        <v/>
      </c>
      <c r="B859" s="136">
        <f>controle!B862</f>
        <v>0</v>
      </c>
      <c r="C859" s="125">
        <f>controle!C862</f>
        <v>0</v>
      </c>
      <c r="D859" s="126">
        <f>controle!D862</f>
        <v>0</v>
      </c>
      <c r="E859" s="112">
        <f>controle!E862</f>
        <v>0</v>
      </c>
      <c r="F859" s="113" t="str">
        <f ca="1">controle!F862</f>
        <v/>
      </c>
      <c r="G859" s="117">
        <f>controle!L862</f>
        <v>0</v>
      </c>
    </row>
    <row r="860" spans="1:7" ht="24" customHeight="1" x14ac:dyDescent="0.25">
      <c r="A860" s="111" t="str">
        <f>controle!A863</f>
        <v/>
      </c>
      <c r="B860" s="136">
        <f>controle!B863</f>
        <v>0</v>
      </c>
      <c r="C860" s="125">
        <f>controle!C863</f>
        <v>0</v>
      </c>
      <c r="D860" s="126">
        <f>controle!D863</f>
        <v>0</v>
      </c>
      <c r="E860" s="112">
        <f>controle!E863</f>
        <v>0</v>
      </c>
      <c r="F860" s="113" t="str">
        <f ca="1">controle!F863</f>
        <v/>
      </c>
      <c r="G860" s="117">
        <f>controle!L863</f>
        <v>0</v>
      </c>
    </row>
    <row r="861" spans="1:7" ht="24" customHeight="1" x14ac:dyDescent="0.25">
      <c r="A861" s="111" t="str">
        <f>controle!A864</f>
        <v/>
      </c>
      <c r="B861" s="136">
        <f>controle!B864</f>
        <v>0</v>
      </c>
      <c r="C861" s="125">
        <f>controle!C864</f>
        <v>0</v>
      </c>
      <c r="D861" s="126">
        <f>controle!D864</f>
        <v>0</v>
      </c>
      <c r="E861" s="112">
        <f>controle!E864</f>
        <v>0</v>
      </c>
      <c r="F861" s="113" t="str">
        <f ca="1">controle!F864</f>
        <v/>
      </c>
      <c r="G861" s="117">
        <f>controle!L864</f>
        <v>0</v>
      </c>
    </row>
    <row r="862" spans="1:7" ht="24" customHeight="1" x14ac:dyDescent="0.25">
      <c r="A862" s="111" t="str">
        <f>controle!A865</f>
        <v/>
      </c>
      <c r="B862" s="136">
        <f>controle!B865</f>
        <v>0</v>
      </c>
      <c r="C862" s="125">
        <f>controle!C865</f>
        <v>0</v>
      </c>
      <c r="D862" s="126">
        <f>controle!D865</f>
        <v>0</v>
      </c>
      <c r="E862" s="112">
        <f>controle!E865</f>
        <v>0</v>
      </c>
      <c r="F862" s="113" t="str">
        <f ca="1">controle!F865</f>
        <v/>
      </c>
      <c r="G862" s="117">
        <f>controle!L865</f>
        <v>0</v>
      </c>
    </row>
    <row r="863" spans="1:7" ht="24" customHeight="1" x14ac:dyDescent="0.25">
      <c r="A863" s="111" t="str">
        <f>controle!A866</f>
        <v/>
      </c>
      <c r="B863" s="136">
        <f>controle!B866</f>
        <v>0</v>
      </c>
      <c r="C863" s="125">
        <f>controle!C866</f>
        <v>0</v>
      </c>
      <c r="D863" s="126">
        <f>controle!D866</f>
        <v>0</v>
      </c>
      <c r="E863" s="112">
        <f>controle!E866</f>
        <v>0</v>
      </c>
      <c r="F863" s="113" t="str">
        <f ca="1">controle!F866</f>
        <v/>
      </c>
      <c r="G863" s="117">
        <f>controle!L866</f>
        <v>0</v>
      </c>
    </row>
    <row r="864" spans="1:7" ht="24" customHeight="1" x14ac:dyDescent="0.25">
      <c r="A864" s="111" t="str">
        <f>controle!A867</f>
        <v/>
      </c>
      <c r="B864" s="136">
        <f>controle!B867</f>
        <v>0</v>
      </c>
      <c r="C864" s="125">
        <f>controle!C867</f>
        <v>0</v>
      </c>
      <c r="D864" s="126">
        <f>controle!D867</f>
        <v>0</v>
      </c>
      <c r="E864" s="112">
        <f>controle!E867</f>
        <v>0</v>
      </c>
      <c r="F864" s="113" t="str">
        <f ca="1">controle!F867</f>
        <v/>
      </c>
      <c r="G864" s="117">
        <f>controle!L867</f>
        <v>0</v>
      </c>
    </row>
    <row r="865" spans="1:7" ht="24" customHeight="1" x14ac:dyDescent="0.25">
      <c r="A865" s="111" t="str">
        <f>controle!A868</f>
        <v/>
      </c>
      <c r="B865" s="136">
        <f>controle!B868</f>
        <v>0</v>
      </c>
      <c r="C865" s="125">
        <f>controle!C868</f>
        <v>0</v>
      </c>
      <c r="D865" s="126">
        <f>controle!D868</f>
        <v>0</v>
      </c>
      <c r="E865" s="112">
        <f>controle!E868</f>
        <v>0</v>
      </c>
      <c r="F865" s="113" t="str">
        <f ca="1">controle!F868</f>
        <v/>
      </c>
      <c r="G865" s="117">
        <f>controle!L868</f>
        <v>0</v>
      </c>
    </row>
    <row r="866" spans="1:7" ht="24" customHeight="1" x14ac:dyDescent="0.25">
      <c r="A866" s="111" t="str">
        <f>controle!A869</f>
        <v/>
      </c>
      <c r="B866" s="136">
        <f>controle!B869</f>
        <v>0</v>
      </c>
      <c r="C866" s="125">
        <f>controle!C869</f>
        <v>0</v>
      </c>
      <c r="D866" s="126">
        <f>controle!D869</f>
        <v>0</v>
      </c>
      <c r="E866" s="112">
        <f>controle!E869</f>
        <v>0</v>
      </c>
      <c r="F866" s="113" t="str">
        <f ca="1">controle!F869</f>
        <v/>
      </c>
      <c r="G866" s="117">
        <f>controle!L869</f>
        <v>0</v>
      </c>
    </row>
    <row r="867" spans="1:7" ht="24" customHeight="1" x14ac:dyDescent="0.25">
      <c r="A867" s="111" t="str">
        <f>controle!A870</f>
        <v/>
      </c>
      <c r="B867" s="136">
        <f>controle!B870</f>
        <v>0</v>
      </c>
      <c r="C867" s="125">
        <f>controle!C870</f>
        <v>0</v>
      </c>
      <c r="D867" s="126">
        <f>controle!D870</f>
        <v>0</v>
      </c>
      <c r="E867" s="112">
        <f>controle!E870</f>
        <v>0</v>
      </c>
      <c r="F867" s="113" t="str">
        <f ca="1">controle!F870</f>
        <v/>
      </c>
      <c r="G867" s="117">
        <f>controle!L870</f>
        <v>0</v>
      </c>
    </row>
    <row r="868" spans="1:7" ht="24" customHeight="1" x14ac:dyDescent="0.25">
      <c r="A868" s="111" t="str">
        <f>controle!A871</f>
        <v/>
      </c>
      <c r="B868" s="136">
        <f>controle!B871</f>
        <v>0</v>
      </c>
      <c r="C868" s="125">
        <f>controle!C871</f>
        <v>0</v>
      </c>
      <c r="D868" s="126">
        <f>controle!D871</f>
        <v>0</v>
      </c>
      <c r="E868" s="112">
        <f>controle!E871</f>
        <v>0</v>
      </c>
      <c r="F868" s="113" t="str">
        <f ca="1">controle!F871</f>
        <v/>
      </c>
      <c r="G868" s="117">
        <f>controle!L871</f>
        <v>0</v>
      </c>
    </row>
    <row r="869" spans="1:7" ht="24" customHeight="1" x14ac:dyDescent="0.25">
      <c r="A869" s="111" t="str">
        <f>controle!A872</f>
        <v/>
      </c>
      <c r="B869" s="136">
        <f>controle!B872</f>
        <v>0</v>
      </c>
      <c r="C869" s="125">
        <f>controle!C872</f>
        <v>0</v>
      </c>
      <c r="D869" s="126">
        <f>controle!D872</f>
        <v>0</v>
      </c>
      <c r="E869" s="112">
        <f>controle!E872</f>
        <v>0</v>
      </c>
      <c r="F869" s="113" t="str">
        <f ca="1">controle!F872</f>
        <v/>
      </c>
      <c r="G869" s="117">
        <f>controle!L872</f>
        <v>0</v>
      </c>
    </row>
    <row r="870" spans="1:7" ht="24" customHeight="1" x14ac:dyDescent="0.25">
      <c r="A870" s="111" t="str">
        <f>controle!A873</f>
        <v/>
      </c>
      <c r="B870" s="136">
        <f>controle!B873</f>
        <v>0</v>
      </c>
      <c r="C870" s="125">
        <f>controle!C873</f>
        <v>0</v>
      </c>
      <c r="D870" s="126">
        <f>controle!D873</f>
        <v>0</v>
      </c>
      <c r="E870" s="112">
        <f>controle!E873</f>
        <v>0</v>
      </c>
      <c r="F870" s="113" t="str">
        <f ca="1">controle!F873</f>
        <v/>
      </c>
      <c r="G870" s="117">
        <f>controle!L873</f>
        <v>0</v>
      </c>
    </row>
    <row r="871" spans="1:7" ht="24" customHeight="1" x14ac:dyDescent="0.25">
      <c r="A871" s="111" t="str">
        <f>controle!A874</f>
        <v/>
      </c>
      <c r="B871" s="136">
        <f>controle!B874</f>
        <v>0</v>
      </c>
      <c r="C871" s="125">
        <f>controle!C874</f>
        <v>0</v>
      </c>
      <c r="D871" s="126">
        <f>controle!D874</f>
        <v>0</v>
      </c>
      <c r="E871" s="112">
        <f>controle!E874</f>
        <v>0</v>
      </c>
      <c r="F871" s="113" t="str">
        <f ca="1">controle!F874</f>
        <v/>
      </c>
      <c r="G871" s="117">
        <f>controle!L874</f>
        <v>0</v>
      </c>
    </row>
    <row r="872" spans="1:7" ht="24" customHeight="1" x14ac:dyDescent="0.25">
      <c r="A872" s="111" t="str">
        <f>controle!A875</f>
        <v/>
      </c>
      <c r="B872" s="136">
        <f>controle!B875</f>
        <v>0</v>
      </c>
      <c r="C872" s="125">
        <f>controle!C875</f>
        <v>0</v>
      </c>
      <c r="D872" s="126">
        <f>controle!D875</f>
        <v>0</v>
      </c>
      <c r="E872" s="112">
        <f>controle!E875</f>
        <v>0</v>
      </c>
      <c r="F872" s="113" t="str">
        <f ca="1">controle!F875</f>
        <v/>
      </c>
      <c r="G872" s="117">
        <f>controle!L875</f>
        <v>0</v>
      </c>
    </row>
    <row r="873" spans="1:7" ht="24" customHeight="1" x14ac:dyDescent="0.25">
      <c r="A873" s="111" t="str">
        <f>controle!A876</f>
        <v/>
      </c>
      <c r="B873" s="136">
        <f>controle!B876</f>
        <v>0</v>
      </c>
      <c r="C873" s="125">
        <f>controle!C876</f>
        <v>0</v>
      </c>
      <c r="D873" s="126">
        <f>controle!D876</f>
        <v>0</v>
      </c>
      <c r="E873" s="112">
        <f>controle!E876</f>
        <v>0</v>
      </c>
      <c r="F873" s="113" t="str">
        <f ca="1">controle!F876</f>
        <v/>
      </c>
      <c r="G873" s="117">
        <f>controle!L876</f>
        <v>0</v>
      </c>
    </row>
    <row r="874" spans="1:7" ht="24" customHeight="1" x14ac:dyDescent="0.25">
      <c r="A874" s="111" t="str">
        <f>controle!A877</f>
        <v/>
      </c>
      <c r="B874" s="136">
        <f>controle!B877</f>
        <v>0</v>
      </c>
      <c r="C874" s="125">
        <f>controle!C877</f>
        <v>0</v>
      </c>
      <c r="D874" s="126">
        <f>controle!D877</f>
        <v>0</v>
      </c>
      <c r="E874" s="112">
        <f>controle!E877</f>
        <v>0</v>
      </c>
      <c r="F874" s="113" t="str">
        <f ca="1">controle!F877</f>
        <v/>
      </c>
      <c r="G874" s="117">
        <f>controle!L877</f>
        <v>0</v>
      </c>
    </row>
    <row r="875" spans="1:7" ht="24" customHeight="1" x14ac:dyDescent="0.25">
      <c r="A875" s="111" t="str">
        <f>controle!A878</f>
        <v/>
      </c>
      <c r="B875" s="136">
        <f>controle!B878</f>
        <v>0</v>
      </c>
      <c r="C875" s="125">
        <f>controle!C878</f>
        <v>0</v>
      </c>
      <c r="D875" s="126">
        <f>controle!D878</f>
        <v>0</v>
      </c>
      <c r="E875" s="112">
        <f>controle!E878</f>
        <v>0</v>
      </c>
      <c r="F875" s="113" t="str">
        <f ca="1">controle!F878</f>
        <v/>
      </c>
      <c r="G875" s="117">
        <f>controle!L878</f>
        <v>0</v>
      </c>
    </row>
    <row r="876" spans="1:7" ht="24" customHeight="1" x14ac:dyDescent="0.25">
      <c r="A876" s="111" t="str">
        <f>controle!A879</f>
        <v/>
      </c>
      <c r="B876" s="136">
        <f>controle!B879</f>
        <v>0</v>
      </c>
      <c r="C876" s="125">
        <f>controle!C879</f>
        <v>0</v>
      </c>
      <c r="D876" s="126">
        <f>controle!D879</f>
        <v>0</v>
      </c>
      <c r="E876" s="112">
        <f>controle!E879</f>
        <v>0</v>
      </c>
      <c r="F876" s="113" t="str">
        <f ca="1">controle!F879</f>
        <v/>
      </c>
      <c r="G876" s="117">
        <f>controle!L879</f>
        <v>0</v>
      </c>
    </row>
    <row r="877" spans="1:7" ht="24" customHeight="1" x14ac:dyDescent="0.25">
      <c r="A877" s="111" t="str">
        <f>controle!A880</f>
        <v/>
      </c>
      <c r="B877" s="136">
        <f>controle!B880</f>
        <v>0</v>
      </c>
      <c r="C877" s="125">
        <f>controle!C880</f>
        <v>0</v>
      </c>
      <c r="D877" s="126">
        <f>controle!D880</f>
        <v>0</v>
      </c>
      <c r="E877" s="112">
        <f>controle!E880</f>
        <v>0</v>
      </c>
      <c r="F877" s="113" t="str">
        <f ca="1">controle!F880</f>
        <v/>
      </c>
      <c r="G877" s="117">
        <f>controle!L880</f>
        <v>0</v>
      </c>
    </row>
    <row r="878" spans="1:7" ht="24" customHeight="1" x14ac:dyDescent="0.25">
      <c r="A878" s="111" t="str">
        <f>controle!A881</f>
        <v/>
      </c>
      <c r="B878" s="136">
        <f>controle!B881</f>
        <v>0</v>
      </c>
      <c r="C878" s="125">
        <f>controle!C881</f>
        <v>0</v>
      </c>
      <c r="D878" s="126">
        <f>controle!D881</f>
        <v>0</v>
      </c>
      <c r="E878" s="112">
        <f>controle!E881</f>
        <v>0</v>
      </c>
      <c r="F878" s="113" t="str">
        <f ca="1">controle!F881</f>
        <v/>
      </c>
      <c r="G878" s="117">
        <f>controle!L881</f>
        <v>0</v>
      </c>
    </row>
    <row r="879" spans="1:7" ht="24" customHeight="1" x14ac:dyDescent="0.25">
      <c r="A879" s="111" t="str">
        <f>controle!A882</f>
        <v/>
      </c>
      <c r="B879" s="136">
        <f>controle!B882</f>
        <v>0</v>
      </c>
      <c r="C879" s="125">
        <f>controle!C882</f>
        <v>0</v>
      </c>
      <c r="D879" s="126">
        <f>controle!D882</f>
        <v>0</v>
      </c>
      <c r="E879" s="112">
        <f>controle!E882</f>
        <v>0</v>
      </c>
      <c r="F879" s="113" t="str">
        <f ca="1">controle!F882</f>
        <v/>
      </c>
      <c r="G879" s="117">
        <f>controle!L882</f>
        <v>0</v>
      </c>
    </row>
    <row r="880" spans="1:7" ht="24" customHeight="1" x14ac:dyDescent="0.25">
      <c r="A880" s="111" t="str">
        <f>controle!A883</f>
        <v/>
      </c>
      <c r="B880" s="136">
        <f>controle!B883</f>
        <v>0</v>
      </c>
      <c r="C880" s="125">
        <f>controle!C883</f>
        <v>0</v>
      </c>
      <c r="D880" s="126">
        <f>controle!D883</f>
        <v>0</v>
      </c>
      <c r="E880" s="112">
        <f>controle!E883</f>
        <v>0</v>
      </c>
      <c r="F880" s="113" t="str">
        <f ca="1">controle!F883</f>
        <v/>
      </c>
      <c r="G880" s="117">
        <f>controle!L883</f>
        <v>0</v>
      </c>
    </row>
    <row r="881" spans="1:7" ht="24" customHeight="1" x14ac:dyDescent="0.25">
      <c r="A881" s="111" t="str">
        <f>controle!A884</f>
        <v/>
      </c>
      <c r="B881" s="136">
        <f>controle!B884</f>
        <v>0</v>
      </c>
      <c r="C881" s="125">
        <f>controle!C884</f>
        <v>0</v>
      </c>
      <c r="D881" s="126">
        <f>controle!D884</f>
        <v>0</v>
      </c>
      <c r="E881" s="112">
        <f>controle!E884</f>
        <v>0</v>
      </c>
      <c r="F881" s="113" t="str">
        <f ca="1">controle!F884</f>
        <v/>
      </c>
      <c r="G881" s="117">
        <f>controle!L884</f>
        <v>0</v>
      </c>
    </row>
    <row r="882" spans="1:7" ht="24" customHeight="1" x14ac:dyDescent="0.25">
      <c r="A882" s="111" t="str">
        <f>controle!A885</f>
        <v/>
      </c>
      <c r="B882" s="136">
        <f>controle!B885</f>
        <v>0</v>
      </c>
      <c r="C882" s="125">
        <f>controle!C885</f>
        <v>0</v>
      </c>
      <c r="D882" s="126">
        <f>controle!D885</f>
        <v>0</v>
      </c>
      <c r="E882" s="112">
        <f>controle!E885</f>
        <v>0</v>
      </c>
      <c r="F882" s="113" t="str">
        <f ca="1">controle!F885</f>
        <v/>
      </c>
      <c r="G882" s="117">
        <f>controle!L885</f>
        <v>0</v>
      </c>
    </row>
    <row r="883" spans="1:7" ht="24" customHeight="1" x14ac:dyDescent="0.25">
      <c r="A883" s="111" t="str">
        <f>controle!A886</f>
        <v/>
      </c>
      <c r="B883" s="136">
        <f>controle!B886</f>
        <v>0</v>
      </c>
      <c r="C883" s="125">
        <f>controle!C886</f>
        <v>0</v>
      </c>
      <c r="D883" s="126">
        <f>controle!D886</f>
        <v>0</v>
      </c>
      <c r="E883" s="112">
        <f>controle!E886</f>
        <v>0</v>
      </c>
      <c r="F883" s="113" t="str">
        <f ca="1">controle!F886</f>
        <v/>
      </c>
      <c r="G883" s="117">
        <f>controle!L886</f>
        <v>0</v>
      </c>
    </row>
    <row r="884" spans="1:7" ht="24" customHeight="1" x14ac:dyDescent="0.25">
      <c r="A884" s="111" t="str">
        <f>controle!A887</f>
        <v/>
      </c>
      <c r="B884" s="136">
        <f>controle!B887</f>
        <v>0</v>
      </c>
      <c r="C884" s="125">
        <f>controle!C887</f>
        <v>0</v>
      </c>
      <c r="D884" s="126">
        <f>controle!D887</f>
        <v>0</v>
      </c>
      <c r="E884" s="112">
        <f>controle!E887</f>
        <v>0</v>
      </c>
      <c r="F884" s="113" t="str">
        <f ca="1">controle!F887</f>
        <v/>
      </c>
      <c r="G884" s="117">
        <f>controle!L887</f>
        <v>0</v>
      </c>
    </row>
    <row r="885" spans="1:7" ht="24" customHeight="1" x14ac:dyDescent="0.25">
      <c r="A885" s="111" t="str">
        <f>controle!A888</f>
        <v/>
      </c>
      <c r="B885" s="136">
        <f>controle!B888</f>
        <v>0</v>
      </c>
      <c r="C885" s="125">
        <f>controle!C888</f>
        <v>0</v>
      </c>
      <c r="D885" s="126">
        <f>controle!D888</f>
        <v>0</v>
      </c>
      <c r="E885" s="112">
        <f>controle!E888</f>
        <v>0</v>
      </c>
      <c r="F885" s="113" t="str">
        <f ca="1">controle!F888</f>
        <v/>
      </c>
      <c r="G885" s="117">
        <f>controle!L888</f>
        <v>0</v>
      </c>
    </row>
    <row r="886" spans="1:7" ht="24" customHeight="1" x14ac:dyDescent="0.25">
      <c r="A886" s="111" t="str">
        <f>controle!A889</f>
        <v/>
      </c>
      <c r="B886" s="136">
        <f>controle!B889</f>
        <v>0</v>
      </c>
      <c r="C886" s="125">
        <f>controle!C889</f>
        <v>0</v>
      </c>
      <c r="D886" s="126">
        <f>controle!D889</f>
        <v>0</v>
      </c>
      <c r="E886" s="112">
        <f>controle!E889</f>
        <v>0</v>
      </c>
      <c r="F886" s="113" t="str">
        <f ca="1">controle!F889</f>
        <v/>
      </c>
      <c r="G886" s="117">
        <f>controle!L889</f>
        <v>0</v>
      </c>
    </row>
    <row r="887" spans="1:7" ht="24" customHeight="1" x14ac:dyDescent="0.25">
      <c r="A887" s="111" t="str">
        <f>controle!A890</f>
        <v/>
      </c>
      <c r="B887" s="136">
        <f>controle!B890</f>
        <v>0</v>
      </c>
      <c r="C887" s="125">
        <f>controle!C890</f>
        <v>0</v>
      </c>
      <c r="D887" s="126">
        <f>controle!D890</f>
        <v>0</v>
      </c>
      <c r="E887" s="112">
        <f>controle!E890</f>
        <v>0</v>
      </c>
      <c r="F887" s="113" t="str">
        <f ca="1">controle!F890</f>
        <v/>
      </c>
      <c r="G887" s="117">
        <f>controle!L890</f>
        <v>0</v>
      </c>
    </row>
    <row r="888" spans="1:7" ht="24" customHeight="1" x14ac:dyDescent="0.25">
      <c r="A888" s="111" t="str">
        <f>controle!A891</f>
        <v/>
      </c>
      <c r="B888" s="136">
        <f>controle!B891</f>
        <v>0</v>
      </c>
      <c r="C888" s="125">
        <f>controle!C891</f>
        <v>0</v>
      </c>
      <c r="D888" s="126">
        <f>controle!D891</f>
        <v>0</v>
      </c>
      <c r="E888" s="112">
        <f>controle!E891</f>
        <v>0</v>
      </c>
      <c r="F888" s="113" t="str">
        <f ca="1">controle!F891</f>
        <v/>
      </c>
      <c r="G888" s="117">
        <f>controle!L891</f>
        <v>0</v>
      </c>
    </row>
    <row r="889" spans="1:7" ht="24" customHeight="1" x14ac:dyDescent="0.25">
      <c r="A889" s="111" t="str">
        <f>controle!A892</f>
        <v/>
      </c>
      <c r="B889" s="136">
        <f>controle!B892</f>
        <v>0</v>
      </c>
      <c r="C889" s="125">
        <f>controle!C892</f>
        <v>0</v>
      </c>
      <c r="D889" s="126">
        <f>controle!D892</f>
        <v>0</v>
      </c>
      <c r="E889" s="112">
        <f>controle!E892</f>
        <v>0</v>
      </c>
      <c r="F889" s="113" t="str">
        <f ca="1">controle!F892</f>
        <v/>
      </c>
      <c r="G889" s="117">
        <f>controle!L892</f>
        <v>0</v>
      </c>
    </row>
    <row r="890" spans="1:7" ht="24" customHeight="1" x14ac:dyDescent="0.25">
      <c r="A890" s="111" t="str">
        <f>controle!A893</f>
        <v/>
      </c>
      <c r="B890" s="136">
        <f>controle!B893</f>
        <v>0</v>
      </c>
      <c r="C890" s="125">
        <f>controle!C893</f>
        <v>0</v>
      </c>
      <c r="D890" s="126">
        <f>controle!D893</f>
        <v>0</v>
      </c>
      <c r="E890" s="112">
        <f>controle!E893</f>
        <v>0</v>
      </c>
      <c r="F890" s="113" t="str">
        <f ca="1">controle!F893</f>
        <v/>
      </c>
      <c r="G890" s="117">
        <f>controle!L893</f>
        <v>0</v>
      </c>
    </row>
    <row r="891" spans="1:7" ht="24" customHeight="1" x14ac:dyDescent="0.25">
      <c r="A891" s="111" t="str">
        <f>controle!A894</f>
        <v/>
      </c>
      <c r="B891" s="136">
        <f>controle!B894</f>
        <v>0</v>
      </c>
      <c r="C891" s="125">
        <f>controle!C894</f>
        <v>0</v>
      </c>
      <c r="D891" s="126">
        <f>controle!D894</f>
        <v>0</v>
      </c>
      <c r="E891" s="112">
        <f>controle!E894</f>
        <v>0</v>
      </c>
      <c r="F891" s="113" t="str">
        <f ca="1">controle!F894</f>
        <v/>
      </c>
      <c r="G891" s="117">
        <f>controle!L894</f>
        <v>0</v>
      </c>
    </row>
    <row r="892" spans="1:7" ht="24" customHeight="1" x14ac:dyDescent="0.25">
      <c r="A892" s="111" t="str">
        <f>controle!A895</f>
        <v/>
      </c>
      <c r="B892" s="136">
        <f>controle!B895</f>
        <v>0</v>
      </c>
      <c r="C892" s="125">
        <f>controle!C895</f>
        <v>0</v>
      </c>
      <c r="D892" s="126">
        <f>controle!D895</f>
        <v>0</v>
      </c>
      <c r="E892" s="112">
        <f>controle!E895</f>
        <v>0</v>
      </c>
      <c r="F892" s="113" t="str">
        <f ca="1">controle!F895</f>
        <v/>
      </c>
      <c r="G892" s="117">
        <f>controle!L895</f>
        <v>0</v>
      </c>
    </row>
    <row r="893" spans="1:7" ht="24" customHeight="1" x14ac:dyDescent="0.25">
      <c r="A893" s="111" t="str">
        <f>controle!A896</f>
        <v/>
      </c>
      <c r="B893" s="136">
        <f>controle!B896</f>
        <v>0</v>
      </c>
      <c r="C893" s="125">
        <f>controle!C896</f>
        <v>0</v>
      </c>
      <c r="D893" s="126">
        <f>controle!D896</f>
        <v>0</v>
      </c>
      <c r="E893" s="112">
        <f>controle!E896</f>
        <v>0</v>
      </c>
      <c r="F893" s="113" t="str">
        <f ca="1">controle!F896</f>
        <v/>
      </c>
      <c r="G893" s="117">
        <f>controle!L896</f>
        <v>0</v>
      </c>
    </row>
    <row r="894" spans="1:7" ht="24" customHeight="1" x14ac:dyDescent="0.25">
      <c r="A894" s="111" t="str">
        <f>controle!A897</f>
        <v/>
      </c>
      <c r="B894" s="136">
        <f>controle!B897</f>
        <v>0</v>
      </c>
      <c r="C894" s="125">
        <f>controle!C897</f>
        <v>0</v>
      </c>
      <c r="D894" s="126">
        <f>controle!D897</f>
        <v>0</v>
      </c>
      <c r="E894" s="112">
        <f>controle!E897</f>
        <v>0</v>
      </c>
      <c r="F894" s="113" t="str">
        <f ca="1">controle!F897</f>
        <v/>
      </c>
      <c r="G894" s="117">
        <f>controle!L897</f>
        <v>0</v>
      </c>
    </row>
    <row r="895" spans="1:7" ht="24" customHeight="1" x14ac:dyDescent="0.25">
      <c r="A895" s="111" t="str">
        <f>controle!A898</f>
        <v/>
      </c>
      <c r="B895" s="136">
        <f>controle!B898</f>
        <v>0</v>
      </c>
      <c r="C895" s="125">
        <f>controle!C898</f>
        <v>0</v>
      </c>
      <c r="D895" s="126">
        <f>controle!D898</f>
        <v>0</v>
      </c>
      <c r="E895" s="112">
        <f>controle!E898</f>
        <v>0</v>
      </c>
      <c r="F895" s="113" t="str">
        <f ca="1">controle!F898</f>
        <v/>
      </c>
      <c r="G895" s="117">
        <f>controle!L898</f>
        <v>0</v>
      </c>
    </row>
    <row r="896" spans="1:7" ht="24" customHeight="1" x14ac:dyDescent="0.25">
      <c r="A896" s="111" t="str">
        <f>controle!A899</f>
        <v/>
      </c>
      <c r="B896" s="136">
        <f>controle!B899</f>
        <v>0</v>
      </c>
      <c r="C896" s="125">
        <f>controle!C899</f>
        <v>0</v>
      </c>
      <c r="D896" s="126">
        <f>controle!D899</f>
        <v>0</v>
      </c>
      <c r="E896" s="112">
        <f>controle!E899</f>
        <v>0</v>
      </c>
      <c r="F896" s="113" t="str">
        <f ca="1">controle!F899</f>
        <v/>
      </c>
      <c r="G896" s="117">
        <f>controle!L899</f>
        <v>0</v>
      </c>
    </row>
    <row r="897" spans="1:7" ht="24" customHeight="1" x14ac:dyDescent="0.25">
      <c r="A897" s="111" t="str">
        <f>controle!A900</f>
        <v/>
      </c>
      <c r="B897" s="136">
        <f>controle!B900</f>
        <v>0</v>
      </c>
      <c r="C897" s="125">
        <f>controle!C900</f>
        <v>0</v>
      </c>
      <c r="D897" s="126">
        <f>controle!D900</f>
        <v>0</v>
      </c>
      <c r="E897" s="112">
        <f>controle!E900</f>
        <v>0</v>
      </c>
      <c r="F897" s="113" t="str">
        <f ca="1">controle!F900</f>
        <v/>
      </c>
      <c r="G897" s="117">
        <f>controle!L900</f>
        <v>0</v>
      </c>
    </row>
    <row r="898" spans="1:7" ht="24" customHeight="1" x14ac:dyDescent="0.25">
      <c r="A898" s="111" t="str">
        <f>controle!A901</f>
        <v/>
      </c>
      <c r="B898" s="136">
        <f>controle!B901</f>
        <v>0</v>
      </c>
      <c r="C898" s="125">
        <f>controle!C901</f>
        <v>0</v>
      </c>
      <c r="D898" s="126">
        <f>controle!D901</f>
        <v>0</v>
      </c>
      <c r="E898" s="112">
        <f>controle!E901</f>
        <v>0</v>
      </c>
      <c r="F898" s="113" t="str">
        <f ca="1">controle!F901</f>
        <v/>
      </c>
      <c r="G898" s="117">
        <f>controle!L901</f>
        <v>0</v>
      </c>
    </row>
    <row r="899" spans="1:7" ht="24" customHeight="1" x14ac:dyDescent="0.25">
      <c r="A899" s="111" t="str">
        <f>controle!A902</f>
        <v/>
      </c>
      <c r="B899" s="136">
        <f>controle!B902</f>
        <v>0</v>
      </c>
      <c r="C899" s="125">
        <f>controle!C902</f>
        <v>0</v>
      </c>
      <c r="D899" s="126">
        <f>controle!D902</f>
        <v>0</v>
      </c>
      <c r="E899" s="112">
        <f>controle!E902</f>
        <v>0</v>
      </c>
      <c r="F899" s="113" t="str">
        <f ca="1">controle!F902</f>
        <v/>
      </c>
      <c r="G899" s="117">
        <f>controle!L902</f>
        <v>0</v>
      </c>
    </row>
    <row r="900" spans="1:7" ht="24" customHeight="1" x14ac:dyDescent="0.25">
      <c r="A900" s="111" t="str">
        <f>controle!A903</f>
        <v/>
      </c>
      <c r="B900" s="136">
        <f>controle!B903</f>
        <v>0</v>
      </c>
      <c r="C900" s="125">
        <f>controle!C903</f>
        <v>0</v>
      </c>
      <c r="D900" s="126">
        <f>controle!D903</f>
        <v>0</v>
      </c>
      <c r="E900" s="112">
        <f>controle!E903</f>
        <v>0</v>
      </c>
      <c r="F900" s="113" t="str">
        <f ca="1">controle!F903</f>
        <v/>
      </c>
      <c r="G900" s="117">
        <f>controle!L903</f>
        <v>0</v>
      </c>
    </row>
    <row r="901" spans="1:7" ht="24" customHeight="1" x14ac:dyDescent="0.25">
      <c r="A901" s="111" t="str">
        <f>controle!A904</f>
        <v/>
      </c>
      <c r="B901" s="136">
        <f>controle!B904</f>
        <v>0</v>
      </c>
      <c r="C901" s="125">
        <f>controle!C904</f>
        <v>0</v>
      </c>
      <c r="D901" s="126">
        <f>controle!D904</f>
        <v>0</v>
      </c>
      <c r="E901" s="112">
        <f>controle!E904</f>
        <v>0</v>
      </c>
      <c r="F901" s="113" t="str">
        <f ca="1">controle!F904</f>
        <v/>
      </c>
      <c r="G901" s="117">
        <f>controle!L904</f>
        <v>0</v>
      </c>
    </row>
    <row r="902" spans="1:7" ht="24" customHeight="1" x14ac:dyDescent="0.25">
      <c r="A902" s="111" t="str">
        <f>controle!A905</f>
        <v/>
      </c>
      <c r="B902" s="136">
        <f>controle!B905</f>
        <v>0</v>
      </c>
      <c r="C902" s="125">
        <f>controle!C905</f>
        <v>0</v>
      </c>
      <c r="D902" s="126">
        <f>controle!D905</f>
        <v>0</v>
      </c>
      <c r="E902" s="112">
        <f>controle!E905</f>
        <v>0</v>
      </c>
      <c r="F902" s="113" t="str">
        <f ca="1">controle!F905</f>
        <v/>
      </c>
      <c r="G902" s="117">
        <f>controle!L905</f>
        <v>0</v>
      </c>
    </row>
    <row r="903" spans="1:7" ht="24" customHeight="1" x14ac:dyDescent="0.25">
      <c r="A903" s="111" t="str">
        <f>controle!A906</f>
        <v/>
      </c>
      <c r="B903" s="136">
        <f>controle!B906</f>
        <v>0</v>
      </c>
      <c r="C903" s="125">
        <f>controle!C906</f>
        <v>0</v>
      </c>
      <c r="D903" s="126">
        <f>controle!D906</f>
        <v>0</v>
      </c>
      <c r="E903" s="112">
        <f>controle!E906</f>
        <v>0</v>
      </c>
      <c r="F903" s="113" t="str">
        <f ca="1">controle!F906</f>
        <v/>
      </c>
      <c r="G903" s="117">
        <f>controle!L906</f>
        <v>0</v>
      </c>
    </row>
    <row r="904" spans="1:7" ht="24" customHeight="1" x14ac:dyDescent="0.25">
      <c r="A904" s="111" t="str">
        <f>controle!A907</f>
        <v/>
      </c>
      <c r="B904" s="136">
        <f>controle!B907</f>
        <v>0</v>
      </c>
      <c r="C904" s="125">
        <f>controle!C907</f>
        <v>0</v>
      </c>
      <c r="D904" s="126">
        <f>controle!D907</f>
        <v>0</v>
      </c>
      <c r="E904" s="112">
        <f>controle!E907</f>
        <v>0</v>
      </c>
      <c r="F904" s="113" t="str">
        <f ca="1">controle!F907</f>
        <v/>
      </c>
      <c r="G904" s="117">
        <f>controle!L907</f>
        <v>0</v>
      </c>
    </row>
    <row r="905" spans="1:7" ht="24" customHeight="1" x14ac:dyDescent="0.25">
      <c r="A905" s="111" t="str">
        <f>controle!A908</f>
        <v/>
      </c>
      <c r="B905" s="136">
        <f>controle!B908</f>
        <v>0</v>
      </c>
      <c r="C905" s="125">
        <f>controle!C908</f>
        <v>0</v>
      </c>
      <c r="D905" s="126">
        <f>controle!D908</f>
        <v>0</v>
      </c>
      <c r="E905" s="112">
        <f>controle!E908</f>
        <v>0</v>
      </c>
      <c r="F905" s="113" t="str">
        <f ca="1">controle!F908</f>
        <v/>
      </c>
      <c r="G905" s="117">
        <f>controle!L908</f>
        <v>0</v>
      </c>
    </row>
    <row r="906" spans="1:7" ht="24" customHeight="1" x14ac:dyDescent="0.25">
      <c r="A906" s="111" t="str">
        <f>controle!A909</f>
        <v/>
      </c>
      <c r="B906" s="136">
        <f>controle!B909</f>
        <v>0</v>
      </c>
      <c r="C906" s="125">
        <f>controle!C909</f>
        <v>0</v>
      </c>
      <c r="D906" s="126">
        <f>controle!D909</f>
        <v>0</v>
      </c>
      <c r="E906" s="112">
        <f>controle!E909</f>
        <v>0</v>
      </c>
      <c r="F906" s="113" t="str">
        <f ca="1">controle!F909</f>
        <v/>
      </c>
      <c r="G906" s="117">
        <f>controle!L909</f>
        <v>0</v>
      </c>
    </row>
    <row r="907" spans="1:7" ht="24" customHeight="1" x14ac:dyDescent="0.25">
      <c r="A907" s="111" t="str">
        <f>controle!A910</f>
        <v/>
      </c>
      <c r="B907" s="136">
        <f>controle!B910</f>
        <v>0</v>
      </c>
      <c r="C907" s="125">
        <f>controle!C910</f>
        <v>0</v>
      </c>
      <c r="D907" s="126">
        <f>controle!D910</f>
        <v>0</v>
      </c>
      <c r="E907" s="112">
        <f>controle!E910</f>
        <v>0</v>
      </c>
      <c r="F907" s="113" t="str">
        <f ca="1">controle!F910</f>
        <v/>
      </c>
      <c r="G907" s="117">
        <f>controle!L910</f>
        <v>0</v>
      </c>
    </row>
    <row r="908" spans="1:7" ht="24" customHeight="1" x14ac:dyDescent="0.25">
      <c r="A908" s="111" t="str">
        <f>controle!A911</f>
        <v/>
      </c>
      <c r="B908" s="136">
        <f>controle!B911</f>
        <v>0</v>
      </c>
      <c r="C908" s="125">
        <f>controle!C911</f>
        <v>0</v>
      </c>
      <c r="D908" s="126">
        <f>controle!D911</f>
        <v>0</v>
      </c>
      <c r="E908" s="112">
        <f>controle!E911</f>
        <v>0</v>
      </c>
      <c r="F908" s="113" t="str">
        <f ca="1">controle!F911</f>
        <v/>
      </c>
      <c r="G908" s="117">
        <f>controle!L911</f>
        <v>0</v>
      </c>
    </row>
    <row r="909" spans="1:7" ht="24" customHeight="1" x14ac:dyDescent="0.25">
      <c r="A909" s="111" t="str">
        <f>controle!A912</f>
        <v/>
      </c>
      <c r="B909" s="136">
        <f>controle!B912</f>
        <v>0</v>
      </c>
      <c r="C909" s="125">
        <f>controle!C912</f>
        <v>0</v>
      </c>
      <c r="D909" s="126">
        <f>controle!D912</f>
        <v>0</v>
      </c>
      <c r="E909" s="112">
        <f>controle!E912</f>
        <v>0</v>
      </c>
      <c r="F909" s="113" t="str">
        <f ca="1">controle!F912</f>
        <v/>
      </c>
      <c r="G909" s="117">
        <f>controle!L912</f>
        <v>0</v>
      </c>
    </row>
    <row r="910" spans="1:7" ht="24" customHeight="1" x14ac:dyDescent="0.25">
      <c r="A910" s="111" t="str">
        <f>controle!A913</f>
        <v/>
      </c>
      <c r="B910" s="136">
        <f>controle!B913</f>
        <v>0</v>
      </c>
      <c r="C910" s="125">
        <f>controle!C913</f>
        <v>0</v>
      </c>
      <c r="D910" s="126">
        <f>controle!D913</f>
        <v>0</v>
      </c>
      <c r="E910" s="112">
        <f>controle!E913</f>
        <v>0</v>
      </c>
      <c r="F910" s="113" t="str">
        <f ca="1">controle!F913</f>
        <v/>
      </c>
      <c r="G910" s="117">
        <f>controle!L913</f>
        <v>0</v>
      </c>
    </row>
    <row r="911" spans="1:7" ht="24" customHeight="1" x14ac:dyDescent="0.25">
      <c r="A911" s="111" t="str">
        <f>controle!A914</f>
        <v/>
      </c>
      <c r="B911" s="136">
        <f>controle!B914</f>
        <v>0</v>
      </c>
      <c r="C911" s="125">
        <f>controle!C914</f>
        <v>0</v>
      </c>
      <c r="D911" s="126">
        <f>controle!D914</f>
        <v>0</v>
      </c>
      <c r="E911" s="112">
        <f>controle!E914</f>
        <v>0</v>
      </c>
      <c r="F911" s="113" t="str">
        <f ca="1">controle!F914</f>
        <v/>
      </c>
      <c r="G911" s="117">
        <f>controle!L914</f>
        <v>0</v>
      </c>
    </row>
    <row r="912" spans="1:7" ht="24" customHeight="1" x14ac:dyDescent="0.25">
      <c r="A912" s="111" t="str">
        <f>controle!A915</f>
        <v/>
      </c>
      <c r="B912" s="136">
        <f>controle!B915</f>
        <v>0</v>
      </c>
      <c r="C912" s="125">
        <f>controle!C915</f>
        <v>0</v>
      </c>
      <c r="D912" s="126">
        <f>controle!D915</f>
        <v>0</v>
      </c>
      <c r="E912" s="112">
        <f>controle!E915</f>
        <v>0</v>
      </c>
      <c r="F912" s="113" t="str">
        <f ca="1">controle!F915</f>
        <v/>
      </c>
      <c r="G912" s="117">
        <f>controle!L915</f>
        <v>0</v>
      </c>
    </row>
    <row r="913" spans="1:7" ht="24" customHeight="1" x14ac:dyDescent="0.25">
      <c r="A913" s="111" t="str">
        <f>controle!A916</f>
        <v/>
      </c>
      <c r="B913" s="136">
        <f>controle!B916</f>
        <v>0</v>
      </c>
      <c r="C913" s="125">
        <f>controle!C916</f>
        <v>0</v>
      </c>
      <c r="D913" s="126">
        <f>controle!D916</f>
        <v>0</v>
      </c>
      <c r="E913" s="112">
        <f>controle!E916</f>
        <v>0</v>
      </c>
      <c r="F913" s="113" t="str">
        <f ca="1">controle!F916</f>
        <v/>
      </c>
      <c r="G913" s="117">
        <f>controle!L916</f>
        <v>0</v>
      </c>
    </row>
    <row r="914" spans="1:7" ht="24" customHeight="1" x14ac:dyDescent="0.25">
      <c r="A914" s="111" t="str">
        <f>controle!A917</f>
        <v/>
      </c>
      <c r="B914" s="136">
        <f>controle!B917</f>
        <v>0</v>
      </c>
      <c r="C914" s="125">
        <f>controle!C917</f>
        <v>0</v>
      </c>
      <c r="D914" s="126">
        <f>controle!D917</f>
        <v>0</v>
      </c>
      <c r="E914" s="112">
        <f>controle!E917</f>
        <v>0</v>
      </c>
      <c r="F914" s="113" t="str">
        <f ca="1">controle!F917</f>
        <v/>
      </c>
      <c r="G914" s="117">
        <f>controle!L917</f>
        <v>0</v>
      </c>
    </row>
    <row r="915" spans="1:7" ht="24" customHeight="1" x14ac:dyDescent="0.25">
      <c r="A915" s="111" t="str">
        <f>controle!A918</f>
        <v/>
      </c>
      <c r="B915" s="136">
        <f>controle!B918</f>
        <v>0</v>
      </c>
      <c r="C915" s="125">
        <f>controle!C918</f>
        <v>0</v>
      </c>
      <c r="D915" s="126">
        <f>controle!D918</f>
        <v>0</v>
      </c>
      <c r="E915" s="112">
        <f>controle!E918</f>
        <v>0</v>
      </c>
      <c r="F915" s="113" t="str">
        <f ca="1">controle!F918</f>
        <v/>
      </c>
      <c r="G915" s="117">
        <f>controle!L918</f>
        <v>0</v>
      </c>
    </row>
    <row r="916" spans="1:7" ht="24" customHeight="1" x14ac:dyDescent="0.25">
      <c r="A916" s="111" t="str">
        <f>controle!A919</f>
        <v/>
      </c>
      <c r="B916" s="136">
        <f>controle!B919</f>
        <v>0</v>
      </c>
      <c r="C916" s="125">
        <f>controle!C919</f>
        <v>0</v>
      </c>
      <c r="D916" s="126">
        <f>controle!D919</f>
        <v>0</v>
      </c>
      <c r="E916" s="112">
        <f>controle!E919</f>
        <v>0</v>
      </c>
      <c r="F916" s="113" t="str">
        <f ca="1">controle!F919</f>
        <v/>
      </c>
      <c r="G916" s="117">
        <f>controle!L919</f>
        <v>0</v>
      </c>
    </row>
    <row r="917" spans="1:7" ht="24" customHeight="1" x14ac:dyDescent="0.25">
      <c r="A917" s="111" t="str">
        <f>controle!A920</f>
        <v/>
      </c>
      <c r="B917" s="136">
        <f>controle!B920</f>
        <v>0</v>
      </c>
      <c r="C917" s="125">
        <f>controle!C920</f>
        <v>0</v>
      </c>
      <c r="D917" s="126">
        <f>controle!D920</f>
        <v>0</v>
      </c>
      <c r="E917" s="112">
        <f>controle!E920</f>
        <v>0</v>
      </c>
      <c r="F917" s="113" t="str">
        <f ca="1">controle!F920</f>
        <v/>
      </c>
      <c r="G917" s="117">
        <f>controle!L920</f>
        <v>0</v>
      </c>
    </row>
    <row r="918" spans="1:7" ht="24" customHeight="1" x14ac:dyDescent="0.25">
      <c r="A918" s="111" t="str">
        <f>controle!A921</f>
        <v/>
      </c>
      <c r="B918" s="136">
        <f>controle!B921</f>
        <v>0</v>
      </c>
      <c r="C918" s="125">
        <f>controle!C921</f>
        <v>0</v>
      </c>
      <c r="D918" s="126">
        <f>controle!D921</f>
        <v>0</v>
      </c>
      <c r="E918" s="112">
        <f>controle!E921</f>
        <v>0</v>
      </c>
      <c r="F918" s="113" t="str">
        <f ca="1">controle!F921</f>
        <v/>
      </c>
      <c r="G918" s="117">
        <f>controle!L921</f>
        <v>0</v>
      </c>
    </row>
    <row r="919" spans="1:7" ht="24" customHeight="1" x14ac:dyDescent="0.25">
      <c r="A919" s="111" t="str">
        <f>controle!A922</f>
        <v/>
      </c>
      <c r="B919" s="136">
        <f>controle!B922</f>
        <v>0</v>
      </c>
      <c r="C919" s="125">
        <f>controle!C922</f>
        <v>0</v>
      </c>
      <c r="D919" s="126">
        <f>controle!D922</f>
        <v>0</v>
      </c>
      <c r="E919" s="112">
        <f>controle!E922</f>
        <v>0</v>
      </c>
      <c r="F919" s="113" t="str">
        <f ca="1">controle!F922</f>
        <v/>
      </c>
      <c r="G919" s="117">
        <f>controle!L922</f>
        <v>0</v>
      </c>
    </row>
    <row r="920" spans="1:7" ht="24" customHeight="1" x14ac:dyDescent="0.25">
      <c r="A920" s="111" t="str">
        <f>controle!A923</f>
        <v/>
      </c>
      <c r="B920" s="136">
        <f>controle!B923</f>
        <v>0</v>
      </c>
      <c r="C920" s="125">
        <f>controle!C923</f>
        <v>0</v>
      </c>
      <c r="D920" s="126">
        <f>controle!D923</f>
        <v>0</v>
      </c>
      <c r="E920" s="112">
        <f>controle!E923</f>
        <v>0</v>
      </c>
      <c r="F920" s="113" t="str">
        <f ca="1">controle!F923</f>
        <v/>
      </c>
      <c r="G920" s="117">
        <f>controle!L923</f>
        <v>0</v>
      </c>
    </row>
    <row r="921" spans="1:7" ht="24" customHeight="1" x14ac:dyDescent="0.25">
      <c r="A921" s="111" t="str">
        <f>controle!A924</f>
        <v/>
      </c>
      <c r="B921" s="136">
        <f>controle!B924</f>
        <v>0</v>
      </c>
      <c r="C921" s="125">
        <f>controle!C924</f>
        <v>0</v>
      </c>
      <c r="D921" s="126">
        <f>controle!D924</f>
        <v>0</v>
      </c>
      <c r="E921" s="112">
        <f>controle!E924</f>
        <v>0</v>
      </c>
      <c r="F921" s="113" t="str">
        <f ca="1">controle!F924</f>
        <v/>
      </c>
      <c r="G921" s="117">
        <f>controle!L924</f>
        <v>0</v>
      </c>
    </row>
    <row r="922" spans="1:7" ht="24" customHeight="1" x14ac:dyDescent="0.25">
      <c r="A922" s="111" t="str">
        <f>controle!A925</f>
        <v/>
      </c>
      <c r="B922" s="136">
        <f>controle!B925</f>
        <v>0</v>
      </c>
      <c r="C922" s="125">
        <f>controle!C925</f>
        <v>0</v>
      </c>
      <c r="D922" s="126">
        <f>controle!D925</f>
        <v>0</v>
      </c>
      <c r="E922" s="112">
        <f>controle!E925</f>
        <v>0</v>
      </c>
      <c r="F922" s="113" t="str">
        <f ca="1">controle!F925</f>
        <v/>
      </c>
      <c r="G922" s="117">
        <f>controle!L925</f>
        <v>0</v>
      </c>
    </row>
    <row r="923" spans="1:7" ht="24" customHeight="1" x14ac:dyDescent="0.25">
      <c r="A923" s="111" t="str">
        <f>controle!A926</f>
        <v/>
      </c>
      <c r="B923" s="136">
        <f>controle!B926</f>
        <v>0</v>
      </c>
      <c r="C923" s="125">
        <f>controle!C926</f>
        <v>0</v>
      </c>
      <c r="D923" s="126">
        <f>controle!D926</f>
        <v>0</v>
      </c>
      <c r="E923" s="112">
        <f>controle!E926</f>
        <v>0</v>
      </c>
      <c r="F923" s="113" t="str">
        <f ca="1">controle!F926</f>
        <v/>
      </c>
      <c r="G923" s="117">
        <f>controle!L926</f>
        <v>0</v>
      </c>
    </row>
    <row r="924" spans="1:7" ht="24" customHeight="1" x14ac:dyDescent="0.25">
      <c r="A924" s="111" t="str">
        <f>controle!A927</f>
        <v/>
      </c>
      <c r="B924" s="136">
        <f>controle!B927</f>
        <v>0</v>
      </c>
      <c r="C924" s="125">
        <f>controle!C927</f>
        <v>0</v>
      </c>
      <c r="D924" s="126">
        <f>controle!D927</f>
        <v>0</v>
      </c>
      <c r="E924" s="112">
        <f>controle!E927</f>
        <v>0</v>
      </c>
      <c r="F924" s="113" t="str">
        <f ca="1">controle!F927</f>
        <v/>
      </c>
      <c r="G924" s="117">
        <f>controle!L927</f>
        <v>0</v>
      </c>
    </row>
    <row r="925" spans="1:7" ht="24" customHeight="1" x14ac:dyDescent="0.25">
      <c r="A925" s="111" t="str">
        <f>controle!A928</f>
        <v/>
      </c>
      <c r="B925" s="136">
        <f>controle!B928</f>
        <v>0</v>
      </c>
      <c r="C925" s="125">
        <f>controle!C928</f>
        <v>0</v>
      </c>
      <c r="D925" s="126">
        <f>controle!D928</f>
        <v>0</v>
      </c>
      <c r="E925" s="112">
        <f>controle!E928</f>
        <v>0</v>
      </c>
      <c r="F925" s="113" t="str">
        <f ca="1">controle!F928</f>
        <v/>
      </c>
      <c r="G925" s="117">
        <f>controle!L928</f>
        <v>0</v>
      </c>
    </row>
    <row r="926" spans="1:7" ht="24" customHeight="1" x14ac:dyDescent="0.25">
      <c r="A926" s="111" t="str">
        <f>controle!A929</f>
        <v/>
      </c>
      <c r="B926" s="136">
        <f>controle!B929</f>
        <v>0</v>
      </c>
      <c r="C926" s="125">
        <f>controle!C929</f>
        <v>0</v>
      </c>
      <c r="D926" s="126">
        <f>controle!D929</f>
        <v>0</v>
      </c>
      <c r="E926" s="112">
        <f>controle!E929</f>
        <v>0</v>
      </c>
      <c r="F926" s="113" t="str">
        <f ca="1">controle!F929</f>
        <v/>
      </c>
      <c r="G926" s="117">
        <f>controle!L929</f>
        <v>0</v>
      </c>
    </row>
    <row r="927" spans="1:7" ht="24" customHeight="1" x14ac:dyDescent="0.25">
      <c r="A927" s="111" t="str">
        <f>controle!A930</f>
        <v/>
      </c>
      <c r="B927" s="136">
        <f>controle!B930</f>
        <v>0</v>
      </c>
      <c r="C927" s="125">
        <f>controle!C930</f>
        <v>0</v>
      </c>
      <c r="D927" s="126">
        <f>controle!D930</f>
        <v>0</v>
      </c>
      <c r="E927" s="112">
        <f>controle!E930</f>
        <v>0</v>
      </c>
      <c r="F927" s="113" t="str">
        <f ca="1">controle!F930</f>
        <v/>
      </c>
      <c r="G927" s="117">
        <f>controle!L930</f>
        <v>0</v>
      </c>
    </row>
    <row r="928" spans="1:7" ht="24" customHeight="1" x14ac:dyDescent="0.25">
      <c r="A928" s="111" t="str">
        <f>controle!A931</f>
        <v/>
      </c>
      <c r="B928" s="136">
        <f>controle!B931</f>
        <v>0</v>
      </c>
      <c r="C928" s="125">
        <f>controle!C931</f>
        <v>0</v>
      </c>
      <c r="D928" s="126">
        <f>controle!D931</f>
        <v>0</v>
      </c>
      <c r="E928" s="112">
        <f>controle!E931</f>
        <v>0</v>
      </c>
      <c r="F928" s="113" t="str">
        <f ca="1">controle!F931</f>
        <v/>
      </c>
      <c r="G928" s="117">
        <f>controle!L931</f>
        <v>0</v>
      </c>
    </row>
    <row r="929" spans="1:7" ht="24" customHeight="1" x14ac:dyDescent="0.25">
      <c r="A929" s="111" t="str">
        <f>controle!A932</f>
        <v/>
      </c>
      <c r="B929" s="136">
        <f>controle!B932</f>
        <v>0</v>
      </c>
      <c r="C929" s="125">
        <f>controle!C932</f>
        <v>0</v>
      </c>
      <c r="D929" s="126">
        <f>controle!D932</f>
        <v>0</v>
      </c>
      <c r="E929" s="112">
        <f>controle!E932</f>
        <v>0</v>
      </c>
      <c r="F929" s="113" t="str">
        <f ca="1">controle!F932</f>
        <v/>
      </c>
      <c r="G929" s="117">
        <f>controle!L932</f>
        <v>0</v>
      </c>
    </row>
    <row r="930" spans="1:7" ht="24" customHeight="1" x14ac:dyDescent="0.25">
      <c r="A930" s="111" t="str">
        <f>controle!A933</f>
        <v/>
      </c>
      <c r="B930" s="136">
        <f>controle!B933</f>
        <v>0</v>
      </c>
      <c r="C930" s="125">
        <f>controle!C933</f>
        <v>0</v>
      </c>
      <c r="D930" s="126">
        <f>controle!D933</f>
        <v>0</v>
      </c>
      <c r="E930" s="112">
        <f>controle!E933</f>
        <v>0</v>
      </c>
      <c r="F930" s="113" t="str">
        <f ca="1">controle!F933</f>
        <v/>
      </c>
      <c r="G930" s="117">
        <f>controle!L933</f>
        <v>0</v>
      </c>
    </row>
    <row r="931" spans="1:7" ht="24" customHeight="1" x14ac:dyDescent="0.25">
      <c r="A931" s="111" t="str">
        <f>controle!A934</f>
        <v/>
      </c>
      <c r="B931" s="136">
        <f>controle!B934</f>
        <v>0</v>
      </c>
      <c r="C931" s="125">
        <f>controle!C934</f>
        <v>0</v>
      </c>
      <c r="D931" s="126">
        <f>controle!D934</f>
        <v>0</v>
      </c>
      <c r="E931" s="112">
        <f>controle!E934</f>
        <v>0</v>
      </c>
      <c r="F931" s="113" t="str">
        <f ca="1">controle!F934</f>
        <v/>
      </c>
      <c r="G931" s="117">
        <f>controle!L934</f>
        <v>0</v>
      </c>
    </row>
    <row r="932" spans="1:7" ht="24" customHeight="1" x14ac:dyDescent="0.25">
      <c r="A932" s="111" t="str">
        <f>controle!A935</f>
        <v/>
      </c>
      <c r="B932" s="136">
        <f>controle!B935</f>
        <v>0</v>
      </c>
      <c r="C932" s="125">
        <f>controle!C935</f>
        <v>0</v>
      </c>
      <c r="D932" s="126">
        <f>controle!D935</f>
        <v>0</v>
      </c>
      <c r="E932" s="112">
        <f>controle!E935</f>
        <v>0</v>
      </c>
      <c r="F932" s="113" t="str">
        <f ca="1">controle!F935</f>
        <v/>
      </c>
      <c r="G932" s="117">
        <f>controle!L935</f>
        <v>0</v>
      </c>
    </row>
    <row r="933" spans="1:7" ht="24" customHeight="1" x14ac:dyDescent="0.25">
      <c r="A933" s="111" t="str">
        <f>controle!A936</f>
        <v/>
      </c>
      <c r="B933" s="136">
        <f>controle!B936</f>
        <v>0</v>
      </c>
      <c r="C933" s="125">
        <f>controle!C936</f>
        <v>0</v>
      </c>
      <c r="D933" s="126">
        <f>controle!D936</f>
        <v>0</v>
      </c>
      <c r="E933" s="112">
        <f>controle!E936</f>
        <v>0</v>
      </c>
      <c r="F933" s="113" t="str">
        <f ca="1">controle!F936</f>
        <v/>
      </c>
      <c r="G933" s="117">
        <f>controle!L936</f>
        <v>0</v>
      </c>
    </row>
    <row r="934" spans="1:7" ht="24" customHeight="1" x14ac:dyDescent="0.25">
      <c r="A934" s="111" t="str">
        <f>controle!A937</f>
        <v/>
      </c>
      <c r="B934" s="136">
        <f>controle!B937</f>
        <v>0</v>
      </c>
      <c r="C934" s="125">
        <f>controle!C937</f>
        <v>0</v>
      </c>
      <c r="D934" s="126">
        <f>controle!D937</f>
        <v>0</v>
      </c>
      <c r="E934" s="112">
        <f>controle!E937</f>
        <v>0</v>
      </c>
      <c r="F934" s="113" t="str">
        <f ca="1">controle!F937</f>
        <v/>
      </c>
      <c r="G934" s="117">
        <f>controle!L937</f>
        <v>0</v>
      </c>
    </row>
    <row r="935" spans="1:7" ht="24" customHeight="1" x14ac:dyDescent="0.25">
      <c r="A935" s="111" t="str">
        <f>controle!A938</f>
        <v/>
      </c>
      <c r="B935" s="136">
        <f>controle!B938</f>
        <v>0</v>
      </c>
      <c r="C935" s="125">
        <f>controle!C938</f>
        <v>0</v>
      </c>
      <c r="D935" s="126">
        <f>controle!D938</f>
        <v>0</v>
      </c>
      <c r="E935" s="112">
        <f>controle!E938</f>
        <v>0</v>
      </c>
      <c r="F935" s="113" t="str">
        <f ca="1">controle!F938</f>
        <v/>
      </c>
      <c r="G935" s="117">
        <f>controle!L938</f>
        <v>0</v>
      </c>
    </row>
    <row r="936" spans="1:7" ht="24" customHeight="1" x14ac:dyDescent="0.25">
      <c r="A936" s="111" t="str">
        <f>controle!A939</f>
        <v/>
      </c>
      <c r="B936" s="136">
        <f>controle!B939</f>
        <v>0</v>
      </c>
      <c r="C936" s="125">
        <f>controle!C939</f>
        <v>0</v>
      </c>
      <c r="D936" s="126">
        <f>controle!D939</f>
        <v>0</v>
      </c>
      <c r="E936" s="112">
        <f>controle!E939</f>
        <v>0</v>
      </c>
      <c r="F936" s="113" t="str">
        <f ca="1">controle!F939</f>
        <v/>
      </c>
      <c r="G936" s="117">
        <f>controle!L939</f>
        <v>0</v>
      </c>
    </row>
    <row r="937" spans="1:7" ht="24" customHeight="1" x14ac:dyDescent="0.25">
      <c r="A937" s="111" t="str">
        <f>controle!A940</f>
        <v/>
      </c>
      <c r="B937" s="136">
        <f>controle!B940</f>
        <v>0</v>
      </c>
      <c r="C937" s="125">
        <f>controle!C940</f>
        <v>0</v>
      </c>
      <c r="D937" s="126">
        <f>controle!D940</f>
        <v>0</v>
      </c>
      <c r="E937" s="112">
        <f>controle!E940</f>
        <v>0</v>
      </c>
      <c r="F937" s="113" t="str">
        <f ca="1">controle!F940</f>
        <v/>
      </c>
      <c r="G937" s="117">
        <f>controle!L940</f>
        <v>0</v>
      </c>
    </row>
    <row r="938" spans="1:7" ht="24" customHeight="1" x14ac:dyDescent="0.25">
      <c r="A938" s="111" t="str">
        <f>controle!A941</f>
        <v/>
      </c>
      <c r="B938" s="136">
        <f>controle!B941</f>
        <v>0</v>
      </c>
      <c r="C938" s="125">
        <f>controle!C941</f>
        <v>0</v>
      </c>
      <c r="D938" s="126">
        <f>controle!D941</f>
        <v>0</v>
      </c>
      <c r="E938" s="112">
        <f>controle!E941</f>
        <v>0</v>
      </c>
      <c r="F938" s="113" t="str">
        <f ca="1">controle!F941</f>
        <v/>
      </c>
      <c r="G938" s="117">
        <f>controle!L941</f>
        <v>0</v>
      </c>
    </row>
    <row r="939" spans="1:7" ht="24" customHeight="1" x14ac:dyDescent="0.25">
      <c r="A939" s="111" t="str">
        <f>controle!A942</f>
        <v/>
      </c>
      <c r="B939" s="136">
        <f>controle!B942</f>
        <v>0</v>
      </c>
      <c r="C939" s="125">
        <f>controle!C942</f>
        <v>0</v>
      </c>
      <c r="D939" s="126">
        <f>controle!D942</f>
        <v>0</v>
      </c>
      <c r="E939" s="112">
        <f>controle!E942</f>
        <v>0</v>
      </c>
      <c r="F939" s="113" t="str">
        <f ca="1">controle!F942</f>
        <v/>
      </c>
      <c r="G939" s="117">
        <f>controle!L942</f>
        <v>0</v>
      </c>
    </row>
    <row r="940" spans="1:7" ht="24" customHeight="1" x14ac:dyDescent="0.25">
      <c r="A940" s="111" t="str">
        <f>controle!A943</f>
        <v/>
      </c>
      <c r="B940" s="136">
        <f>controle!B943</f>
        <v>0</v>
      </c>
      <c r="C940" s="125">
        <f>controle!C943</f>
        <v>0</v>
      </c>
      <c r="D940" s="126">
        <f>controle!D943</f>
        <v>0</v>
      </c>
      <c r="E940" s="112">
        <f>controle!E943</f>
        <v>0</v>
      </c>
      <c r="F940" s="113" t="str">
        <f ca="1">controle!F943</f>
        <v/>
      </c>
      <c r="G940" s="117">
        <f>controle!L943</f>
        <v>0</v>
      </c>
    </row>
    <row r="941" spans="1:7" ht="24" customHeight="1" x14ac:dyDescent="0.25">
      <c r="A941" s="111" t="str">
        <f>controle!A944</f>
        <v/>
      </c>
      <c r="B941" s="136">
        <f>controle!B944</f>
        <v>0</v>
      </c>
      <c r="C941" s="125">
        <f>controle!C944</f>
        <v>0</v>
      </c>
      <c r="D941" s="126">
        <f>controle!D944</f>
        <v>0</v>
      </c>
      <c r="E941" s="112">
        <f>controle!E944</f>
        <v>0</v>
      </c>
      <c r="F941" s="113" t="str">
        <f ca="1">controle!F944</f>
        <v/>
      </c>
      <c r="G941" s="117">
        <f>controle!L944</f>
        <v>0</v>
      </c>
    </row>
    <row r="942" spans="1:7" ht="24" customHeight="1" x14ac:dyDescent="0.25">
      <c r="A942" s="111" t="str">
        <f>controle!A945</f>
        <v/>
      </c>
      <c r="B942" s="136">
        <f>controle!B945</f>
        <v>0</v>
      </c>
      <c r="C942" s="125">
        <f>controle!C945</f>
        <v>0</v>
      </c>
      <c r="D942" s="126">
        <f>controle!D945</f>
        <v>0</v>
      </c>
      <c r="E942" s="112">
        <f>controle!E945</f>
        <v>0</v>
      </c>
      <c r="F942" s="113" t="str">
        <f ca="1">controle!F945</f>
        <v/>
      </c>
      <c r="G942" s="117">
        <f>controle!L945</f>
        <v>0</v>
      </c>
    </row>
    <row r="943" spans="1:7" ht="24" customHeight="1" x14ac:dyDescent="0.25">
      <c r="A943" s="111" t="str">
        <f>controle!A946</f>
        <v/>
      </c>
      <c r="B943" s="136">
        <f>controle!B946</f>
        <v>0</v>
      </c>
      <c r="C943" s="125">
        <f>controle!C946</f>
        <v>0</v>
      </c>
      <c r="D943" s="126">
        <f>controle!D946</f>
        <v>0</v>
      </c>
      <c r="E943" s="112">
        <f>controle!E946</f>
        <v>0</v>
      </c>
      <c r="F943" s="113" t="str">
        <f ca="1">controle!F946</f>
        <v/>
      </c>
      <c r="G943" s="117">
        <f>controle!L946</f>
        <v>0</v>
      </c>
    </row>
    <row r="944" spans="1:7" ht="24" customHeight="1" x14ac:dyDescent="0.25">
      <c r="A944" s="111" t="str">
        <f>controle!A947</f>
        <v/>
      </c>
      <c r="B944" s="136">
        <f>controle!B947</f>
        <v>0</v>
      </c>
      <c r="C944" s="125">
        <f>controle!C947</f>
        <v>0</v>
      </c>
      <c r="D944" s="126">
        <f>controle!D947</f>
        <v>0</v>
      </c>
      <c r="E944" s="112">
        <f>controle!E947</f>
        <v>0</v>
      </c>
      <c r="F944" s="113" t="str">
        <f ca="1">controle!F947</f>
        <v/>
      </c>
      <c r="G944" s="117">
        <f>controle!L947</f>
        <v>0</v>
      </c>
    </row>
    <row r="945" spans="1:7" ht="24" customHeight="1" x14ac:dyDescent="0.25">
      <c r="A945" s="111" t="str">
        <f>controle!A948</f>
        <v/>
      </c>
      <c r="B945" s="136">
        <f>controle!B948</f>
        <v>0</v>
      </c>
      <c r="C945" s="125">
        <f>controle!C948</f>
        <v>0</v>
      </c>
      <c r="D945" s="126">
        <f>controle!D948</f>
        <v>0</v>
      </c>
      <c r="E945" s="112">
        <f>controle!E948</f>
        <v>0</v>
      </c>
      <c r="F945" s="113" t="str">
        <f ca="1">controle!F948</f>
        <v/>
      </c>
      <c r="G945" s="117">
        <f>controle!L948</f>
        <v>0</v>
      </c>
    </row>
    <row r="946" spans="1:7" ht="24" customHeight="1" x14ac:dyDescent="0.25">
      <c r="A946" s="111" t="str">
        <f>controle!A949</f>
        <v/>
      </c>
      <c r="B946" s="136">
        <f>controle!B949</f>
        <v>0</v>
      </c>
      <c r="C946" s="125">
        <f>controle!C949</f>
        <v>0</v>
      </c>
      <c r="D946" s="126">
        <f>controle!D949</f>
        <v>0</v>
      </c>
      <c r="E946" s="112">
        <f>controle!E949</f>
        <v>0</v>
      </c>
      <c r="F946" s="113" t="str">
        <f ca="1">controle!F949</f>
        <v/>
      </c>
      <c r="G946" s="117">
        <f>controle!L949</f>
        <v>0</v>
      </c>
    </row>
    <row r="947" spans="1:7" ht="24" customHeight="1" x14ac:dyDescent="0.25">
      <c r="A947" s="111" t="str">
        <f>controle!A950</f>
        <v/>
      </c>
      <c r="B947" s="136">
        <f>controle!B950</f>
        <v>0</v>
      </c>
      <c r="C947" s="125">
        <f>controle!C950</f>
        <v>0</v>
      </c>
      <c r="D947" s="126">
        <f>controle!D950</f>
        <v>0</v>
      </c>
      <c r="E947" s="112">
        <f>controle!E950</f>
        <v>0</v>
      </c>
      <c r="F947" s="113" t="str">
        <f ca="1">controle!F950</f>
        <v/>
      </c>
      <c r="G947" s="117">
        <f>controle!L950</f>
        <v>0</v>
      </c>
    </row>
    <row r="948" spans="1:7" ht="24" customHeight="1" x14ac:dyDescent="0.25">
      <c r="A948" s="111" t="str">
        <f>controle!A951</f>
        <v/>
      </c>
      <c r="B948" s="136">
        <f>controle!B951</f>
        <v>0</v>
      </c>
      <c r="C948" s="125">
        <f>controle!C951</f>
        <v>0</v>
      </c>
      <c r="D948" s="126">
        <f>controle!D951</f>
        <v>0</v>
      </c>
      <c r="E948" s="112">
        <f>controle!E951</f>
        <v>0</v>
      </c>
      <c r="F948" s="113" t="str">
        <f ca="1">controle!F951</f>
        <v/>
      </c>
      <c r="G948" s="117">
        <f>controle!L951</f>
        <v>0</v>
      </c>
    </row>
    <row r="949" spans="1:7" ht="24" customHeight="1" x14ac:dyDescent="0.25">
      <c r="A949" s="111" t="str">
        <f>controle!A952</f>
        <v/>
      </c>
      <c r="B949" s="136">
        <f>controle!B952</f>
        <v>0</v>
      </c>
      <c r="C949" s="125">
        <f>controle!C952</f>
        <v>0</v>
      </c>
      <c r="D949" s="126">
        <f>controle!D952</f>
        <v>0</v>
      </c>
      <c r="E949" s="112">
        <f>controle!E952</f>
        <v>0</v>
      </c>
      <c r="F949" s="113" t="str">
        <f ca="1">controle!F952</f>
        <v/>
      </c>
      <c r="G949" s="117">
        <f>controle!L952</f>
        <v>0</v>
      </c>
    </row>
    <row r="950" spans="1:7" ht="24" customHeight="1" x14ac:dyDescent="0.25">
      <c r="A950" s="111" t="str">
        <f>controle!A953</f>
        <v/>
      </c>
      <c r="B950" s="136">
        <f>controle!B953</f>
        <v>0</v>
      </c>
      <c r="C950" s="125">
        <f>controle!C953</f>
        <v>0</v>
      </c>
      <c r="D950" s="126">
        <f>controle!D953</f>
        <v>0</v>
      </c>
      <c r="E950" s="112">
        <f>controle!E953</f>
        <v>0</v>
      </c>
      <c r="F950" s="113" t="str">
        <f ca="1">controle!F953</f>
        <v/>
      </c>
      <c r="G950" s="117">
        <f>controle!L953</f>
        <v>0</v>
      </c>
    </row>
    <row r="951" spans="1:7" ht="24" customHeight="1" x14ac:dyDescent="0.25">
      <c r="A951" s="111" t="str">
        <f>controle!A954</f>
        <v/>
      </c>
      <c r="B951" s="136">
        <f>controle!B954</f>
        <v>0</v>
      </c>
      <c r="C951" s="125">
        <f>controle!C954</f>
        <v>0</v>
      </c>
      <c r="D951" s="126">
        <f>controle!D954</f>
        <v>0</v>
      </c>
      <c r="E951" s="112">
        <f>controle!E954</f>
        <v>0</v>
      </c>
      <c r="F951" s="113" t="str">
        <f ca="1">controle!F954</f>
        <v/>
      </c>
      <c r="G951" s="117">
        <f>controle!L954</f>
        <v>0</v>
      </c>
    </row>
    <row r="952" spans="1:7" ht="24" customHeight="1" x14ac:dyDescent="0.25">
      <c r="A952" s="111" t="str">
        <f>controle!A955</f>
        <v/>
      </c>
      <c r="B952" s="136">
        <f>controle!B955</f>
        <v>0</v>
      </c>
      <c r="C952" s="125">
        <f>controle!C955</f>
        <v>0</v>
      </c>
      <c r="D952" s="126">
        <f>controle!D955</f>
        <v>0</v>
      </c>
      <c r="E952" s="112">
        <f>controle!E955</f>
        <v>0</v>
      </c>
      <c r="F952" s="113" t="str">
        <f ca="1">controle!F955</f>
        <v/>
      </c>
      <c r="G952" s="117">
        <f>controle!L955</f>
        <v>0</v>
      </c>
    </row>
    <row r="953" spans="1:7" ht="24" customHeight="1" x14ac:dyDescent="0.25">
      <c r="A953" s="111" t="str">
        <f>controle!A956</f>
        <v/>
      </c>
      <c r="B953" s="136">
        <f>controle!B956</f>
        <v>0</v>
      </c>
      <c r="C953" s="125">
        <f>controle!C956</f>
        <v>0</v>
      </c>
      <c r="D953" s="126">
        <f>controle!D956</f>
        <v>0</v>
      </c>
      <c r="E953" s="112">
        <f>controle!E956</f>
        <v>0</v>
      </c>
      <c r="F953" s="113" t="str">
        <f ca="1">controle!F956</f>
        <v/>
      </c>
      <c r="G953" s="117">
        <f>controle!L956</f>
        <v>0</v>
      </c>
    </row>
    <row r="954" spans="1:7" ht="24" customHeight="1" x14ac:dyDescent="0.25">
      <c r="A954" s="111" t="str">
        <f>controle!A957</f>
        <v/>
      </c>
      <c r="B954" s="136">
        <f>controle!B957</f>
        <v>0</v>
      </c>
      <c r="C954" s="125">
        <f>controle!C957</f>
        <v>0</v>
      </c>
      <c r="D954" s="126">
        <f>controle!D957</f>
        <v>0</v>
      </c>
      <c r="E954" s="112">
        <f>controle!E957</f>
        <v>0</v>
      </c>
      <c r="F954" s="113" t="str">
        <f ca="1">controle!F957</f>
        <v/>
      </c>
      <c r="G954" s="117">
        <f>controle!L957</f>
        <v>0</v>
      </c>
    </row>
    <row r="955" spans="1:7" ht="24" customHeight="1" x14ac:dyDescent="0.25">
      <c r="A955" s="111" t="str">
        <f>controle!A958</f>
        <v/>
      </c>
      <c r="B955" s="136">
        <f>controle!B958</f>
        <v>0</v>
      </c>
      <c r="C955" s="125">
        <f>controle!C958</f>
        <v>0</v>
      </c>
      <c r="D955" s="126">
        <f>controle!D958</f>
        <v>0</v>
      </c>
      <c r="E955" s="112">
        <f>controle!E958</f>
        <v>0</v>
      </c>
      <c r="F955" s="113" t="str">
        <f ca="1">controle!F958</f>
        <v/>
      </c>
      <c r="G955" s="117">
        <f>controle!L958</f>
        <v>0</v>
      </c>
    </row>
    <row r="956" spans="1:7" ht="24" customHeight="1" x14ac:dyDescent="0.25">
      <c r="A956" s="111" t="str">
        <f>controle!A959</f>
        <v/>
      </c>
      <c r="B956" s="136">
        <f>controle!B959</f>
        <v>0</v>
      </c>
      <c r="C956" s="125">
        <f>controle!C959</f>
        <v>0</v>
      </c>
      <c r="D956" s="126">
        <f>controle!D959</f>
        <v>0</v>
      </c>
      <c r="E956" s="112">
        <f>controle!E959</f>
        <v>0</v>
      </c>
      <c r="F956" s="113" t="str">
        <f ca="1">controle!F959</f>
        <v/>
      </c>
      <c r="G956" s="117">
        <f>controle!L959</f>
        <v>0</v>
      </c>
    </row>
    <row r="957" spans="1:7" ht="24" customHeight="1" x14ac:dyDescent="0.25">
      <c r="A957" s="111" t="str">
        <f>controle!A960</f>
        <v/>
      </c>
      <c r="B957" s="136">
        <f>controle!B960</f>
        <v>0</v>
      </c>
      <c r="C957" s="125">
        <f>controle!C960</f>
        <v>0</v>
      </c>
      <c r="D957" s="126">
        <f>controle!D960</f>
        <v>0</v>
      </c>
      <c r="E957" s="112">
        <f>controle!E960</f>
        <v>0</v>
      </c>
      <c r="F957" s="113" t="str">
        <f ca="1">controle!F960</f>
        <v/>
      </c>
      <c r="G957" s="117">
        <f>controle!L960</f>
        <v>0</v>
      </c>
    </row>
    <row r="958" spans="1:7" ht="24" customHeight="1" x14ac:dyDescent="0.25">
      <c r="A958" s="111" t="str">
        <f>controle!A961</f>
        <v/>
      </c>
      <c r="B958" s="136">
        <f>controle!B961</f>
        <v>0</v>
      </c>
      <c r="C958" s="125">
        <f>controle!C961</f>
        <v>0</v>
      </c>
      <c r="D958" s="126">
        <f>controle!D961</f>
        <v>0</v>
      </c>
      <c r="E958" s="112">
        <f>controle!E961</f>
        <v>0</v>
      </c>
      <c r="F958" s="113" t="str">
        <f ca="1">controle!F961</f>
        <v/>
      </c>
      <c r="G958" s="117">
        <f>controle!L961</f>
        <v>0</v>
      </c>
    </row>
    <row r="959" spans="1:7" ht="24" customHeight="1" x14ac:dyDescent="0.25">
      <c r="A959" s="111" t="str">
        <f>controle!A962</f>
        <v/>
      </c>
      <c r="B959" s="136">
        <f>controle!B962</f>
        <v>0</v>
      </c>
      <c r="C959" s="125">
        <f>controle!C962</f>
        <v>0</v>
      </c>
      <c r="D959" s="126">
        <f>controle!D962</f>
        <v>0</v>
      </c>
      <c r="E959" s="112">
        <f>controle!E962</f>
        <v>0</v>
      </c>
      <c r="F959" s="113" t="str">
        <f ca="1">controle!F962</f>
        <v/>
      </c>
      <c r="G959" s="117">
        <f>controle!L962</f>
        <v>0</v>
      </c>
    </row>
    <row r="960" spans="1:7" ht="24" customHeight="1" x14ac:dyDescent="0.25">
      <c r="A960" s="111" t="str">
        <f>controle!A963</f>
        <v/>
      </c>
      <c r="B960" s="136">
        <f>controle!B963</f>
        <v>0</v>
      </c>
      <c r="C960" s="125">
        <f>controle!C963</f>
        <v>0</v>
      </c>
      <c r="D960" s="126">
        <f>controle!D963</f>
        <v>0</v>
      </c>
      <c r="E960" s="112">
        <f>controle!E963</f>
        <v>0</v>
      </c>
      <c r="F960" s="113" t="str">
        <f ca="1">controle!F963</f>
        <v/>
      </c>
      <c r="G960" s="117">
        <f>controle!L963</f>
        <v>0</v>
      </c>
    </row>
    <row r="961" spans="1:7" ht="24" customHeight="1" x14ac:dyDescent="0.25">
      <c r="A961" s="111" t="str">
        <f>controle!A964</f>
        <v/>
      </c>
      <c r="B961" s="136">
        <f>controle!B964</f>
        <v>0</v>
      </c>
      <c r="C961" s="125">
        <f>controle!C964</f>
        <v>0</v>
      </c>
      <c r="D961" s="126">
        <f>controle!D964</f>
        <v>0</v>
      </c>
      <c r="E961" s="112">
        <f>controle!E964</f>
        <v>0</v>
      </c>
      <c r="F961" s="113" t="str">
        <f ca="1">controle!F964</f>
        <v/>
      </c>
      <c r="G961" s="117">
        <f>controle!L964</f>
        <v>0</v>
      </c>
    </row>
    <row r="962" spans="1:7" ht="24" customHeight="1" x14ac:dyDescent="0.25">
      <c r="A962" s="111" t="str">
        <f>controle!A965</f>
        <v/>
      </c>
      <c r="B962" s="136">
        <f>controle!B965</f>
        <v>0</v>
      </c>
      <c r="C962" s="125">
        <f>controle!C965</f>
        <v>0</v>
      </c>
      <c r="D962" s="126">
        <f>controle!D965</f>
        <v>0</v>
      </c>
      <c r="E962" s="112">
        <f>controle!E965</f>
        <v>0</v>
      </c>
      <c r="F962" s="113" t="str">
        <f ca="1">controle!F965</f>
        <v/>
      </c>
      <c r="G962" s="117">
        <f>controle!L965</f>
        <v>0</v>
      </c>
    </row>
    <row r="963" spans="1:7" ht="24" customHeight="1" x14ac:dyDescent="0.25">
      <c r="A963" s="111" t="str">
        <f>controle!A966</f>
        <v/>
      </c>
      <c r="B963" s="136">
        <f>controle!B966</f>
        <v>0</v>
      </c>
      <c r="C963" s="125">
        <f>controle!C966</f>
        <v>0</v>
      </c>
      <c r="D963" s="126">
        <f>controle!D966</f>
        <v>0</v>
      </c>
      <c r="E963" s="112">
        <f>controle!E966</f>
        <v>0</v>
      </c>
      <c r="F963" s="113" t="str">
        <f ca="1">controle!F966</f>
        <v/>
      </c>
      <c r="G963" s="117">
        <f>controle!L966</f>
        <v>0</v>
      </c>
    </row>
    <row r="964" spans="1:7" ht="24" customHeight="1" x14ac:dyDescent="0.25">
      <c r="A964" s="111" t="str">
        <f>controle!A967</f>
        <v/>
      </c>
      <c r="B964" s="136">
        <f>controle!B967</f>
        <v>0</v>
      </c>
      <c r="C964" s="125">
        <f>controle!C967</f>
        <v>0</v>
      </c>
      <c r="D964" s="126">
        <f>controle!D967</f>
        <v>0</v>
      </c>
      <c r="E964" s="112">
        <f>controle!E967</f>
        <v>0</v>
      </c>
      <c r="F964" s="113" t="str">
        <f ca="1">controle!F967</f>
        <v/>
      </c>
      <c r="G964" s="117">
        <f>controle!L967</f>
        <v>0</v>
      </c>
    </row>
    <row r="965" spans="1:7" ht="24" customHeight="1" x14ac:dyDescent="0.25">
      <c r="A965" s="111" t="str">
        <f>controle!A968</f>
        <v/>
      </c>
      <c r="B965" s="136">
        <f>controle!B968</f>
        <v>0</v>
      </c>
      <c r="C965" s="125">
        <f>controle!C968</f>
        <v>0</v>
      </c>
      <c r="D965" s="126">
        <f>controle!D968</f>
        <v>0</v>
      </c>
      <c r="E965" s="112">
        <f>controle!E968</f>
        <v>0</v>
      </c>
      <c r="F965" s="113" t="str">
        <f ca="1">controle!F968</f>
        <v/>
      </c>
      <c r="G965" s="117">
        <f>controle!L968</f>
        <v>0</v>
      </c>
    </row>
    <row r="966" spans="1:7" ht="24" customHeight="1" x14ac:dyDescent="0.25">
      <c r="A966" s="111" t="str">
        <f>controle!A969</f>
        <v/>
      </c>
      <c r="B966" s="136">
        <f>controle!B969</f>
        <v>0</v>
      </c>
      <c r="C966" s="125">
        <f>controle!C969</f>
        <v>0</v>
      </c>
      <c r="D966" s="126">
        <f>controle!D969</f>
        <v>0</v>
      </c>
      <c r="E966" s="112">
        <f>controle!E969</f>
        <v>0</v>
      </c>
      <c r="F966" s="113" t="str">
        <f ca="1">controle!F969</f>
        <v/>
      </c>
      <c r="G966" s="117">
        <f>controle!L969</f>
        <v>0</v>
      </c>
    </row>
    <row r="967" spans="1:7" ht="24" customHeight="1" x14ac:dyDescent="0.25">
      <c r="A967" s="111" t="str">
        <f>controle!A970</f>
        <v/>
      </c>
      <c r="B967" s="136">
        <f>controle!B970</f>
        <v>0</v>
      </c>
      <c r="C967" s="125">
        <f>controle!C970</f>
        <v>0</v>
      </c>
      <c r="D967" s="126">
        <f>controle!D970</f>
        <v>0</v>
      </c>
      <c r="E967" s="112">
        <f>controle!E970</f>
        <v>0</v>
      </c>
      <c r="F967" s="113" t="str">
        <f ca="1">controle!F970</f>
        <v/>
      </c>
      <c r="G967" s="117">
        <f>controle!L970</f>
        <v>0</v>
      </c>
    </row>
    <row r="968" spans="1:7" ht="24" customHeight="1" x14ac:dyDescent="0.25">
      <c r="A968" s="111" t="str">
        <f>controle!A971</f>
        <v/>
      </c>
      <c r="B968" s="136">
        <f>controle!B971</f>
        <v>0</v>
      </c>
      <c r="C968" s="125">
        <f>controle!C971</f>
        <v>0</v>
      </c>
      <c r="D968" s="126">
        <f>controle!D971</f>
        <v>0</v>
      </c>
      <c r="E968" s="112">
        <f>controle!E971</f>
        <v>0</v>
      </c>
      <c r="F968" s="113" t="str">
        <f ca="1">controle!F971</f>
        <v/>
      </c>
      <c r="G968" s="117">
        <f>controle!L971</f>
        <v>0</v>
      </c>
    </row>
    <row r="969" spans="1:7" ht="24" customHeight="1" x14ac:dyDescent="0.25">
      <c r="A969" s="111" t="str">
        <f>controle!A972</f>
        <v/>
      </c>
      <c r="B969" s="136">
        <f>controle!B972</f>
        <v>0</v>
      </c>
      <c r="C969" s="125">
        <f>controle!C972</f>
        <v>0</v>
      </c>
      <c r="D969" s="126">
        <f>controle!D972</f>
        <v>0</v>
      </c>
      <c r="E969" s="112">
        <f>controle!E972</f>
        <v>0</v>
      </c>
      <c r="F969" s="113" t="str">
        <f ca="1">controle!F972</f>
        <v/>
      </c>
      <c r="G969" s="117">
        <f>controle!L972</f>
        <v>0</v>
      </c>
    </row>
    <row r="970" spans="1:7" ht="24" customHeight="1" x14ac:dyDescent="0.25">
      <c r="A970" s="111" t="str">
        <f>controle!A973</f>
        <v/>
      </c>
      <c r="B970" s="136">
        <f>controle!B973</f>
        <v>0</v>
      </c>
      <c r="C970" s="125">
        <f>controle!C973</f>
        <v>0</v>
      </c>
      <c r="D970" s="126">
        <f>controle!D973</f>
        <v>0</v>
      </c>
      <c r="E970" s="112">
        <f>controle!E973</f>
        <v>0</v>
      </c>
      <c r="F970" s="113" t="str">
        <f ca="1">controle!F973</f>
        <v/>
      </c>
      <c r="G970" s="117">
        <f>controle!L973</f>
        <v>0</v>
      </c>
    </row>
    <row r="971" spans="1:7" ht="24" customHeight="1" x14ac:dyDescent="0.25">
      <c r="A971" s="111" t="str">
        <f>controle!A974</f>
        <v/>
      </c>
      <c r="B971" s="136">
        <f>controle!B974</f>
        <v>0</v>
      </c>
      <c r="C971" s="125">
        <f>controle!C974</f>
        <v>0</v>
      </c>
      <c r="D971" s="126">
        <f>controle!D974</f>
        <v>0</v>
      </c>
      <c r="E971" s="112">
        <f>controle!E974</f>
        <v>0</v>
      </c>
      <c r="F971" s="113" t="str">
        <f ca="1">controle!F974</f>
        <v/>
      </c>
      <c r="G971" s="117">
        <f>controle!L974</f>
        <v>0</v>
      </c>
    </row>
    <row r="972" spans="1:7" ht="24" customHeight="1" x14ac:dyDescent="0.25">
      <c r="A972" s="111" t="str">
        <f>controle!A975</f>
        <v/>
      </c>
      <c r="B972" s="136">
        <f>controle!B975</f>
        <v>0</v>
      </c>
      <c r="C972" s="125">
        <f>controle!C975</f>
        <v>0</v>
      </c>
      <c r="D972" s="126">
        <f>controle!D975</f>
        <v>0</v>
      </c>
      <c r="E972" s="112">
        <f>controle!E975</f>
        <v>0</v>
      </c>
      <c r="F972" s="113" t="str">
        <f ca="1">controle!F975</f>
        <v/>
      </c>
      <c r="G972" s="117">
        <f>controle!L975</f>
        <v>0</v>
      </c>
    </row>
    <row r="973" spans="1:7" ht="24" customHeight="1" x14ac:dyDescent="0.25">
      <c r="A973" s="111" t="str">
        <f>controle!A976</f>
        <v/>
      </c>
      <c r="B973" s="136">
        <f>controle!B976</f>
        <v>0</v>
      </c>
      <c r="C973" s="125">
        <f>controle!C976</f>
        <v>0</v>
      </c>
      <c r="D973" s="126">
        <f>controle!D976</f>
        <v>0</v>
      </c>
      <c r="E973" s="112">
        <f>controle!E976</f>
        <v>0</v>
      </c>
      <c r="F973" s="113" t="str">
        <f ca="1">controle!F976</f>
        <v/>
      </c>
      <c r="G973" s="117">
        <f>controle!L976</f>
        <v>0</v>
      </c>
    </row>
    <row r="974" spans="1:7" ht="24" customHeight="1" x14ac:dyDescent="0.25">
      <c r="A974" s="111" t="str">
        <f>controle!A977</f>
        <v/>
      </c>
      <c r="B974" s="136">
        <f>controle!B977</f>
        <v>0</v>
      </c>
      <c r="C974" s="125">
        <f>controle!C977</f>
        <v>0</v>
      </c>
      <c r="D974" s="126">
        <f>controle!D977</f>
        <v>0</v>
      </c>
      <c r="E974" s="112">
        <f>controle!E977</f>
        <v>0</v>
      </c>
      <c r="F974" s="113" t="str">
        <f ca="1">controle!F977</f>
        <v/>
      </c>
      <c r="G974" s="117">
        <f>controle!L977</f>
        <v>0</v>
      </c>
    </row>
    <row r="975" spans="1:7" ht="24" customHeight="1" x14ac:dyDescent="0.25">
      <c r="A975" s="111" t="str">
        <f>controle!A978</f>
        <v/>
      </c>
      <c r="B975" s="136">
        <f>controle!B978</f>
        <v>0</v>
      </c>
      <c r="C975" s="125">
        <f>controle!C978</f>
        <v>0</v>
      </c>
      <c r="D975" s="126">
        <f>controle!D978</f>
        <v>0</v>
      </c>
      <c r="E975" s="112">
        <f>controle!E978</f>
        <v>0</v>
      </c>
      <c r="F975" s="113" t="str">
        <f ca="1">controle!F978</f>
        <v/>
      </c>
      <c r="G975" s="117">
        <f>controle!L978</f>
        <v>0</v>
      </c>
    </row>
    <row r="976" spans="1:7" ht="24" customHeight="1" x14ac:dyDescent="0.25">
      <c r="A976" s="111" t="str">
        <f>controle!A979</f>
        <v/>
      </c>
      <c r="B976" s="136">
        <f>controle!B979</f>
        <v>0</v>
      </c>
      <c r="C976" s="125">
        <f>controle!C979</f>
        <v>0</v>
      </c>
      <c r="D976" s="126">
        <f>controle!D979</f>
        <v>0</v>
      </c>
      <c r="E976" s="112">
        <f>controle!E979</f>
        <v>0</v>
      </c>
      <c r="F976" s="113" t="str">
        <f ca="1">controle!F979</f>
        <v/>
      </c>
      <c r="G976" s="117">
        <f>controle!L979</f>
        <v>0</v>
      </c>
    </row>
    <row r="977" spans="1:7" ht="24" customHeight="1" x14ac:dyDescent="0.25">
      <c r="A977" s="111" t="str">
        <f>controle!A980</f>
        <v/>
      </c>
      <c r="B977" s="136">
        <f>controle!B980</f>
        <v>0</v>
      </c>
      <c r="C977" s="125">
        <f>controle!C980</f>
        <v>0</v>
      </c>
      <c r="D977" s="126">
        <f>controle!D980</f>
        <v>0</v>
      </c>
      <c r="E977" s="112">
        <f>controle!E980</f>
        <v>0</v>
      </c>
      <c r="F977" s="113" t="str">
        <f ca="1">controle!F980</f>
        <v/>
      </c>
      <c r="G977" s="117">
        <f>controle!L980</f>
        <v>0</v>
      </c>
    </row>
    <row r="978" spans="1:7" ht="24" customHeight="1" x14ac:dyDescent="0.25">
      <c r="A978" s="111" t="str">
        <f>controle!A981</f>
        <v/>
      </c>
      <c r="B978" s="136">
        <f>controle!B981</f>
        <v>0</v>
      </c>
      <c r="C978" s="125">
        <f>controle!C981</f>
        <v>0</v>
      </c>
      <c r="D978" s="126">
        <f>controle!D981</f>
        <v>0</v>
      </c>
      <c r="E978" s="112">
        <f>controle!E981</f>
        <v>0</v>
      </c>
      <c r="F978" s="113" t="str">
        <f ca="1">controle!F981</f>
        <v/>
      </c>
      <c r="G978" s="117">
        <f>controle!L981</f>
        <v>0</v>
      </c>
    </row>
    <row r="979" spans="1:7" ht="24" customHeight="1" x14ac:dyDescent="0.25">
      <c r="A979" s="111" t="str">
        <f>controle!A982</f>
        <v/>
      </c>
      <c r="B979" s="136">
        <f>controle!B982</f>
        <v>0</v>
      </c>
      <c r="C979" s="125">
        <f>controle!C982</f>
        <v>0</v>
      </c>
      <c r="D979" s="126">
        <f>controle!D982</f>
        <v>0</v>
      </c>
      <c r="E979" s="112">
        <f>controle!E982</f>
        <v>0</v>
      </c>
      <c r="F979" s="113" t="str">
        <f ca="1">controle!F982</f>
        <v/>
      </c>
      <c r="G979" s="117">
        <f>controle!L982</f>
        <v>0</v>
      </c>
    </row>
    <row r="980" spans="1:7" ht="24" customHeight="1" x14ac:dyDescent="0.25">
      <c r="A980" s="111" t="str">
        <f>controle!A983</f>
        <v/>
      </c>
      <c r="B980" s="136">
        <f>controle!B983</f>
        <v>0</v>
      </c>
      <c r="C980" s="125">
        <f>controle!C983</f>
        <v>0</v>
      </c>
      <c r="D980" s="126">
        <f>controle!D983</f>
        <v>0</v>
      </c>
      <c r="E980" s="112">
        <f>controle!E983</f>
        <v>0</v>
      </c>
      <c r="F980" s="113" t="str">
        <f ca="1">controle!F983</f>
        <v/>
      </c>
      <c r="G980" s="117">
        <f>controle!L983</f>
        <v>0</v>
      </c>
    </row>
    <row r="981" spans="1:7" ht="24" customHeight="1" x14ac:dyDescent="0.25">
      <c r="A981" s="111" t="str">
        <f>controle!A984</f>
        <v/>
      </c>
      <c r="B981" s="136">
        <f>controle!B984</f>
        <v>0</v>
      </c>
      <c r="C981" s="125">
        <f>controle!C984</f>
        <v>0</v>
      </c>
      <c r="D981" s="126">
        <f>controle!D984</f>
        <v>0</v>
      </c>
      <c r="E981" s="112">
        <f>controle!E984</f>
        <v>0</v>
      </c>
      <c r="F981" s="113" t="str">
        <f ca="1">controle!F984</f>
        <v/>
      </c>
      <c r="G981" s="117">
        <f>controle!L984</f>
        <v>0</v>
      </c>
    </row>
    <row r="982" spans="1:7" ht="24" customHeight="1" x14ac:dyDescent="0.25">
      <c r="A982" s="111" t="str">
        <f>controle!A985</f>
        <v/>
      </c>
      <c r="B982" s="136">
        <f>controle!B985</f>
        <v>0</v>
      </c>
      <c r="C982" s="125">
        <f>controle!C985</f>
        <v>0</v>
      </c>
      <c r="D982" s="126">
        <f>controle!D985</f>
        <v>0</v>
      </c>
      <c r="E982" s="112">
        <f>controle!E985</f>
        <v>0</v>
      </c>
      <c r="F982" s="113" t="str">
        <f ca="1">controle!F985</f>
        <v/>
      </c>
      <c r="G982" s="117">
        <f>controle!L985</f>
        <v>0</v>
      </c>
    </row>
    <row r="983" spans="1:7" ht="24" customHeight="1" x14ac:dyDescent="0.25">
      <c r="A983" s="111" t="str">
        <f>controle!A986</f>
        <v/>
      </c>
      <c r="B983" s="136">
        <f>controle!B986</f>
        <v>0</v>
      </c>
      <c r="C983" s="125">
        <f>controle!C986</f>
        <v>0</v>
      </c>
      <c r="D983" s="126">
        <f>controle!D986</f>
        <v>0</v>
      </c>
      <c r="E983" s="112">
        <f>controle!E986</f>
        <v>0</v>
      </c>
      <c r="F983" s="113" t="str">
        <f ca="1">controle!F986</f>
        <v/>
      </c>
      <c r="G983" s="117">
        <f>controle!L986</f>
        <v>0</v>
      </c>
    </row>
    <row r="984" spans="1:7" ht="24" customHeight="1" x14ac:dyDescent="0.25">
      <c r="A984" s="111" t="str">
        <f>controle!A987</f>
        <v/>
      </c>
      <c r="B984" s="136">
        <f>controle!B987</f>
        <v>0</v>
      </c>
      <c r="C984" s="125">
        <f>controle!C987</f>
        <v>0</v>
      </c>
      <c r="D984" s="126">
        <f>controle!D987</f>
        <v>0</v>
      </c>
      <c r="E984" s="112">
        <f>controle!E987</f>
        <v>0</v>
      </c>
      <c r="F984" s="113" t="str">
        <f ca="1">controle!F987</f>
        <v/>
      </c>
      <c r="G984" s="117">
        <f>controle!L987</f>
        <v>0</v>
      </c>
    </row>
    <row r="985" spans="1:7" ht="24" customHeight="1" x14ac:dyDescent="0.25">
      <c r="A985" s="111" t="str">
        <f>controle!A988</f>
        <v/>
      </c>
      <c r="B985" s="136">
        <f>controle!B988</f>
        <v>0</v>
      </c>
      <c r="C985" s="125">
        <f>controle!C988</f>
        <v>0</v>
      </c>
      <c r="D985" s="126">
        <f>controle!D988</f>
        <v>0</v>
      </c>
      <c r="E985" s="112">
        <f>controle!E988</f>
        <v>0</v>
      </c>
      <c r="F985" s="113" t="str">
        <f ca="1">controle!F988</f>
        <v/>
      </c>
      <c r="G985" s="117">
        <f>controle!L988</f>
        <v>0</v>
      </c>
    </row>
    <row r="986" spans="1:7" ht="24" customHeight="1" x14ac:dyDescent="0.25">
      <c r="A986" s="111" t="str">
        <f>controle!A989</f>
        <v/>
      </c>
      <c r="B986" s="136">
        <f>controle!B989</f>
        <v>0</v>
      </c>
      <c r="C986" s="125">
        <f>controle!C989</f>
        <v>0</v>
      </c>
      <c r="D986" s="126">
        <f>controle!D989</f>
        <v>0</v>
      </c>
      <c r="E986" s="112">
        <f>controle!E989</f>
        <v>0</v>
      </c>
      <c r="F986" s="113" t="str">
        <f ca="1">controle!F989</f>
        <v/>
      </c>
      <c r="G986" s="117">
        <f>controle!L989</f>
        <v>0</v>
      </c>
    </row>
    <row r="987" spans="1:7" ht="24" customHeight="1" x14ac:dyDescent="0.25">
      <c r="A987" s="111" t="str">
        <f>controle!A990</f>
        <v/>
      </c>
      <c r="B987" s="136">
        <f>controle!B990</f>
        <v>0</v>
      </c>
      <c r="C987" s="125">
        <f>controle!C990</f>
        <v>0</v>
      </c>
      <c r="D987" s="126">
        <f>controle!D990</f>
        <v>0</v>
      </c>
      <c r="E987" s="112">
        <f>controle!E990</f>
        <v>0</v>
      </c>
      <c r="F987" s="113" t="str">
        <f ca="1">controle!F990</f>
        <v/>
      </c>
      <c r="G987" s="117">
        <f>controle!L990</f>
        <v>0</v>
      </c>
    </row>
    <row r="988" spans="1:7" ht="24" customHeight="1" x14ac:dyDescent="0.25">
      <c r="A988" s="111" t="str">
        <f>controle!A991</f>
        <v/>
      </c>
      <c r="B988" s="136">
        <f>controle!B991</f>
        <v>0</v>
      </c>
      <c r="C988" s="125">
        <f>controle!C991</f>
        <v>0</v>
      </c>
      <c r="D988" s="126">
        <f>controle!D991</f>
        <v>0</v>
      </c>
      <c r="E988" s="112">
        <f>controle!E991</f>
        <v>0</v>
      </c>
      <c r="F988" s="113" t="str">
        <f ca="1">controle!F991</f>
        <v/>
      </c>
      <c r="G988" s="117">
        <f>controle!L991</f>
        <v>0</v>
      </c>
    </row>
    <row r="989" spans="1:7" ht="24" customHeight="1" x14ac:dyDescent="0.25">
      <c r="A989" s="111" t="str">
        <f>controle!A992</f>
        <v/>
      </c>
      <c r="B989" s="136">
        <f>controle!B992</f>
        <v>0</v>
      </c>
      <c r="C989" s="125">
        <f>controle!C992</f>
        <v>0</v>
      </c>
      <c r="D989" s="126">
        <f>controle!D992</f>
        <v>0</v>
      </c>
      <c r="E989" s="112">
        <f>controle!E992</f>
        <v>0</v>
      </c>
      <c r="F989" s="113" t="str">
        <f ca="1">controle!F992</f>
        <v/>
      </c>
      <c r="G989" s="117">
        <f>controle!L992</f>
        <v>0</v>
      </c>
    </row>
    <row r="990" spans="1:7" ht="24" customHeight="1" x14ac:dyDescent="0.25">
      <c r="A990" s="111" t="str">
        <f>controle!A993</f>
        <v/>
      </c>
      <c r="B990" s="136">
        <f>controle!B993</f>
        <v>0</v>
      </c>
      <c r="C990" s="125">
        <f>controle!C993</f>
        <v>0</v>
      </c>
      <c r="D990" s="126">
        <f>controle!D993</f>
        <v>0</v>
      </c>
      <c r="E990" s="112">
        <f>controle!E993</f>
        <v>0</v>
      </c>
      <c r="F990" s="113" t="str">
        <f ca="1">controle!F993</f>
        <v/>
      </c>
      <c r="G990" s="117">
        <f>controle!L993</f>
        <v>0</v>
      </c>
    </row>
    <row r="991" spans="1:7" ht="24" customHeight="1" x14ac:dyDescent="0.25">
      <c r="A991" s="111" t="str">
        <f>controle!A994</f>
        <v/>
      </c>
      <c r="B991" s="136">
        <f>controle!B994</f>
        <v>0</v>
      </c>
      <c r="C991" s="125">
        <f>controle!C994</f>
        <v>0</v>
      </c>
      <c r="D991" s="126">
        <f>controle!D994</f>
        <v>0</v>
      </c>
      <c r="E991" s="112">
        <f>controle!E994</f>
        <v>0</v>
      </c>
      <c r="F991" s="113" t="str">
        <f ca="1">controle!F994</f>
        <v/>
      </c>
      <c r="G991" s="117">
        <f>controle!L994</f>
        <v>0</v>
      </c>
    </row>
    <row r="992" spans="1:7" ht="24" customHeight="1" x14ac:dyDescent="0.25">
      <c r="A992" s="111" t="str">
        <f>controle!A995</f>
        <v/>
      </c>
      <c r="B992" s="136">
        <f>controle!B995</f>
        <v>0</v>
      </c>
      <c r="C992" s="125">
        <f>controle!C995</f>
        <v>0</v>
      </c>
      <c r="D992" s="126">
        <f>controle!D995</f>
        <v>0</v>
      </c>
      <c r="E992" s="112">
        <f>controle!E995</f>
        <v>0</v>
      </c>
      <c r="F992" s="113" t="str">
        <f ca="1">controle!F995</f>
        <v/>
      </c>
      <c r="G992" s="117">
        <f>controle!L995</f>
        <v>0</v>
      </c>
    </row>
    <row r="993" spans="1:7" ht="24" customHeight="1" x14ac:dyDescent="0.25">
      <c r="A993" s="111" t="str">
        <f>controle!A996</f>
        <v/>
      </c>
      <c r="B993" s="136">
        <f>controle!B996</f>
        <v>0</v>
      </c>
      <c r="C993" s="125">
        <f>controle!C996</f>
        <v>0</v>
      </c>
      <c r="D993" s="126">
        <f>controle!D996</f>
        <v>0</v>
      </c>
      <c r="E993" s="112">
        <f>controle!E996</f>
        <v>0</v>
      </c>
      <c r="F993" s="113" t="str">
        <f ca="1">controle!F996</f>
        <v/>
      </c>
      <c r="G993" s="117">
        <f>controle!L996</f>
        <v>0</v>
      </c>
    </row>
    <row r="994" spans="1:7" ht="24" customHeight="1" x14ac:dyDescent="0.25">
      <c r="A994" s="111" t="str">
        <f>controle!A997</f>
        <v/>
      </c>
      <c r="B994" s="136">
        <f>controle!B997</f>
        <v>0</v>
      </c>
      <c r="C994" s="125">
        <f>controle!C997</f>
        <v>0</v>
      </c>
      <c r="D994" s="126">
        <f>controle!D997</f>
        <v>0</v>
      </c>
      <c r="E994" s="112">
        <f>controle!E997</f>
        <v>0</v>
      </c>
      <c r="F994" s="113" t="str">
        <f ca="1">controle!F997</f>
        <v/>
      </c>
      <c r="G994" s="117">
        <f>controle!L997</f>
        <v>0</v>
      </c>
    </row>
    <row r="995" spans="1:7" ht="24" customHeight="1" x14ac:dyDescent="0.25">
      <c r="A995" s="111" t="str">
        <f>controle!A998</f>
        <v/>
      </c>
      <c r="B995" s="136">
        <f>controle!B998</f>
        <v>0</v>
      </c>
      <c r="C995" s="125">
        <f>controle!C998</f>
        <v>0</v>
      </c>
      <c r="D995" s="126">
        <f>controle!D998</f>
        <v>0</v>
      </c>
      <c r="E995" s="112">
        <f>controle!E998</f>
        <v>0</v>
      </c>
      <c r="F995" s="113" t="str">
        <f ca="1">controle!F998</f>
        <v/>
      </c>
      <c r="G995" s="117">
        <f>controle!L998</f>
        <v>0</v>
      </c>
    </row>
    <row r="996" spans="1:7" ht="24" customHeight="1" x14ac:dyDescent="0.25">
      <c r="A996" s="111" t="str">
        <f>controle!A999</f>
        <v/>
      </c>
      <c r="B996" s="136">
        <f>controle!B999</f>
        <v>0</v>
      </c>
      <c r="C996" s="125">
        <f>controle!C999</f>
        <v>0</v>
      </c>
      <c r="D996" s="126">
        <f>controle!D999</f>
        <v>0</v>
      </c>
      <c r="E996" s="112">
        <f>controle!E999</f>
        <v>0</v>
      </c>
      <c r="F996" s="113" t="str">
        <f ca="1">controle!F999</f>
        <v/>
      </c>
      <c r="G996" s="117">
        <f>controle!L999</f>
        <v>0</v>
      </c>
    </row>
    <row r="997" spans="1:7" ht="24" customHeight="1" x14ac:dyDescent="0.25">
      <c r="A997" s="111" t="str">
        <f>controle!A1000</f>
        <v/>
      </c>
      <c r="B997" s="136">
        <f>controle!B1000</f>
        <v>0</v>
      </c>
      <c r="C997" s="125">
        <f>controle!C1000</f>
        <v>0</v>
      </c>
      <c r="D997" s="126">
        <f>controle!D1000</f>
        <v>0</v>
      </c>
      <c r="E997" s="112">
        <f>controle!E1000</f>
        <v>0</v>
      </c>
      <c r="F997" s="113" t="str">
        <f ca="1">controle!F1000</f>
        <v/>
      </c>
      <c r="G997" s="117">
        <f>controle!L1000</f>
        <v>0</v>
      </c>
    </row>
    <row r="998" spans="1:7" ht="24" customHeight="1" x14ac:dyDescent="0.25">
      <c r="A998" s="111" t="str">
        <f>controle!A1001</f>
        <v/>
      </c>
      <c r="B998" s="136">
        <f>controle!B1001</f>
        <v>0</v>
      </c>
      <c r="C998" s="125">
        <f>controle!C1001</f>
        <v>0</v>
      </c>
      <c r="D998" s="126">
        <f>controle!D1001</f>
        <v>0</v>
      </c>
      <c r="E998" s="112">
        <f>controle!E1001</f>
        <v>0</v>
      </c>
      <c r="F998" s="113" t="str">
        <f ca="1">controle!F1001</f>
        <v/>
      </c>
      <c r="G998" s="117">
        <f>controle!L1001</f>
        <v>0</v>
      </c>
    </row>
    <row r="999" spans="1:7" ht="24" customHeight="1" x14ac:dyDescent="0.25">
      <c r="A999" s="111" t="str">
        <f>controle!A1002</f>
        <v/>
      </c>
      <c r="B999" s="136">
        <f>controle!B1002</f>
        <v>0</v>
      </c>
      <c r="C999" s="125">
        <f>controle!C1002</f>
        <v>0</v>
      </c>
      <c r="D999" s="126">
        <f>controle!D1002</f>
        <v>0</v>
      </c>
      <c r="E999" s="112">
        <f>controle!E1002</f>
        <v>0</v>
      </c>
      <c r="F999" s="113" t="str">
        <f ca="1">controle!F1002</f>
        <v/>
      </c>
      <c r="G999" s="117">
        <f>controle!L1002</f>
        <v>0</v>
      </c>
    </row>
    <row r="1000" spans="1:7" ht="24" customHeight="1" x14ac:dyDescent="0.25">
      <c r="A1000" s="111" t="str">
        <f>controle!A1003</f>
        <v/>
      </c>
      <c r="B1000" s="136">
        <f>controle!B1003</f>
        <v>0</v>
      </c>
      <c r="C1000" s="125">
        <f>controle!C1003</f>
        <v>0</v>
      </c>
      <c r="D1000" s="126">
        <f>controle!D1003</f>
        <v>0</v>
      </c>
      <c r="E1000" s="112">
        <f>controle!E1003</f>
        <v>0</v>
      </c>
      <c r="F1000" s="113" t="str">
        <f ca="1">controle!F1003</f>
        <v/>
      </c>
      <c r="G1000" s="117">
        <f>controle!L1003</f>
        <v>0</v>
      </c>
    </row>
    <row r="1001" spans="1:7" ht="24" customHeight="1" x14ac:dyDescent="0.25">
      <c r="A1001" s="111" t="str">
        <f>controle!A1004</f>
        <v/>
      </c>
      <c r="B1001" s="136">
        <f>controle!B1004</f>
        <v>0</v>
      </c>
      <c r="C1001" s="125">
        <f>controle!C1004</f>
        <v>0</v>
      </c>
      <c r="D1001" s="126">
        <f>controle!D1004</f>
        <v>0</v>
      </c>
      <c r="E1001" s="112">
        <f>controle!E1004</f>
        <v>0</v>
      </c>
      <c r="F1001" s="113" t="str">
        <f ca="1">controle!F1004</f>
        <v/>
      </c>
      <c r="G1001" s="117">
        <f>controle!L1004</f>
        <v>0</v>
      </c>
    </row>
    <row r="1002" spans="1:7" ht="24" customHeight="1" x14ac:dyDescent="0.25">
      <c r="A1002" s="111" t="str">
        <f>controle!A1005</f>
        <v/>
      </c>
      <c r="B1002" s="136">
        <f>controle!B1005</f>
        <v>0</v>
      </c>
      <c r="C1002" s="125">
        <f>controle!C1005</f>
        <v>0</v>
      </c>
      <c r="D1002" s="126">
        <f>controle!D1005</f>
        <v>0</v>
      </c>
      <c r="E1002" s="112">
        <f>controle!E1005</f>
        <v>0</v>
      </c>
      <c r="F1002" s="113" t="str">
        <f ca="1">controle!F1005</f>
        <v/>
      </c>
      <c r="G1002" s="117">
        <f>controle!L1005</f>
        <v>0</v>
      </c>
    </row>
    <row r="1003" spans="1:7" ht="24" customHeight="1" x14ac:dyDescent="0.25">
      <c r="A1003" s="111" t="str">
        <f>controle!A1006</f>
        <v/>
      </c>
      <c r="B1003" s="136">
        <f>controle!B1006</f>
        <v>0</v>
      </c>
      <c r="C1003" s="125">
        <f>controle!C1006</f>
        <v>0</v>
      </c>
      <c r="D1003" s="126">
        <f>controle!D1006</f>
        <v>0</v>
      </c>
      <c r="E1003" s="112">
        <f>controle!E1006</f>
        <v>0</v>
      </c>
      <c r="F1003" s="113" t="str">
        <f ca="1">controle!F1006</f>
        <v/>
      </c>
      <c r="G1003" s="117">
        <f>controle!L1006</f>
        <v>0</v>
      </c>
    </row>
    <row r="1004" spans="1:7" ht="24" customHeight="1" x14ac:dyDescent="0.25">
      <c r="A1004" s="111" t="str">
        <f>controle!A1007</f>
        <v/>
      </c>
      <c r="B1004" s="136">
        <f>controle!B1007</f>
        <v>0</v>
      </c>
      <c r="C1004" s="125">
        <f>controle!C1007</f>
        <v>0</v>
      </c>
      <c r="D1004" s="126">
        <f>controle!D1007</f>
        <v>0</v>
      </c>
      <c r="E1004" s="112">
        <f>controle!E1007</f>
        <v>0</v>
      </c>
      <c r="F1004" s="113" t="str">
        <f ca="1">controle!F1007</f>
        <v/>
      </c>
      <c r="G1004" s="117">
        <f>controle!L1007</f>
        <v>0</v>
      </c>
    </row>
    <row r="1005" spans="1:7" ht="24" customHeight="1" x14ac:dyDescent="0.25">
      <c r="A1005" s="111">
        <f>controle!A1008</f>
        <v>0</v>
      </c>
      <c r="B1005" s="136">
        <f>controle!B1008</f>
        <v>0</v>
      </c>
      <c r="C1005" s="125">
        <f>controle!C1008</f>
        <v>0</v>
      </c>
      <c r="D1005" s="126">
        <f>controle!D1008</f>
        <v>0</v>
      </c>
      <c r="E1005" s="112">
        <f>controle!E1008</f>
        <v>0</v>
      </c>
      <c r="F1005" s="113">
        <f>controle!F1008</f>
        <v>0</v>
      </c>
      <c r="G1005" s="117">
        <f>controle!L1008</f>
        <v>0</v>
      </c>
    </row>
    <row r="1006" spans="1:7" ht="24" customHeight="1" x14ac:dyDescent="0.25">
      <c r="A1006" s="111">
        <f>controle!A1009</f>
        <v>0</v>
      </c>
      <c r="B1006" s="136">
        <f>controle!B1009</f>
        <v>0</v>
      </c>
      <c r="C1006" s="125">
        <f>controle!C1009</f>
        <v>0</v>
      </c>
      <c r="D1006" s="126">
        <f>controle!D1009</f>
        <v>0</v>
      </c>
      <c r="E1006" s="112">
        <f>controle!E1009</f>
        <v>0</v>
      </c>
      <c r="F1006" s="113">
        <f>controle!F1009</f>
        <v>0</v>
      </c>
      <c r="G1006" s="117">
        <f>controle!L1009</f>
        <v>0</v>
      </c>
    </row>
    <row r="1007" spans="1:7" ht="24" customHeight="1" x14ac:dyDescent="0.25">
      <c r="A1007" s="111">
        <f>controle!A1010</f>
        <v>0</v>
      </c>
      <c r="B1007" s="136">
        <f>controle!B1010</f>
        <v>0</v>
      </c>
      <c r="C1007" s="125">
        <f>controle!C1010</f>
        <v>0</v>
      </c>
      <c r="D1007" s="126">
        <f>controle!D1010</f>
        <v>0</v>
      </c>
      <c r="E1007" s="112">
        <f>controle!E1010</f>
        <v>0</v>
      </c>
      <c r="F1007" s="113">
        <f>controle!F1010</f>
        <v>0</v>
      </c>
      <c r="G1007" s="117">
        <f>controle!L1010</f>
        <v>0</v>
      </c>
    </row>
  </sheetData>
  <mergeCells count="3">
    <mergeCell ref="A1:F1"/>
    <mergeCell ref="D2:F2"/>
    <mergeCell ref="D3:F3"/>
  </mergeCells>
  <conditionalFormatting sqref="F1:G2 F3 I3 F4:G1048576">
    <cfRule type="containsText" dxfId="2" priority="1" operator="containsText" text="Dias">
      <formula>NOT(ISERROR(SEARCH("Dias",F1)))</formula>
    </cfRule>
    <cfRule type="cellIs" dxfId="1" priority="2" operator="equal">
      <formula>"Vencido"</formula>
    </cfRule>
    <cfRule type="cellIs" dxfId="0" priority="3" operator="equal">
      <formula>"Válido"</formula>
    </cfRule>
  </conditionalFormatting>
  <dataValidations count="1">
    <dataValidation sqref="B5:C1007"/>
  </dataValidations>
  <pageMargins left="0.23622047244094491" right="0.23622047244094491" top="0.74803149606299213" bottom="0.35433070866141736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CI641"/>
  <sheetViews>
    <sheetView showRowColHeaders="0" workbookViewId="0">
      <selection activeCell="E1" sqref="E1"/>
    </sheetView>
  </sheetViews>
  <sheetFormatPr defaultRowHeight="15" x14ac:dyDescent="0.25"/>
  <cols>
    <col min="1" max="1" width="20" customWidth="1"/>
    <col min="2" max="2" width="95.140625" customWidth="1"/>
    <col min="3" max="3" width="10.7109375" customWidth="1"/>
    <col min="4" max="4" width="2.85546875" style="23" customWidth="1"/>
  </cols>
  <sheetData>
    <row r="1" spans="1:87" ht="42" customHeight="1" x14ac:dyDescent="0.25">
      <c r="A1" s="187" t="s">
        <v>28</v>
      </c>
      <c r="B1" s="187"/>
      <c r="C1" s="187"/>
      <c r="D1" s="21"/>
      <c r="E1" s="22"/>
      <c r="F1" s="22"/>
      <c r="G1" s="22"/>
      <c r="H1" s="22"/>
      <c r="I1" s="22"/>
      <c r="J1" s="22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ht="15" customHeight="1" x14ac:dyDescent="0.25">
      <c r="A2" s="207" t="s">
        <v>26</v>
      </c>
      <c r="B2" s="205" t="s">
        <v>27</v>
      </c>
      <c r="C2" s="206"/>
      <c r="D2" s="20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ht="27.75" customHeight="1" x14ac:dyDescent="0.25">
      <c r="A3" s="207"/>
      <c r="B3" s="205"/>
      <c r="C3" s="206"/>
      <c r="D3" s="20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ht="15" customHeight="1" x14ac:dyDescent="0.25">
      <c r="A4" s="197" t="s">
        <v>12</v>
      </c>
      <c r="B4" s="201" t="s">
        <v>14</v>
      </c>
      <c r="C4" s="202"/>
      <c r="D4" s="20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5">
      <c r="A5" s="197"/>
      <c r="B5" s="201"/>
      <c r="C5" s="202"/>
      <c r="D5" s="20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5">
      <c r="A6" s="198"/>
      <c r="B6" s="203"/>
      <c r="C6" s="204"/>
      <c r="D6" s="20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ht="15" customHeight="1" x14ac:dyDescent="0.25">
      <c r="A7" s="196" t="s">
        <v>13</v>
      </c>
      <c r="B7" s="199" t="s">
        <v>15</v>
      </c>
      <c r="C7" s="200"/>
      <c r="D7" s="20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5">
      <c r="A8" s="197"/>
      <c r="B8" s="201"/>
      <c r="C8" s="202"/>
      <c r="D8" s="20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x14ac:dyDescent="0.25">
      <c r="A9" s="198"/>
      <c r="B9" s="203"/>
      <c r="C9" s="204"/>
      <c r="D9" s="20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ht="15" customHeight="1" x14ac:dyDescent="0.25">
      <c r="A10" s="196" t="s">
        <v>16</v>
      </c>
      <c r="B10" s="199" t="s">
        <v>17</v>
      </c>
      <c r="C10" s="200"/>
      <c r="D10" s="20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</row>
    <row r="11" spans="1:87" x14ac:dyDescent="0.25">
      <c r="A11" s="197"/>
      <c r="B11" s="201"/>
      <c r="C11" s="202"/>
      <c r="D11" s="20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</row>
    <row r="12" spans="1:87" x14ac:dyDescent="0.25">
      <c r="A12" s="198"/>
      <c r="B12" s="203"/>
      <c r="C12" s="204"/>
      <c r="D12" s="20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</row>
    <row r="13" spans="1:87" ht="15" customHeight="1" x14ac:dyDescent="0.25">
      <c r="A13" s="196" t="s">
        <v>18</v>
      </c>
      <c r="B13" s="199" t="s">
        <v>19</v>
      </c>
      <c r="C13" s="200"/>
      <c r="D13" s="20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</row>
    <row r="14" spans="1:87" x14ac:dyDescent="0.25">
      <c r="A14" s="197"/>
      <c r="B14" s="201"/>
      <c r="C14" s="202"/>
      <c r="D14" s="20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</row>
    <row r="15" spans="1:87" x14ac:dyDescent="0.25">
      <c r="A15" s="198"/>
      <c r="B15" s="203"/>
      <c r="C15" s="204"/>
      <c r="D15" s="20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</row>
    <row r="16" spans="1:87" ht="15" customHeight="1" x14ac:dyDescent="0.25">
      <c r="A16" s="196" t="s">
        <v>6</v>
      </c>
      <c r="B16" s="199" t="s">
        <v>20</v>
      </c>
      <c r="C16" s="200"/>
      <c r="D16" s="20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</row>
    <row r="17" spans="1:87" x14ac:dyDescent="0.25">
      <c r="A17" s="197"/>
      <c r="B17" s="201"/>
      <c r="C17" s="202"/>
      <c r="D17" s="20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</row>
    <row r="18" spans="1:87" x14ac:dyDescent="0.25">
      <c r="A18" s="198"/>
      <c r="B18" s="203"/>
      <c r="C18" s="204"/>
      <c r="D18" s="20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</row>
    <row r="19" spans="1:87" ht="15" customHeight="1" x14ac:dyDescent="0.25">
      <c r="A19" s="196" t="s">
        <v>8</v>
      </c>
      <c r="B19" s="199" t="s">
        <v>21</v>
      </c>
      <c r="C19" s="200"/>
      <c r="D19" s="20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</row>
    <row r="20" spans="1:87" x14ac:dyDescent="0.25">
      <c r="A20" s="197"/>
      <c r="B20" s="201"/>
      <c r="C20" s="202"/>
      <c r="D20" s="20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</row>
    <row r="21" spans="1:87" x14ac:dyDescent="0.25">
      <c r="A21" s="198"/>
      <c r="B21" s="203"/>
      <c r="C21" s="204"/>
      <c r="D21" s="20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</row>
    <row r="22" spans="1:87" ht="15" customHeight="1" x14ac:dyDescent="0.25">
      <c r="A22" s="196" t="s">
        <v>22</v>
      </c>
      <c r="B22" s="199" t="s">
        <v>23</v>
      </c>
      <c r="C22" s="200"/>
      <c r="D22" s="20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</row>
    <row r="23" spans="1:87" x14ac:dyDescent="0.25">
      <c r="A23" s="197"/>
      <c r="B23" s="201"/>
      <c r="C23" s="202"/>
      <c r="D23" s="20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</row>
    <row r="24" spans="1:87" x14ac:dyDescent="0.25">
      <c r="A24" s="198"/>
      <c r="B24" s="203"/>
      <c r="C24" s="204"/>
      <c r="D24" s="20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</row>
    <row r="25" spans="1:87" ht="15" customHeight="1" x14ac:dyDescent="0.25">
      <c r="A25" s="196" t="s">
        <v>24</v>
      </c>
      <c r="B25" s="199" t="s">
        <v>25</v>
      </c>
      <c r="C25" s="200"/>
      <c r="D25" s="20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</row>
    <row r="26" spans="1:87" x14ac:dyDescent="0.25">
      <c r="A26" s="197"/>
      <c r="B26" s="201"/>
      <c r="C26" s="202"/>
      <c r="D26" s="20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</row>
    <row r="27" spans="1:87" x14ac:dyDescent="0.25">
      <c r="A27" s="197"/>
      <c r="B27" s="201"/>
      <c r="C27" s="202"/>
      <c r="D27" s="20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</row>
    <row r="28" spans="1:87" ht="42" customHeight="1" x14ac:dyDescent="0.25">
      <c r="A28" s="187" t="s">
        <v>29</v>
      </c>
      <c r="B28" s="187"/>
      <c r="C28" s="187"/>
      <c r="D28" s="20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</row>
    <row r="29" spans="1:87" x14ac:dyDescent="0.25">
      <c r="A29" s="195" t="s">
        <v>29</v>
      </c>
      <c r="B29" s="188" t="s">
        <v>30</v>
      </c>
      <c r="C29" s="188" t="s">
        <v>40</v>
      </c>
      <c r="D29" s="20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</row>
    <row r="30" spans="1:87" ht="26.25" customHeight="1" x14ac:dyDescent="0.25">
      <c r="A30" s="195"/>
      <c r="B30" s="188"/>
      <c r="C30" s="188"/>
      <c r="D30" s="20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</row>
    <row r="31" spans="1:87" x14ac:dyDescent="0.25">
      <c r="A31" s="192" t="s">
        <v>31</v>
      </c>
      <c r="B31" s="189" t="s">
        <v>32</v>
      </c>
      <c r="C31" s="189"/>
      <c r="D31" s="20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</row>
    <row r="32" spans="1:87" x14ac:dyDescent="0.25">
      <c r="A32" s="192"/>
      <c r="B32" s="189"/>
      <c r="C32" s="189"/>
      <c r="D32" s="20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</row>
    <row r="33" spans="1:87" x14ac:dyDescent="0.25">
      <c r="A33" s="193"/>
      <c r="B33" s="190"/>
      <c r="C33" s="190"/>
      <c r="D33" s="20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</row>
    <row r="34" spans="1:87" ht="15" customHeight="1" x14ac:dyDescent="0.25">
      <c r="A34" s="191" t="s">
        <v>33</v>
      </c>
      <c r="B34" s="194" t="s">
        <v>34</v>
      </c>
      <c r="C34" s="189"/>
      <c r="D34" s="20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</row>
    <row r="35" spans="1:87" x14ac:dyDescent="0.25">
      <c r="A35" s="192"/>
      <c r="B35" s="189"/>
      <c r="C35" s="189"/>
      <c r="D35" s="20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</row>
    <row r="36" spans="1:87" x14ac:dyDescent="0.25">
      <c r="A36" s="193"/>
      <c r="B36" s="190"/>
      <c r="C36" s="190"/>
      <c r="D36" s="20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</row>
    <row r="37" spans="1:87" x14ac:dyDescent="0.25">
      <c r="A37" s="191" t="s">
        <v>36</v>
      </c>
      <c r="B37" s="189" t="s">
        <v>35</v>
      </c>
      <c r="C37" s="189"/>
      <c r="D37" s="20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</row>
    <row r="38" spans="1:87" x14ac:dyDescent="0.25">
      <c r="A38" s="192"/>
      <c r="B38" s="189"/>
      <c r="C38" s="189"/>
      <c r="D38" s="20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</row>
    <row r="39" spans="1:87" x14ac:dyDescent="0.25">
      <c r="A39" s="193"/>
      <c r="B39" s="190"/>
      <c r="C39" s="190"/>
      <c r="D39" s="20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</row>
    <row r="40" spans="1:87" x14ac:dyDescent="0.25">
      <c r="A40" s="191" t="s">
        <v>37</v>
      </c>
      <c r="B40" s="194" t="s">
        <v>41</v>
      </c>
      <c r="C40" s="194"/>
      <c r="D40" s="20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</row>
    <row r="41" spans="1:87" x14ac:dyDescent="0.25">
      <c r="A41" s="192"/>
      <c r="B41" s="189"/>
      <c r="C41" s="189"/>
      <c r="D41" s="20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</row>
    <row r="42" spans="1:87" x14ac:dyDescent="0.25">
      <c r="A42" s="193"/>
      <c r="B42" s="190"/>
      <c r="C42" s="190"/>
      <c r="D42" s="20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</row>
    <row r="43" spans="1:87" x14ac:dyDescent="0.25">
      <c r="A43" s="192" t="s">
        <v>38</v>
      </c>
      <c r="B43" s="189" t="s">
        <v>39</v>
      </c>
      <c r="C43" s="189"/>
      <c r="D43" s="20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</row>
    <row r="44" spans="1:87" x14ac:dyDescent="0.25">
      <c r="A44" s="192"/>
      <c r="B44" s="189"/>
      <c r="C44" s="189"/>
      <c r="D44" s="20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</row>
    <row r="45" spans="1:87" x14ac:dyDescent="0.25">
      <c r="A45" s="192"/>
      <c r="B45" s="189"/>
      <c r="C45" s="189"/>
      <c r="D45" s="20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</row>
    <row r="46" spans="1:87" x14ac:dyDescent="0.25">
      <c r="A46" s="9"/>
      <c r="B46" s="9"/>
      <c r="C46" s="9"/>
      <c r="D46" s="20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</row>
    <row r="47" spans="1:87" x14ac:dyDescent="0.25">
      <c r="A47" s="9"/>
      <c r="B47" s="9"/>
      <c r="C47" s="9"/>
      <c r="D47" s="20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</row>
    <row r="48" spans="1:87" x14ac:dyDescent="0.25">
      <c r="A48" s="9"/>
      <c r="B48" s="9"/>
      <c r="C48" s="9"/>
      <c r="D48" s="20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</row>
    <row r="49" spans="1:87" x14ac:dyDescent="0.25">
      <c r="A49" s="9"/>
      <c r="B49" s="9"/>
      <c r="C49" s="9"/>
      <c r="D49" s="20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 x14ac:dyDescent="0.25">
      <c r="A50" s="9"/>
      <c r="B50" s="9"/>
      <c r="C50" s="9"/>
      <c r="D50" s="20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</row>
    <row r="51" spans="1:87" x14ac:dyDescent="0.25">
      <c r="A51" s="9"/>
      <c r="B51" s="9"/>
      <c r="C51" s="9"/>
      <c r="D51" s="20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</row>
    <row r="52" spans="1:87" x14ac:dyDescent="0.25">
      <c r="A52" s="9"/>
      <c r="B52" s="9"/>
      <c r="C52" s="9"/>
      <c r="D52" s="20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</row>
    <row r="53" spans="1:87" x14ac:dyDescent="0.25">
      <c r="A53" s="9"/>
      <c r="B53" s="9"/>
      <c r="C53" s="9"/>
      <c r="D53" s="20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</row>
    <row r="54" spans="1:87" x14ac:dyDescent="0.25">
      <c r="A54" s="9"/>
      <c r="B54" s="9"/>
      <c r="C54" s="9"/>
      <c r="D54" s="20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</row>
    <row r="55" spans="1:87" x14ac:dyDescent="0.25">
      <c r="A55" s="9"/>
      <c r="B55" s="9"/>
      <c r="C55" s="9"/>
      <c r="D55" s="20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</row>
    <row r="56" spans="1:87" x14ac:dyDescent="0.25">
      <c r="A56" s="9"/>
      <c r="B56" s="9"/>
      <c r="C56" s="9"/>
      <c r="D56" s="20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</row>
    <row r="57" spans="1:87" x14ac:dyDescent="0.25">
      <c r="A57" s="9"/>
      <c r="B57" s="9"/>
      <c r="C57" s="9"/>
      <c r="D57" s="20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</row>
    <row r="58" spans="1:87" x14ac:dyDescent="0.25">
      <c r="A58" s="9"/>
      <c r="B58" s="9"/>
      <c r="C58" s="9"/>
      <c r="D58" s="20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</row>
    <row r="59" spans="1:87" x14ac:dyDescent="0.25">
      <c r="A59" s="9"/>
      <c r="B59" s="9"/>
      <c r="C59" s="9"/>
      <c r="D59" s="20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</row>
    <row r="60" spans="1:87" x14ac:dyDescent="0.25">
      <c r="A60" s="9"/>
      <c r="B60" s="9"/>
      <c r="C60" s="9"/>
      <c r="D60" s="20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</row>
    <row r="61" spans="1:87" x14ac:dyDescent="0.25">
      <c r="A61" s="9"/>
      <c r="B61" s="9"/>
      <c r="C61" s="9"/>
      <c r="D61" s="20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</row>
    <row r="62" spans="1:87" x14ac:dyDescent="0.25">
      <c r="A62" s="9"/>
      <c r="B62" s="9"/>
      <c r="C62" s="9"/>
      <c r="D62" s="20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</row>
    <row r="63" spans="1:87" x14ac:dyDescent="0.25">
      <c r="A63" s="9"/>
      <c r="B63" s="9"/>
      <c r="C63" s="9"/>
      <c r="D63" s="20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</row>
    <row r="64" spans="1:87" x14ac:dyDescent="0.25">
      <c r="A64" s="9"/>
      <c r="B64" s="9"/>
      <c r="C64" s="9"/>
      <c r="D64" s="20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</row>
    <row r="65" spans="1:87" x14ac:dyDescent="0.25">
      <c r="A65" s="9"/>
      <c r="B65" s="9"/>
      <c r="C65" s="9"/>
      <c r="D65" s="20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</row>
    <row r="66" spans="1:87" x14ac:dyDescent="0.25">
      <c r="A66" s="9"/>
      <c r="B66" s="9"/>
      <c r="C66" s="9"/>
      <c r="D66" s="20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</row>
    <row r="67" spans="1:87" x14ac:dyDescent="0.25">
      <c r="A67" s="9"/>
      <c r="B67" s="9"/>
      <c r="C67" s="9"/>
      <c r="D67" s="20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</row>
    <row r="68" spans="1:87" x14ac:dyDescent="0.25">
      <c r="A68" s="9"/>
      <c r="B68" s="9"/>
      <c r="C68" s="9"/>
      <c r="D68" s="20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</row>
    <row r="69" spans="1:87" x14ac:dyDescent="0.25">
      <c r="A69" s="9"/>
      <c r="B69" s="9"/>
      <c r="C69" s="9"/>
      <c r="D69" s="20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</row>
    <row r="70" spans="1:87" x14ac:dyDescent="0.25">
      <c r="A70" s="9"/>
      <c r="B70" s="9"/>
      <c r="C70" s="9"/>
      <c r="D70" s="20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</row>
    <row r="71" spans="1:87" x14ac:dyDescent="0.25">
      <c r="A71" s="9"/>
      <c r="B71" s="9"/>
      <c r="C71" s="9"/>
      <c r="D71" s="20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</row>
    <row r="72" spans="1:87" x14ac:dyDescent="0.25">
      <c r="A72" s="9"/>
      <c r="B72" s="9"/>
      <c r="C72" s="9"/>
      <c r="D72" s="20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</row>
    <row r="73" spans="1:87" x14ac:dyDescent="0.25">
      <c r="A73" s="9"/>
      <c r="B73" s="9"/>
      <c r="C73" s="9"/>
      <c r="D73" s="20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</row>
    <row r="74" spans="1:87" x14ac:dyDescent="0.25">
      <c r="A74" s="9"/>
      <c r="B74" s="9"/>
      <c r="C74" s="9"/>
      <c r="D74" s="20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</row>
    <row r="75" spans="1:87" x14ac:dyDescent="0.25">
      <c r="A75" s="9"/>
      <c r="B75" s="9"/>
      <c r="C75" s="9"/>
      <c r="D75" s="20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</row>
    <row r="76" spans="1:87" x14ac:dyDescent="0.25">
      <c r="A76" s="9"/>
      <c r="B76" s="9"/>
      <c r="C76" s="9"/>
      <c r="D76" s="20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</row>
    <row r="77" spans="1:87" x14ac:dyDescent="0.25">
      <c r="A77" s="9"/>
      <c r="B77" s="9"/>
      <c r="C77" s="9"/>
      <c r="D77" s="20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</row>
    <row r="78" spans="1:87" x14ac:dyDescent="0.25">
      <c r="A78" s="9"/>
      <c r="B78" s="9"/>
      <c r="C78" s="9"/>
      <c r="D78" s="20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</row>
    <row r="79" spans="1:87" x14ac:dyDescent="0.25">
      <c r="A79" s="9"/>
      <c r="B79" s="9"/>
      <c r="C79" s="9"/>
      <c r="D79" s="20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</row>
    <row r="80" spans="1:87" x14ac:dyDescent="0.25">
      <c r="A80" s="9"/>
      <c r="B80" s="9"/>
      <c r="C80" s="9"/>
      <c r="D80" s="20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</row>
    <row r="81" spans="1:87" x14ac:dyDescent="0.25">
      <c r="A81" s="9"/>
      <c r="B81" s="9"/>
      <c r="C81" s="9"/>
      <c r="D81" s="20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</row>
    <row r="82" spans="1:87" x14ac:dyDescent="0.25">
      <c r="A82" s="9"/>
      <c r="B82" s="9"/>
      <c r="C82" s="9"/>
      <c r="D82" s="20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</row>
    <row r="83" spans="1:87" x14ac:dyDescent="0.25">
      <c r="A83" s="9"/>
      <c r="B83" s="9"/>
      <c r="C83" s="9"/>
      <c r="D83" s="20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</row>
    <row r="84" spans="1:87" x14ac:dyDescent="0.25">
      <c r="A84" s="9"/>
      <c r="B84" s="9"/>
      <c r="C84" s="9"/>
      <c r="D84" s="20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</row>
    <row r="85" spans="1:87" x14ac:dyDescent="0.25">
      <c r="A85" s="9"/>
      <c r="B85" s="9"/>
      <c r="C85" s="9"/>
      <c r="D85" s="20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</row>
    <row r="86" spans="1:87" x14ac:dyDescent="0.25">
      <c r="A86" s="9"/>
      <c r="B86" s="9"/>
      <c r="C86" s="9"/>
      <c r="D86" s="20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</row>
    <row r="87" spans="1:87" x14ac:dyDescent="0.25">
      <c r="A87" s="9"/>
      <c r="B87" s="9"/>
      <c r="C87" s="9"/>
      <c r="D87" s="20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</row>
    <row r="88" spans="1:87" x14ac:dyDescent="0.25">
      <c r="A88" s="9"/>
      <c r="B88" s="9"/>
      <c r="C88" s="9"/>
      <c r="D88" s="20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</row>
    <row r="89" spans="1:87" x14ac:dyDescent="0.25">
      <c r="A89" s="9"/>
      <c r="B89" s="9"/>
      <c r="C89" s="9"/>
      <c r="D89" s="20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</row>
    <row r="90" spans="1:87" x14ac:dyDescent="0.25">
      <c r="A90" s="9"/>
      <c r="B90" s="9"/>
      <c r="C90" s="9"/>
      <c r="D90" s="20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</row>
    <row r="91" spans="1:87" x14ac:dyDescent="0.25">
      <c r="A91" s="9"/>
      <c r="B91" s="9"/>
      <c r="C91" s="9"/>
      <c r="D91" s="20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</row>
    <row r="92" spans="1:87" x14ac:dyDescent="0.25">
      <c r="A92" s="9"/>
      <c r="B92" s="9"/>
      <c r="C92" s="9"/>
      <c r="D92" s="20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</row>
    <row r="93" spans="1:87" x14ac:dyDescent="0.25">
      <c r="A93" s="9"/>
      <c r="B93" s="9"/>
      <c r="C93" s="9"/>
      <c r="D93" s="20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</row>
    <row r="94" spans="1:87" x14ac:dyDescent="0.25">
      <c r="A94" s="9"/>
      <c r="B94" s="9"/>
      <c r="C94" s="9"/>
      <c r="D94" s="20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</row>
    <row r="95" spans="1:87" x14ac:dyDescent="0.25">
      <c r="A95" s="9"/>
      <c r="B95" s="9"/>
      <c r="C95" s="9"/>
      <c r="D95" s="20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</row>
    <row r="96" spans="1:87" x14ac:dyDescent="0.25">
      <c r="A96" s="9"/>
      <c r="B96" s="9"/>
      <c r="C96" s="9"/>
      <c r="D96" s="20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</row>
    <row r="97" spans="1:87" x14ac:dyDescent="0.25">
      <c r="A97" s="9"/>
      <c r="B97" s="9"/>
      <c r="C97" s="9"/>
      <c r="D97" s="20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</row>
    <row r="98" spans="1:87" x14ac:dyDescent="0.25">
      <c r="A98" s="9"/>
      <c r="B98" s="9"/>
      <c r="C98" s="9"/>
      <c r="D98" s="20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</row>
    <row r="99" spans="1:87" x14ac:dyDescent="0.25">
      <c r="A99" s="9"/>
      <c r="B99" s="9"/>
      <c r="C99" s="9"/>
      <c r="D99" s="20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</row>
    <row r="100" spans="1:87" x14ac:dyDescent="0.25">
      <c r="A100" s="9"/>
      <c r="B100" s="9"/>
      <c r="C100" s="9"/>
      <c r="D100" s="20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</row>
    <row r="101" spans="1:87" x14ac:dyDescent="0.25">
      <c r="A101" s="9"/>
      <c r="B101" s="9"/>
      <c r="C101" s="9"/>
      <c r="D101" s="20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</row>
    <row r="102" spans="1:87" x14ac:dyDescent="0.25">
      <c r="A102" s="9"/>
      <c r="B102" s="9"/>
      <c r="C102" s="9"/>
      <c r="D102" s="20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</row>
    <row r="103" spans="1:87" x14ac:dyDescent="0.25">
      <c r="A103" s="9"/>
      <c r="B103" s="9"/>
      <c r="C103" s="9"/>
      <c r="D103" s="20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</row>
    <row r="104" spans="1:87" x14ac:dyDescent="0.25">
      <c r="A104" s="9"/>
      <c r="B104" s="9"/>
      <c r="C104" s="9"/>
      <c r="D104" s="20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</row>
    <row r="105" spans="1:87" x14ac:dyDescent="0.25">
      <c r="A105" s="9"/>
      <c r="B105" s="9"/>
      <c r="C105" s="9"/>
      <c r="D105" s="20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</row>
    <row r="106" spans="1:87" x14ac:dyDescent="0.25">
      <c r="A106" s="9"/>
      <c r="B106" s="9"/>
      <c r="C106" s="9"/>
      <c r="D106" s="20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</row>
    <row r="107" spans="1:87" x14ac:dyDescent="0.25">
      <c r="A107" s="9"/>
      <c r="B107" s="9"/>
      <c r="C107" s="9"/>
      <c r="D107" s="20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</row>
    <row r="108" spans="1:87" x14ac:dyDescent="0.25">
      <c r="A108" s="9"/>
      <c r="B108" s="9"/>
      <c r="C108" s="9"/>
      <c r="D108" s="2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</row>
    <row r="109" spans="1:87" x14ac:dyDescent="0.25">
      <c r="A109" s="9"/>
      <c r="B109" s="9"/>
      <c r="C109" s="9"/>
      <c r="D109" s="20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</row>
    <row r="110" spans="1:87" x14ac:dyDescent="0.25">
      <c r="A110" s="9"/>
      <c r="B110" s="9"/>
      <c r="C110" s="9"/>
      <c r="D110" s="20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</row>
    <row r="111" spans="1:87" x14ac:dyDescent="0.25">
      <c r="A111" s="9"/>
      <c r="B111" s="9"/>
      <c r="C111" s="9"/>
      <c r="D111" s="20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</row>
    <row r="112" spans="1:87" x14ac:dyDescent="0.25">
      <c r="A112" s="9"/>
      <c r="B112" s="9"/>
      <c r="C112" s="9"/>
      <c r="D112" s="20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</row>
    <row r="113" spans="1:87" x14ac:dyDescent="0.25">
      <c r="A113" s="9"/>
      <c r="B113" s="9"/>
      <c r="C113" s="9"/>
      <c r="D113" s="20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</row>
    <row r="114" spans="1:87" x14ac:dyDescent="0.25">
      <c r="A114" s="9"/>
      <c r="B114" s="9"/>
      <c r="C114" s="9"/>
      <c r="D114" s="20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</row>
    <row r="115" spans="1:87" x14ac:dyDescent="0.25">
      <c r="A115" s="9"/>
      <c r="B115" s="9"/>
      <c r="C115" s="9"/>
      <c r="D115" s="20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</row>
    <row r="116" spans="1:87" x14ac:dyDescent="0.25">
      <c r="A116" s="9"/>
      <c r="B116" s="9"/>
      <c r="C116" s="9"/>
      <c r="D116" s="20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</row>
    <row r="117" spans="1:87" x14ac:dyDescent="0.25">
      <c r="A117" s="9"/>
      <c r="B117" s="9"/>
      <c r="C117" s="9"/>
      <c r="D117" s="20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</row>
    <row r="118" spans="1:87" x14ac:dyDescent="0.25">
      <c r="A118" s="9"/>
      <c r="B118" s="9"/>
      <c r="C118" s="9"/>
      <c r="D118" s="20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</row>
    <row r="119" spans="1:87" x14ac:dyDescent="0.25">
      <c r="A119" s="9"/>
      <c r="B119" s="9"/>
      <c r="C119" s="9"/>
      <c r="D119" s="20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</row>
    <row r="120" spans="1:87" x14ac:dyDescent="0.25">
      <c r="A120" s="9"/>
      <c r="B120" s="9"/>
      <c r="C120" s="9"/>
      <c r="D120" s="20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</row>
    <row r="121" spans="1:87" x14ac:dyDescent="0.25">
      <c r="A121" s="9"/>
      <c r="B121" s="9"/>
      <c r="C121" s="9"/>
      <c r="D121" s="20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</row>
    <row r="122" spans="1:87" x14ac:dyDescent="0.25">
      <c r="A122" s="9"/>
      <c r="B122" s="9"/>
      <c r="C122" s="9"/>
      <c r="D122" s="20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</row>
    <row r="123" spans="1:87" x14ac:dyDescent="0.25">
      <c r="A123" s="9"/>
      <c r="B123" s="9"/>
      <c r="C123" s="9"/>
      <c r="D123" s="20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</row>
    <row r="124" spans="1:87" x14ac:dyDescent="0.25">
      <c r="A124" s="9"/>
      <c r="B124" s="9"/>
      <c r="C124" s="9"/>
      <c r="D124" s="20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</row>
    <row r="125" spans="1:87" x14ac:dyDescent="0.25">
      <c r="A125" s="9"/>
      <c r="B125" s="9"/>
      <c r="C125" s="9"/>
      <c r="D125" s="20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</row>
    <row r="126" spans="1:87" x14ac:dyDescent="0.25">
      <c r="A126" s="9"/>
      <c r="B126" s="9"/>
      <c r="C126" s="9"/>
      <c r="D126" s="20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</row>
    <row r="127" spans="1:87" x14ac:dyDescent="0.25">
      <c r="A127" s="9"/>
      <c r="B127" s="9"/>
      <c r="C127" s="9"/>
      <c r="D127" s="20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</row>
    <row r="128" spans="1:87" x14ac:dyDescent="0.25">
      <c r="A128" s="9"/>
      <c r="B128" s="9"/>
      <c r="C128" s="9"/>
      <c r="D128" s="20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</row>
    <row r="129" spans="1:87" x14ac:dyDescent="0.25">
      <c r="A129" s="9"/>
      <c r="B129" s="9"/>
      <c r="C129" s="9"/>
      <c r="D129" s="20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</row>
    <row r="130" spans="1:87" x14ac:dyDescent="0.25">
      <c r="A130" s="9"/>
      <c r="B130" s="9"/>
      <c r="C130" s="9"/>
      <c r="D130" s="20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</row>
    <row r="131" spans="1:87" x14ac:dyDescent="0.25">
      <c r="A131" s="9"/>
      <c r="B131" s="9"/>
      <c r="C131" s="9"/>
      <c r="D131" s="20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</row>
    <row r="132" spans="1:87" x14ac:dyDescent="0.25">
      <c r="A132" s="9"/>
      <c r="B132" s="9"/>
      <c r="C132" s="9"/>
      <c r="D132" s="20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</row>
    <row r="133" spans="1:87" x14ac:dyDescent="0.25">
      <c r="A133" s="9"/>
      <c r="B133" s="9"/>
      <c r="C133" s="9"/>
      <c r="D133" s="20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</row>
    <row r="134" spans="1:87" x14ac:dyDescent="0.25">
      <c r="A134" s="9"/>
      <c r="B134" s="9"/>
      <c r="C134" s="9"/>
      <c r="D134" s="20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</row>
    <row r="135" spans="1:87" x14ac:dyDescent="0.25">
      <c r="A135" s="9"/>
      <c r="B135" s="9"/>
      <c r="C135" s="9"/>
      <c r="D135" s="20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</row>
    <row r="136" spans="1:87" x14ac:dyDescent="0.25">
      <c r="A136" s="9"/>
      <c r="B136" s="9"/>
      <c r="C136" s="9"/>
      <c r="D136" s="20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</row>
    <row r="137" spans="1:87" x14ac:dyDescent="0.25">
      <c r="A137" s="9"/>
      <c r="B137" s="9"/>
      <c r="C137" s="9"/>
      <c r="D137" s="20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</row>
    <row r="138" spans="1:87" x14ac:dyDescent="0.25">
      <c r="A138" s="9"/>
      <c r="B138" s="9"/>
      <c r="C138" s="9"/>
      <c r="D138" s="20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</row>
    <row r="139" spans="1:87" x14ac:dyDescent="0.25">
      <c r="A139" s="9"/>
      <c r="B139" s="9"/>
      <c r="C139" s="9"/>
      <c r="D139" s="20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</row>
    <row r="140" spans="1:87" x14ac:dyDescent="0.25">
      <c r="A140" s="9"/>
      <c r="B140" s="9"/>
      <c r="C140" s="9"/>
      <c r="D140" s="20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</row>
    <row r="141" spans="1:87" x14ac:dyDescent="0.25">
      <c r="A141" s="9"/>
      <c r="B141" s="9"/>
      <c r="C141" s="9"/>
      <c r="D141" s="20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</row>
    <row r="142" spans="1:87" x14ac:dyDescent="0.25">
      <c r="A142" s="9"/>
      <c r="B142" s="9"/>
      <c r="C142" s="9"/>
      <c r="D142" s="20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</row>
    <row r="143" spans="1:87" x14ac:dyDescent="0.25">
      <c r="A143" s="9"/>
      <c r="B143" s="9"/>
      <c r="C143" s="9"/>
      <c r="D143" s="20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</row>
    <row r="144" spans="1:87" x14ac:dyDescent="0.25">
      <c r="A144" s="9"/>
      <c r="B144" s="9"/>
      <c r="C144" s="9"/>
      <c r="D144" s="20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</row>
    <row r="145" spans="1:87" x14ac:dyDescent="0.25">
      <c r="A145" s="9"/>
      <c r="B145" s="9"/>
      <c r="C145" s="9"/>
      <c r="D145" s="20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</row>
    <row r="146" spans="1:87" x14ac:dyDescent="0.25">
      <c r="A146" s="9"/>
      <c r="B146" s="9"/>
      <c r="C146" s="9"/>
      <c r="D146" s="20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</row>
    <row r="147" spans="1:87" x14ac:dyDescent="0.25">
      <c r="A147" s="9"/>
      <c r="B147" s="9"/>
      <c r="C147" s="9"/>
      <c r="D147" s="20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</row>
    <row r="148" spans="1:87" x14ac:dyDescent="0.25">
      <c r="A148" s="9"/>
      <c r="B148" s="9"/>
      <c r="C148" s="9"/>
      <c r="D148" s="20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</row>
    <row r="149" spans="1:87" x14ac:dyDescent="0.25">
      <c r="A149" s="9"/>
      <c r="B149" s="9"/>
      <c r="C149" s="9"/>
      <c r="D149" s="20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</row>
    <row r="150" spans="1:87" x14ac:dyDescent="0.25">
      <c r="A150" s="9"/>
      <c r="B150" s="9"/>
      <c r="C150" s="9"/>
      <c r="D150" s="20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</row>
    <row r="151" spans="1:87" x14ac:dyDescent="0.25">
      <c r="A151" s="9"/>
      <c r="B151" s="9"/>
      <c r="C151" s="9"/>
      <c r="D151" s="20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</row>
    <row r="152" spans="1:87" x14ac:dyDescent="0.25">
      <c r="A152" s="9"/>
      <c r="B152" s="9"/>
      <c r="C152" s="9"/>
      <c r="D152" s="20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</row>
    <row r="153" spans="1:87" x14ac:dyDescent="0.25">
      <c r="A153" s="9"/>
      <c r="B153" s="9"/>
      <c r="C153" s="9"/>
      <c r="D153" s="20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</row>
    <row r="154" spans="1:87" x14ac:dyDescent="0.25">
      <c r="A154" s="9"/>
      <c r="B154" s="9"/>
      <c r="C154" s="9"/>
      <c r="D154" s="20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</row>
    <row r="155" spans="1:87" x14ac:dyDescent="0.25">
      <c r="A155" s="9"/>
      <c r="B155" s="9"/>
      <c r="C155" s="9"/>
      <c r="D155" s="20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</row>
    <row r="156" spans="1:87" x14ac:dyDescent="0.25">
      <c r="A156" s="9"/>
      <c r="B156" s="9"/>
      <c r="C156" s="9"/>
      <c r="D156" s="20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</row>
    <row r="157" spans="1:87" x14ac:dyDescent="0.25">
      <c r="A157" s="9"/>
      <c r="B157" s="9"/>
      <c r="C157" s="9"/>
      <c r="D157" s="20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</row>
    <row r="158" spans="1:87" x14ac:dyDescent="0.25">
      <c r="A158" s="9"/>
      <c r="B158" s="9"/>
      <c r="C158" s="9"/>
      <c r="D158" s="20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</row>
    <row r="159" spans="1:87" x14ac:dyDescent="0.25">
      <c r="A159" s="9"/>
      <c r="B159" s="9"/>
      <c r="C159" s="9"/>
      <c r="D159" s="20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</row>
    <row r="160" spans="1:87" x14ac:dyDescent="0.25">
      <c r="A160" s="9"/>
      <c r="B160" s="9"/>
      <c r="C160" s="9"/>
      <c r="D160" s="20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</row>
    <row r="161" spans="1:87" x14ac:dyDescent="0.25">
      <c r="A161" s="9"/>
      <c r="B161" s="9"/>
      <c r="C161" s="9"/>
      <c r="D161" s="20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</row>
    <row r="162" spans="1:87" x14ac:dyDescent="0.25">
      <c r="A162" s="9"/>
      <c r="B162" s="9"/>
      <c r="C162" s="9"/>
      <c r="D162" s="20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</row>
    <row r="163" spans="1:87" x14ac:dyDescent="0.25">
      <c r="A163" s="9"/>
      <c r="B163" s="9"/>
      <c r="C163" s="9"/>
      <c r="D163" s="20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</row>
    <row r="164" spans="1:87" x14ac:dyDescent="0.25">
      <c r="A164" s="9"/>
      <c r="B164" s="9"/>
      <c r="C164" s="9"/>
      <c r="D164" s="20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</row>
    <row r="165" spans="1:87" x14ac:dyDescent="0.25">
      <c r="A165" s="9"/>
      <c r="B165" s="9"/>
      <c r="C165" s="9"/>
      <c r="D165" s="20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</row>
    <row r="166" spans="1:87" x14ac:dyDescent="0.25">
      <c r="A166" s="9"/>
      <c r="B166" s="9"/>
      <c r="C166" s="9"/>
      <c r="D166" s="20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</row>
    <row r="167" spans="1:87" x14ac:dyDescent="0.25">
      <c r="A167" s="9"/>
      <c r="B167" s="9"/>
      <c r="C167" s="9"/>
      <c r="D167" s="20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</row>
    <row r="168" spans="1:87" x14ac:dyDescent="0.25">
      <c r="A168" s="9"/>
      <c r="B168" s="9"/>
      <c r="C168" s="9"/>
      <c r="D168" s="20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</row>
    <row r="169" spans="1:87" x14ac:dyDescent="0.25">
      <c r="A169" s="9"/>
      <c r="B169" s="9"/>
      <c r="C169" s="9"/>
      <c r="D169" s="20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</row>
    <row r="170" spans="1:87" x14ac:dyDescent="0.25">
      <c r="A170" s="9"/>
      <c r="B170" s="9"/>
      <c r="C170" s="9"/>
      <c r="D170" s="20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</row>
    <row r="171" spans="1:87" x14ac:dyDescent="0.25">
      <c r="A171" s="9"/>
      <c r="B171" s="9"/>
      <c r="C171" s="9"/>
      <c r="D171" s="20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</row>
    <row r="172" spans="1:87" x14ac:dyDescent="0.25">
      <c r="A172" s="9"/>
      <c r="B172" s="9"/>
      <c r="C172" s="9"/>
      <c r="D172" s="20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</row>
    <row r="173" spans="1:87" x14ac:dyDescent="0.25">
      <c r="A173" s="9"/>
      <c r="B173" s="9"/>
      <c r="C173" s="9"/>
      <c r="D173" s="20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</row>
    <row r="174" spans="1:87" x14ac:dyDescent="0.25">
      <c r="A174" s="9"/>
      <c r="B174" s="9"/>
      <c r="C174" s="9"/>
      <c r="D174" s="20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</row>
    <row r="175" spans="1:87" x14ac:dyDescent="0.25">
      <c r="A175" s="9"/>
      <c r="B175" s="9"/>
      <c r="C175" s="9"/>
      <c r="D175" s="20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</row>
    <row r="176" spans="1:87" x14ac:dyDescent="0.25">
      <c r="A176" s="9"/>
      <c r="B176" s="9"/>
      <c r="C176" s="9"/>
      <c r="D176" s="20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</row>
    <row r="177" spans="1:87" x14ac:dyDescent="0.25">
      <c r="A177" s="9"/>
      <c r="B177" s="9"/>
      <c r="C177" s="9"/>
      <c r="D177" s="20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</row>
    <row r="178" spans="1:87" x14ac:dyDescent="0.25">
      <c r="A178" s="9"/>
      <c r="B178" s="9"/>
      <c r="C178" s="9"/>
      <c r="D178" s="20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</row>
    <row r="179" spans="1:87" x14ac:dyDescent="0.25">
      <c r="A179" s="9"/>
      <c r="B179" s="9"/>
      <c r="C179" s="9"/>
      <c r="D179" s="20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</row>
    <row r="180" spans="1:87" x14ac:dyDescent="0.25">
      <c r="A180" s="9"/>
      <c r="B180" s="9"/>
      <c r="C180" s="9"/>
      <c r="D180" s="20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</row>
    <row r="181" spans="1:87" x14ac:dyDescent="0.25">
      <c r="A181" s="9"/>
      <c r="B181" s="9"/>
      <c r="C181" s="9"/>
      <c r="D181" s="20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</row>
    <row r="182" spans="1:87" x14ac:dyDescent="0.25">
      <c r="A182" s="9"/>
      <c r="B182" s="9"/>
      <c r="C182" s="9"/>
      <c r="D182" s="20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</row>
    <row r="183" spans="1:87" x14ac:dyDescent="0.25">
      <c r="A183" s="9"/>
      <c r="B183" s="9"/>
      <c r="C183" s="9"/>
      <c r="D183" s="20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</row>
    <row r="184" spans="1:87" x14ac:dyDescent="0.25">
      <c r="A184" s="9"/>
      <c r="B184" s="9"/>
      <c r="C184" s="9"/>
      <c r="D184" s="20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</row>
    <row r="185" spans="1:87" x14ac:dyDescent="0.25">
      <c r="A185" s="9"/>
      <c r="B185" s="9"/>
      <c r="C185" s="9"/>
      <c r="D185" s="20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</row>
    <row r="186" spans="1:87" x14ac:dyDescent="0.25">
      <c r="A186" s="9"/>
      <c r="B186" s="9"/>
      <c r="C186" s="9"/>
      <c r="D186" s="20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</row>
    <row r="187" spans="1:87" x14ac:dyDescent="0.25">
      <c r="A187" s="9"/>
      <c r="B187" s="9"/>
      <c r="C187" s="9"/>
      <c r="D187" s="20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</row>
    <row r="188" spans="1:87" x14ac:dyDescent="0.25">
      <c r="A188" s="9"/>
      <c r="B188" s="9"/>
      <c r="C188" s="9"/>
      <c r="D188" s="20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</row>
    <row r="189" spans="1:87" x14ac:dyDescent="0.25">
      <c r="A189" s="9"/>
      <c r="B189" s="9"/>
      <c r="C189" s="9"/>
      <c r="D189" s="20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</row>
    <row r="190" spans="1:87" x14ac:dyDescent="0.25">
      <c r="A190" s="9"/>
      <c r="B190" s="9"/>
      <c r="C190" s="9"/>
      <c r="D190" s="20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</row>
    <row r="191" spans="1:87" x14ac:dyDescent="0.25">
      <c r="A191" s="9"/>
      <c r="B191" s="9"/>
      <c r="C191" s="9"/>
      <c r="D191" s="20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</row>
    <row r="192" spans="1:87" x14ac:dyDescent="0.25">
      <c r="A192" s="9"/>
      <c r="B192" s="9"/>
      <c r="C192" s="9"/>
      <c r="D192" s="20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</row>
    <row r="193" spans="1:87" x14ac:dyDescent="0.25">
      <c r="A193" s="9"/>
      <c r="B193" s="9"/>
      <c r="C193" s="9"/>
      <c r="D193" s="20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</row>
    <row r="194" spans="1:87" x14ac:dyDescent="0.25">
      <c r="A194" s="9"/>
      <c r="B194" s="9"/>
      <c r="C194" s="9"/>
      <c r="D194" s="20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</row>
    <row r="195" spans="1:87" x14ac:dyDescent="0.25">
      <c r="A195" s="9"/>
      <c r="B195" s="9"/>
      <c r="C195" s="9"/>
      <c r="D195" s="20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</row>
    <row r="196" spans="1:87" x14ac:dyDescent="0.25">
      <c r="A196" s="9"/>
      <c r="B196" s="9"/>
      <c r="C196" s="9"/>
      <c r="D196" s="20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</row>
    <row r="197" spans="1:87" x14ac:dyDescent="0.25">
      <c r="A197" s="9"/>
      <c r="B197" s="9"/>
      <c r="C197" s="9"/>
      <c r="D197" s="20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</row>
    <row r="198" spans="1:87" x14ac:dyDescent="0.25">
      <c r="A198" s="9"/>
      <c r="B198" s="9"/>
      <c r="C198" s="9"/>
      <c r="D198" s="20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</row>
    <row r="199" spans="1:87" x14ac:dyDescent="0.25">
      <c r="A199" s="9"/>
      <c r="B199" s="9"/>
      <c r="C199" s="9"/>
      <c r="D199" s="20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</row>
    <row r="200" spans="1:87" x14ac:dyDescent="0.25">
      <c r="A200" s="9"/>
      <c r="B200" s="9"/>
      <c r="C200" s="9"/>
      <c r="D200" s="20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</row>
    <row r="201" spans="1:87" x14ac:dyDescent="0.25">
      <c r="A201" s="9"/>
      <c r="B201" s="9"/>
      <c r="C201" s="9"/>
      <c r="D201" s="20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</row>
    <row r="202" spans="1:87" x14ac:dyDescent="0.25">
      <c r="A202" s="9"/>
      <c r="B202" s="9"/>
      <c r="C202" s="9"/>
      <c r="D202" s="20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</row>
    <row r="203" spans="1:87" x14ac:dyDescent="0.25">
      <c r="A203" s="9"/>
      <c r="B203" s="9"/>
      <c r="C203" s="9"/>
      <c r="D203" s="20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</row>
    <row r="204" spans="1:87" x14ac:dyDescent="0.25">
      <c r="A204" s="9"/>
      <c r="B204" s="9"/>
      <c r="C204" s="9"/>
      <c r="D204" s="20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</row>
    <row r="205" spans="1:87" x14ac:dyDescent="0.25">
      <c r="A205" s="9"/>
      <c r="B205" s="9"/>
      <c r="C205" s="9"/>
      <c r="D205" s="20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</row>
    <row r="206" spans="1:87" x14ac:dyDescent="0.25">
      <c r="A206" s="9"/>
      <c r="B206" s="9"/>
      <c r="C206" s="9"/>
      <c r="D206" s="20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</row>
    <row r="207" spans="1:87" x14ac:dyDescent="0.25">
      <c r="A207" s="9"/>
      <c r="B207" s="9"/>
      <c r="C207" s="9"/>
      <c r="D207" s="20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</row>
    <row r="208" spans="1:87" x14ac:dyDescent="0.25">
      <c r="A208" s="9"/>
      <c r="B208" s="9"/>
      <c r="C208" s="9"/>
      <c r="D208" s="20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</row>
    <row r="209" spans="1:87" x14ac:dyDescent="0.25">
      <c r="A209" s="9"/>
      <c r="B209" s="9"/>
      <c r="C209" s="9"/>
      <c r="D209" s="20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</row>
    <row r="210" spans="1:87" x14ac:dyDescent="0.25">
      <c r="A210" s="9"/>
      <c r="B210" s="9"/>
      <c r="C210" s="9"/>
      <c r="D210" s="20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</row>
    <row r="211" spans="1:87" x14ac:dyDescent="0.25">
      <c r="A211" s="9"/>
      <c r="B211" s="9"/>
      <c r="C211" s="9"/>
      <c r="D211" s="20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</row>
    <row r="212" spans="1:87" x14ac:dyDescent="0.25">
      <c r="A212" s="9"/>
      <c r="B212" s="9"/>
      <c r="C212" s="9"/>
      <c r="D212" s="20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</row>
    <row r="213" spans="1:87" x14ac:dyDescent="0.25">
      <c r="A213" s="9"/>
      <c r="B213" s="9"/>
      <c r="C213" s="9"/>
      <c r="D213" s="20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</row>
    <row r="214" spans="1:87" x14ac:dyDescent="0.25">
      <c r="A214" s="9"/>
      <c r="B214" s="9"/>
      <c r="C214" s="9"/>
      <c r="D214" s="20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</row>
    <row r="215" spans="1:87" x14ac:dyDescent="0.25">
      <c r="A215" s="9"/>
      <c r="B215" s="9"/>
      <c r="C215" s="9"/>
      <c r="D215" s="20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</row>
    <row r="216" spans="1:87" x14ac:dyDescent="0.25">
      <c r="A216" s="9"/>
      <c r="B216" s="9"/>
      <c r="C216" s="9"/>
      <c r="D216" s="20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</row>
    <row r="217" spans="1:87" x14ac:dyDescent="0.25">
      <c r="A217" s="9"/>
      <c r="B217" s="9"/>
      <c r="C217" s="9"/>
      <c r="D217" s="20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</row>
    <row r="218" spans="1:87" x14ac:dyDescent="0.25">
      <c r="A218" s="9"/>
      <c r="B218" s="9"/>
      <c r="C218" s="9"/>
      <c r="D218" s="20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</row>
    <row r="219" spans="1:87" x14ac:dyDescent="0.25">
      <c r="A219" s="9"/>
      <c r="B219" s="9"/>
      <c r="C219" s="9"/>
      <c r="D219" s="20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</row>
    <row r="220" spans="1:87" x14ac:dyDescent="0.25">
      <c r="A220" s="9"/>
      <c r="B220" s="9"/>
      <c r="C220" s="9"/>
      <c r="D220" s="20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</row>
    <row r="221" spans="1:87" x14ac:dyDescent="0.25">
      <c r="A221" s="9"/>
      <c r="B221" s="9"/>
      <c r="C221" s="9"/>
      <c r="D221" s="20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</row>
    <row r="222" spans="1:87" x14ac:dyDescent="0.25">
      <c r="A222" s="9"/>
      <c r="B222" s="9"/>
      <c r="C222" s="9"/>
      <c r="D222" s="20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</row>
    <row r="223" spans="1:87" x14ac:dyDescent="0.25">
      <c r="A223" s="9"/>
      <c r="B223" s="9"/>
      <c r="C223" s="9"/>
      <c r="D223" s="20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</row>
    <row r="224" spans="1:87" x14ac:dyDescent="0.25">
      <c r="A224" s="9"/>
      <c r="B224" s="9"/>
      <c r="C224" s="9"/>
      <c r="D224" s="20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</row>
    <row r="225" spans="1:87" x14ac:dyDescent="0.25">
      <c r="A225" s="9"/>
      <c r="B225" s="9"/>
      <c r="C225" s="9"/>
      <c r="D225" s="20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</row>
    <row r="226" spans="1:87" x14ac:dyDescent="0.25">
      <c r="A226" s="9"/>
      <c r="B226" s="9"/>
      <c r="C226" s="9"/>
      <c r="D226" s="20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</row>
    <row r="227" spans="1:87" x14ac:dyDescent="0.25">
      <c r="A227" s="9"/>
      <c r="B227" s="9"/>
      <c r="C227" s="9"/>
      <c r="D227" s="20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</row>
    <row r="228" spans="1:87" x14ac:dyDescent="0.25">
      <c r="A228" s="9"/>
      <c r="B228" s="9"/>
      <c r="C228" s="9"/>
      <c r="D228" s="20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</row>
    <row r="229" spans="1:87" x14ac:dyDescent="0.25">
      <c r="A229" s="9"/>
      <c r="B229" s="9"/>
      <c r="C229" s="9"/>
      <c r="D229" s="20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</row>
    <row r="230" spans="1:87" x14ac:dyDescent="0.25">
      <c r="A230" s="9"/>
      <c r="B230" s="9"/>
      <c r="C230" s="9"/>
      <c r="D230" s="20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</row>
    <row r="231" spans="1:87" x14ac:dyDescent="0.25">
      <c r="A231" s="9"/>
      <c r="B231" s="9"/>
      <c r="C231" s="9"/>
      <c r="D231" s="20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</row>
    <row r="232" spans="1:87" x14ac:dyDescent="0.25">
      <c r="A232" s="9"/>
      <c r="B232" s="9"/>
      <c r="C232" s="9"/>
      <c r="D232" s="20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</row>
    <row r="233" spans="1:87" x14ac:dyDescent="0.25">
      <c r="A233" s="9"/>
      <c r="B233" s="9"/>
      <c r="C233" s="9"/>
      <c r="D233" s="20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</row>
    <row r="234" spans="1:87" x14ac:dyDescent="0.25">
      <c r="A234" s="9"/>
      <c r="B234" s="9"/>
      <c r="C234" s="9"/>
      <c r="D234" s="20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</row>
    <row r="235" spans="1:87" x14ac:dyDescent="0.25">
      <c r="A235" s="9"/>
      <c r="B235" s="9"/>
      <c r="C235" s="9"/>
      <c r="D235" s="20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</row>
    <row r="236" spans="1:87" x14ac:dyDescent="0.25">
      <c r="A236" s="9"/>
      <c r="B236" s="9"/>
      <c r="C236" s="9"/>
      <c r="D236" s="20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</row>
    <row r="237" spans="1:87" x14ac:dyDescent="0.25">
      <c r="A237" s="9"/>
      <c r="B237" s="9"/>
      <c r="C237" s="9"/>
      <c r="D237" s="20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</row>
    <row r="238" spans="1:87" x14ac:dyDescent="0.25">
      <c r="A238" s="9"/>
      <c r="B238" s="9"/>
      <c r="C238" s="9"/>
      <c r="D238" s="20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</row>
    <row r="239" spans="1:87" x14ac:dyDescent="0.25">
      <c r="A239" s="9"/>
      <c r="B239" s="9"/>
      <c r="C239" s="9"/>
      <c r="D239" s="20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</row>
    <row r="240" spans="1:87" x14ac:dyDescent="0.25">
      <c r="A240" s="9"/>
      <c r="B240" s="9"/>
      <c r="C240" s="9"/>
      <c r="D240" s="20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</row>
    <row r="241" spans="1:87" x14ac:dyDescent="0.25">
      <c r="A241" s="9"/>
      <c r="B241" s="9"/>
      <c r="C241" s="9"/>
      <c r="D241" s="20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</row>
    <row r="242" spans="1:87" x14ac:dyDescent="0.25">
      <c r="A242" s="9"/>
      <c r="B242" s="9"/>
      <c r="C242" s="9"/>
      <c r="D242" s="20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</row>
    <row r="243" spans="1:87" x14ac:dyDescent="0.25">
      <c r="A243" s="9"/>
      <c r="B243" s="9"/>
      <c r="C243" s="9"/>
      <c r="D243" s="20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</row>
    <row r="244" spans="1:87" x14ac:dyDescent="0.25">
      <c r="A244" s="9"/>
      <c r="B244" s="9"/>
      <c r="C244" s="9"/>
      <c r="D244" s="20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</row>
    <row r="245" spans="1:87" x14ac:dyDescent="0.25">
      <c r="A245" s="9"/>
      <c r="B245" s="9"/>
      <c r="C245" s="9"/>
      <c r="D245" s="20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</row>
    <row r="246" spans="1:87" x14ac:dyDescent="0.25">
      <c r="A246" s="9"/>
      <c r="B246" s="9"/>
      <c r="C246" s="9"/>
      <c r="D246" s="20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</row>
    <row r="247" spans="1:87" x14ac:dyDescent="0.25">
      <c r="A247" s="9"/>
      <c r="B247" s="9"/>
      <c r="C247" s="9"/>
      <c r="D247" s="20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</row>
    <row r="248" spans="1:87" x14ac:dyDescent="0.25">
      <c r="A248" s="9"/>
      <c r="B248" s="9"/>
      <c r="C248" s="9"/>
      <c r="D248" s="20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</row>
    <row r="249" spans="1:87" x14ac:dyDescent="0.25">
      <c r="A249" s="9"/>
      <c r="B249" s="9"/>
      <c r="C249" s="9"/>
      <c r="D249" s="20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</row>
    <row r="250" spans="1:87" x14ac:dyDescent="0.25">
      <c r="A250" s="9"/>
      <c r="B250" s="9"/>
      <c r="C250" s="9"/>
      <c r="D250" s="20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</row>
    <row r="251" spans="1:87" x14ac:dyDescent="0.25">
      <c r="A251" s="9"/>
      <c r="B251" s="9"/>
      <c r="C251" s="9"/>
      <c r="D251" s="20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</row>
    <row r="252" spans="1:87" x14ac:dyDescent="0.25">
      <c r="A252" s="9"/>
      <c r="B252" s="9"/>
      <c r="C252" s="9"/>
      <c r="D252" s="20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</row>
    <row r="253" spans="1:87" x14ac:dyDescent="0.25">
      <c r="A253" s="9"/>
      <c r="B253" s="9"/>
      <c r="C253" s="9"/>
      <c r="D253" s="20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</row>
    <row r="254" spans="1:87" x14ac:dyDescent="0.25">
      <c r="A254" s="9"/>
      <c r="B254" s="9"/>
      <c r="C254" s="9"/>
      <c r="D254" s="20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</row>
    <row r="255" spans="1:87" x14ac:dyDescent="0.25">
      <c r="A255" s="9"/>
      <c r="B255" s="9"/>
      <c r="C255" s="9"/>
      <c r="D255" s="20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</row>
    <row r="256" spans="1:87" x14ac:dyDescent="0.25">
      <c r="A256" s="9"/>
      <c r="B256" s="9"/>
      <c r="C256" s="9"/>
      <c r="D256" s="20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</row>
    <row r="257" spans="1:87" x14ac:dyDescent="0.25">
      <c r="A257" s="9"/>
      <c r="B257" s="9"/>
      <c r="C257" s="9"/>
      <c r="D257" s="20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</row>
    <row r="258" spans="1:87" x14ac:dyDescent="0.25">
      <c r="A258" s="9"/>
      <c r="B258" s="9"/>
      <c r="C258" s="9"/>
      <c r="D258" s="20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</row>
    <row r="259" spans="1:87" x14ac:dyDescent="0.25">
      <c r="A259" s="9"/>
      <c r="B259" s="9"/>
      <c r="C259" s="9"/>
      <c r="D259" s="20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</row>
    <row r="260" spans="1:87" x14ac:dyDescent="0.25">
      <c r="A260" s="9"/>
      <c r="B260" s="9"/>
      <c r="C260" s="9"/>
      <c r="D260" s="20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</row>
    <row r="261" spans="1:87" x14ac:dyDescent="0.25">
      <c r="A261" s="9"/>
      <c r="B261" s="9"/>
      <c r="C261" s="9"/>
      <c r="D261" s="20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</row>
    <row r="262" spans="1:87" x14ac:dyDescent="0.25">
      <c r="A262" s="9"/>
      <c r="B262" s="9"/>
      <c r="C262" s="9"/>
      <c r="D262" s="20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</row>
    <row r="263" spans="1:87" x14ac:dyDescent="0.25">
      <c r="A263" s="9"/>
      <c r="B263" s="9"/>
      <c r="C263" s="9"/>
      <c r="D263" s="20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</row>
    <row r="264" spans="1:87" x14ac:dyDescent="0.25">
      <c r="A264" s="9"/>
      <c r="B264" s="9"/>
      <c r="C264" s="9"/>
      <c r="D264" s="20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</row>
    <row r="265" spans="1:87" x14ac:dyDescent="0.25">
      <c r="A265" s="9"/>
      <c r="B265" s="9"/>
      <c r="C265" s="9"/>
      <c r="D265" s="20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</row>
    <row r="266" spans="1:87" x14ac:dyDescent="0.25">
      <c r="A266" s="9"/>
      <c r="B266" s="9"/>
      <c r="C266" s="9"/>
      <c r="D266" s="20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</row>
    <row r="267" spans="1:87" x14ac:dyDescent="0.25">
      <c r="A267" s="9"/>
      <c r="B267" s="9"/>
      <c r="C267" s="9"/>
      <c r="D267" s="20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</row>
    <row r="268" spans="1:87" x14ac:dyDescent="0.25">
      <c r="A268" s="9"/>
      <c r="B268" s="9"/>
      <c r="C268" s="9"/>
      <c r="D268" s="20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</row>
    <row r="269" spans="1:87" x14ac:dyDescent="0.25">
      <c r="A269" s="9"/>
      <c r="B269" s="9"/>
      <c r="C269" s="9"/>
      <c r="D269" s="20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</row>
    <row r="270" spans="1:87" x14ac:dyDescent="0.25">
      <c r="A270" s="9"/>
      <c r="B270" s="9"/>
      <c r="C270" s="9"/>
      <c r="D270" s="20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</row>
    <row r="271" spans="1:87" x14ac:dyDescent="0.25">
      <c r="A271" s="9"/>
      <c r="B271" s="9"/>
      <c r="C271" s="9"/>
      <c r="D271" s="20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</row>
    <row r="272" spans="1:87" x14ac:dyDescent="0.25">
      <c r="A272" s="9"/>
      <c r="B272" s="9"/>
      <c r="C272" s="9"/>
      <c r="D272" s="20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</row>
    <row r="273" spans="1:87" x14ac:dyDescent="0.25">
      <c r="A273" s="9"/>
      <c r="B273" s="9"/>
      <c r="C273" s="9"/>
      <c r="D273" s="20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</row>
    <row r="274" spans="1:87" x14ac:dyDescent="0.25">
      <c r="A274" s="9"/>
      <c r="B274" s="9"/>
      <c r="C274" s="9"/>
      <c r="D274" s="20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</row>
    <row r="275" spans="1:87" x14ac:dyDescent="0.25">
      <c r="A275" s="9"/>
      <c r="B275" s="9"/>
      <c r="C275" s="9"/>
      <c r="D275" s="20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</row>
    <row r="276" spans="1:87" x14ac:dyDescent="0.25">
      <c r="A276" s="9"/>
      <c r="B276" s="9"/>
      <c r="C276" s="9"/>
      <c r="D276" s="20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</row>
    <row r="277" spans="1:87" x14ac:dyDescent="0.25">
      <c r="A277" s="9"/>
      <c r="B277" s="9"/>
      <c r="C277" s="9"/>
      <c r="D277" s="20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</row>
    <row r="278" spans="1:87" x14ac:dyDescent="0.25">
      <c r="A278" s="9"/>
      <c r="B278" s="9"/>
      <c r="C278" s="9"/>
      <c r="D278" s="20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</row>
    <row r="279" spans="1:87" x14ac:dyDescent="0.25">
      <c r="A279" s="9"/>
      <c r="B279" s="9"/>
      <c r="C279" s="9"/>
      <c r="D279" s="20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</row>
    <row r="280" spans="1:87" x14ac:dyDescent="0.25">
      <c r="A280" s="9"/>
      <c r="B280" s="9"/>
      <c r="C280" s="9"/>
      <c r="D280" s="20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</row>
    <row r="281" spans="1:87" x14ac:dyDescent="0.25">
      <c r="A281" s="9"/>
      <c r="B281" s="9"/>
      <c r="C281" s="9"/>
      <c r="D281" s="20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</row>
    <row r="282" spans="1:87" x14ac:dyDescent="0.25">
      <c r="A282" s="9"/>
      <c r="B282" s="9"/>
      <c r="C282" s="9"/>
      <c r="D282" s="20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</row>
    <row r="283" spans="1:87" x14ac:dyDescent="0.25">
      <c r="A283" s="9"/>
      <c r="B283" s="9"/>
      <c r="C283" s="9"/>
      <c r="D283" s="20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</row>
    <row r="284" spans="1:87" x14ac:dyDescent="0.25">
      <c r="A284" s="9"/>
      <c r="B284" s="9"/>
      <c r="C284" s="9"/>
      <c r="D284" s="20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</row>
    <row r="285" spans="1:87" x14ac:dyDescent="0.25">
      <c r="A285" s="9"/>
      <c r="B285" s="9"/>
      <c r="C285" s="9"/>
      <c r="D285" s="20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</row>
    <row r="286" spans="1:87" x14ac:dyDescent="0.25">
      <c r="A286" s="9"/>
      <c r="B286" s="9"/>
      <c r="C286" s="9"/>
      <c r="D286" s="20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</row>
    <row r="287" spans="1:87" x14ac:dyDescent="0.25">
      <c r="A287" s="9"/>
      <c r="B287" s="9"/>
      <c r="C287" s="9"/>
      <c r="D287" s="20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</row>
    <row r="288" spans="1:87" x14ac:dyDescent="0.25">
      <c r="A288" s="9"/>
      <c r="B288" s="9"/>
      <c r="C288" s="9"/>
      <c r="D288" s="20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</row>
    <row r="289" spans="1:87" x14ac:dyDescent="0.25">
      <c r="A289" s="9"/>
      <c r="B289" s="9"/>
      <c r="C289" s="9"/>
      <c r="D289" s="20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</row>
    <row r="290" spans="1:87" x14ac:dyDescent="0.25">
      <c r="A290" s="9"/>
      <c r="B290" s="9"/>
      <c r="C290" s="9"/>
      <c r="D290" s="20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</row>
    <row r="291" spans="1:87" x14ac:dyDescent="0.25">
      <c r="A291" s="9"/>
      <c r="B291" s="9"/>
      <c r="C291" s="9"/>
      <c r="D291" s="20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</row>
    <row r="292" spans="1:87" x14ac:dyDescent="0.25">
      <c r="A292" s="9"/>
      <c r="B292" s="9"/>
      <c r="C292" s="9"/>
      <c r="D292" s="20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</row>
    <row r="293" spans="1:87" x14ac:dyDescent="0.25">
      <c r="A293" s="9"/>
      <c r="B293" s="9"/>
      <c r="C293" s="9"/>
      <c r="D293" s="20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</row>
    <row r="294" spans="1:87" x14ac:dyDescent="0.25">
      <c r="A294" s="9"/>
      <c r="B294" s="9"/>
      <c r="C294" s="9"/>
      <c r="D294" s="20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</row>
    <row r="295" spans="1:87" x14ac:dyDescent="0.25">
      <c r="A295" s="9"/>
      <c r="B295" s="9"/>
      <c r="C295" s="9"/>
      <c r="D295" s="20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</row>
    <row r="296" spans="1:87" x14ac:dyDescent="0.25">
      <c r="A296" s="9"/>
      <c r="B296" s="9"/>
      <c r="C296" s="9"/>
      <c r="D296" s="20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</row>
    <row r="297" spans="1:87" x14ac:dyDescent="0.25">
      <c r="A297" s="9"/>
      <c r="B297" s="9"/>
      <c r="C297" s="9"/>
      <c r="D297" s="20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</row>
    <row r="298" spans="1:87" x14ac:dyDescent="0.25">
      <c r="A298" s="9"/>
      <c r="B298" s="9"/>
      <c r="C298" s="9"/>
      <c r="D298" s="20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</row>
    <row r="299" spans="1:87" x14ac:dyDescent="0.25">
      <c r="A299" s="9"/>
      <c r="B299" s="9"/>
      <c r="C299" s="9"/>
      <c r="D299" s="20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</row>
    <row r="300" spans="1:87" x14ac:dyDescent="0.25">
      <c r="A300" s="9"/>
      <c r="B300" s="9"/>
      <c r="C300" s="9"/>
      <c r="D300" s="20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</row>
    <row r="301" spans="1:87" x14ac:dyDescent="0.25">
      <c r="A301" s="9"/>
      <c r="B301" s="9"/>
      <c r="C301" s="9"/>
      <c r="D301" s="20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</row>
    <row r="302" spans="1:87" x14ac:dyDescent="0.25">
      <c r="A302" s="9"/>
      <c r="B302" s="9"/>
      <c r="C302" s="9"/>
      <c r="D302" s="20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</row>
    <row r="303" spans="1:87" x14ac:dyDescent="0.25">
      <c r="A303" s="9"/>
      <c r="B303" s="9"/>
      <c r="C303" s="9"/>
      <c r="D303" s="20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</row>
    <row r="304" spans="1:87" x14ac:dyDescent="0.25">
      <c r="A304" s="9"/>
      <c r="B304" s="9"/>
      <c r="C304" s="9"/>
      <c r="D304" s="20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</row>
    <row r="305" spans="1:87" x14ac:dyDescent="0.25">
      <c r="A305" s="9"/>
      <c r="B305" s="9"/>
      <c r="C305" s="9"/>
      <c r="D305" s="20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</row>
    <row r="306" spans="1:87" x14ac:dyDescent="0.25">
      <c r="A306" s="9"/>
      <c r="B306" s="9"/>
      <c r="C306" s="9"/>
      <c r="D306" s="20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</row>
    <row r="307" spans="1:87" x14ac:dyDescent="0.25">
      <c r="A307" s="9"/>
      <c r="B307" s="9"/>
      <c r="C307" s="9"/>
      <c r="D307" s="20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</row>
    <row r="308" spans="1:87" x14ac:dyDescent="0.25">
      <c r="A308" s="9"/>
      <c r="B308" s="9"/>
      <c r="C308" s="9"/>
      <c r="D308" s="20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</row>
    <row r="309" spans="1:87" x14ac:dyDescent="0.25">
      <c r="A309" s="9"/>
      <c r="B309" s="9"/>
      <c r="C309" s="9"/>
      <c r="D309" s="20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</row>
    <row r="310" spans="1:87" x14ac:dyDescent="0.25">
      <c r="A310" s="9"/>
      <c r="B310" s="9"/>
      <c r="C310" s="9"/>
      <c r="D310" s="20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</row>
    <row r="311" spans="1:87" x14ac:dyDescent="0.25">
      <c r="A311" s="9"/>
      <c r="B311" s="9"/>
      <c r="C311" s="9"/>
      <c r="D311" s="20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</row>
    <row r="312" spans="1:87" x14ac:dyDescent="0.25">
      <c r="A312" s="9"/>
      <c r="B312" s="9"/>
      <c r="C312" s="9"/>
      <c r="D312" s="20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</row>
    <row r="313" spans="1:87" x14ac:dyDescent="0.25">
      <c r="A313" s="9"/>
      <c r="B313" s="9"/>
      <c r="C313" s="9"/>
      <c r="D313" s="20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</row>
    <row r="314" spans="1:87" x14ac:dyDescent="0.25">
      <c r="A314" s="9"/>
      <c r="B314" s="9"/>
      <c r="C314" s="9"/>
      <c r="D314" s="20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</row>
    <row r="315" spans="1:87" x14ac:dyDescent="0.25">
      <c r="A315" s="9"/>
      <c r="B315" s="9"/>
      <c r="C315" s="9"/>
      <c r="D315" s="20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</row>
    <row r="316" spans="1:87" x14ac:dyDescent="0.25">
      <c r="A316" s="9"/>
      <c r="B316" s="9"/>
      <c r="C316" s="9"/>
      <c r="D316" s="20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</row>
    <row r="317" spans="1:87" x14ac:dyDescent="0.25">
      <c r="A317" s="9"/>
      <c r="B317" s="9"/>
      <c r="C317" s="9"/>
      <c r="D317" s="20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</row>
    <row r="318" spans="1:87" x14ac:dyDescent="0.25">
      <c r="A318" s="9"/>
      <c r="B318" s="9"/>
      <c r="C318" s="9"/>
      <c r="D318" s="20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</row>
    <row r="319" spans="1:87" x14ac:dyDescent="0.25">
      <c r="A319" s="9"/>
      <c r="B319" s="9"/>
      <c r="C319" s="9"/>
      <c r="D319" s="20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</row>
    <row r="320" spans="1:87" x14ac:dyDescent="0.25">
      <c r="A320" s="9"/>
      <c r="B320" s="9"/>
      <c r="C320" s="9"/>
      <c r="D320" s="20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</row>
    <row r="321" spans="1:87" x14ac:dyDescent="0.25">
      <c r="A321" s="9"/>
      <c r="B321" s="9"/>
      <c r="C321" s="9"/>
      <c r="D321" s="20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</row>
    <row r="322" spans="1:87" x14ac:dyDescent="0.25">
      <c r="A322" s="9"/>
      <c r="B322" s="9"/>
      <c r="C322" s="9"/>
      <c r="D322" s="20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</row>
    <row r="323" spans="1:87" x14ac:dyDescent="0.25">
      <c r="A323" s="9"/>
      <c r="B323" s="9"/>
      <c r="C323" s="9"/>
      <c r="D323" s="20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</row>
    <row r="324" spans="1:87" x14ac:dyDescent="0.25">
      <c r="A324" s="9"/>
      <c r="B324" s="9"/>
      <c r="C324" s="9"/>
      <c r="D324" s="20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</row>
    <row r="325" spans="1:87" x14ac:dyDescent="0.25">
      <c r="A325" s="9"/>
      <c r="B325" s="9"/>
      <c r="C325" s="9"/>
      <c r="D325" s="20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</row>
    <row r="326" spans="1:87" x14ac:dyDescent="0.25">
      <c r="A326" s="9"/>
      <c r="B326" s="9"/>
      <c r="C326" s="9"/>
      <c r="D326" s="20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</row>
    <row r="327" spans="1:87" x14ac:dyDescent="0.25">
      <c r="A327" s="9"/>
      <c r="B327" s="9"/>
      <c r="C327" s="9"/>
      <c r="D327" s="20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</row>
    <row r="328" spans="1:87" x14ac:dyDescent="0.25">
      <c r="A328" s="9"/>
      <c r="B328" s="9"/>
      <c r="C328" s="9"/>
      <c r="D328" s="20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</row>
    <row r="329" spans="1:87" x14ac:dyDescent="0.25">
      <c r="A329" s="9"/>
      <c r="B329" s="9"/>
      <c r="C329" s="9"/>
      <c r="D329" s="20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</row>
    <row r="330" spans="1:87" x14ac:dyDescent="0.25">
      <c r="A330" s="9"/>
      <c r="B330" s="9"/>
      <c r="C330" s="9"/>
      <c r="D330" s="20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</row>
    <row r="331" spans="1:87" x14ac:dyDescent="0.25">
      <c r="A331" s="9"/>
      <c r="B331" s="9"/>
      <c r="C331" s="9"/>
      <c r="D331" s="20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</row>
    <row r="332" spans="1:87" x14ac:dyDescent="0.25">
      <c r="A332" s="9"/>
      <c r="B332" s="9"/>
      <c r="C332" s="9"/>
      <c r="D332" s="20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</row>
    <row r="333" spans="1:87" x14ac:dyDescent="0.25">
      <c r="A333" s="9"/>
      <c r="B333" s="9"/>
      <c r="C333" s="9"/>
      <c r="D333" s="20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</row>
    <row r="334" spans="1:87" x14ac:dyDescent="0.25">
      <c r="A334" s="9"/>
      <c r="B334" s="9"/>
      <c r="C334" s="9"/>
      <c r="D334" s="20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</row>
    <row r="335" spans="1:87" x14ac:dyDescent="0.25">
      <c r="A335" s="9"/>
      <c r="B335" s="9"/>
      <c r="C335" s="9"/>
      <c r="D335" s="20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</row>
    <row r="336" spans="1:87" x14ac:dyDescent="0.25">
      <c r="A336" s="9"/>
      <c r="B336" s="9"/>
      <c r="C336" s="9"/>
      <c r="D336" s="20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</row>
    <row r="337" spans="1:87" x14ac:dyDescent="0.25">
      <c r="A337" s="9"/>
      <c r="B337" s="9"/>
      <c r="C337" s="9"/>
      <c r="D337" s="20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</row>
    <row r="338" spans="1:87" x14ac:dyDescent="0.25">
      <c r="A338" s="9"/>
      <c r="B338" s="9"/>
      <c r="C338" s="9"/>
      <c r="D338" s="20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</row>
    <row r="339" spans="1:87" x14ac:dyDescent="0.25">
      <c r="A339" s="9"/>
      <c r="B339" s="9"/>
      <c r="C339" s="9"/>
      <c r="D339" s="20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</row>
    <row r="340" spans="1:87" x14ac:dyDescent="0.25">
      <c r="A340" s="9"/>
      <c r="B340" s="9"/>
      <c r="C340" s="9"/>
      <c r="D340" s="20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</row>
    <row r="341" spans="1:87" x14ac:dyDescent="0.25">
      <c r="A341" s="9"/>
      <c r="B341" s="9"/>
      <c r="C341" s="9"/>
      <c r="D341" s="20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</row>
    <row r="342" spans="1:87" x14ac:dyDescent="0.25">
      <c r="A342" s="9"/>
      <c r="B342" s="9"/>
      <c r="C342" s="9"/>
      <c r="D342" s="20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</row>
    <row r="343" spans="1:87" x14ac:dyDescent="0.25">
      <c r="A343" s="9"/>
      <c r="B343" s="9"/>
      <c r="C343" s="9"/>
      <c r="D343" s="20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</row>
    <row r="344" spans="1:87" x14ac:dyDescent="0.25">
      <c r="A344" s="9"/>
      <c r="B344" s="9"/>
      <c r="C344" s="9"/>
      <c r="D344" s="20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</row>
    <row r="345" spans="1:87" x14ac:dyDescent="0.25">
      <c r="A345" s="9"/>
      <c r="B345" s="9"/>
      <c r="C345" s="9"/>
      <c r="D345" s="20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</row>
    <row r="346" spans="1:87" x14ac:dyDescent="0.25">
      <c r="A346" s="9"/>
      <c r="B346" s="9"/>
      <c r="C346" s="9"/>
      <c r="D346" s="20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</row>
    <row r="347" spans="1:87" x14ac:dyDescent="0.25">
      <c r="A347" s="9"/>
      <c r="B347" s="9"/>
      <c r="C347" s="9"/>
      <c r="D347" s="20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</row>
    <row r="348" spans="1:87" x14ac:dyDescent="0.25">
      <c r="A348" s="9"/>
      <c r="B348" s="9"/>
      <c r="C348" s="9"/>
      <c r="D348" s="20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</row>
    <row r="349" spans="1:87" x14ac:dyDescent="0.25">
      <c r="A349" s="9"/>
      <c r="B349" s="9"/>
      <c r="C349" s="9"/>
      <c r="D349" s="20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</row>
    <row r="350" spans="1:87" x14ac:dyDescent="0.25">
      <c r="A350" s="9"/>
      <c r="B350" s="9"/>
      <c r="C350" s="9"/>
      <c r="D350" s="20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</row>
    <row r="351" spans="1:87" x14ac:dyDescent="0.25">
      <c r="A351" s="9"/>
      <c r="B351" s="9"/>
      <c r="C351" s="9"/>
      <c r="D351" s="20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</row>
    <row r="352" spans="1:87" x14ac:dyDescent="0.25">
      <c r="A352" s="9"/>
      <c r="B352" s="9"/>
      <c r="C352" s="9"/>
      <c r="D352" s="20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</row>
    <row r="353" spans="1:87" x14ac:dyDescent="0.25">
      <c r="A353" s="9"/>
      <c r="B353" s="9"/>
      <c r="C353" s="9"/>
      <c r="D353" s="20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</row>
    <row r="354" spans="1:87" x14ac:dyDescent="0.25">
      <c r="A354" s="9"/>
      <c r="B354" s="9"/>
      <c r="C354" s="9"/>
      <c r="D354" s="20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</row>
    <row r="355" spans="1:87" x14ac:dyDescent="0.25">
      <c r="A355" s="9"/>
      <c r="B355" s="9"/>
      <c r="C355" s="9"/>
      <c r="D355" s="20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</row>
    <row r="356" spans="1:87" x14ac:dyDescent="0.25">
      <c r="A356" s="9"/>
      <c r="B356" s="9"/>
      <c r="C356" s="9"/>
      <c r="D356" s="20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</row>
    <row r="357" spans="1:87" x14ac:dyDescent="0.25">
      <c r="A357" s="9"/>
      <c r="B357" s="9"/>
      <c r="C357" s="9"/>
      <c r="D357" s="20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</row>
    <row r="358" spans="1:87" x14ac:dyDescent="0.25">
      <c r="A358" s="9"/>
      <c r="B358" s="9"/>
      <c r="C358" s="9"/>
      <c r="D358" s="20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</row>
    <row r="359" spans="1:87" x14ac:dyDescent="0.25">
      <c r="A359" s="9"/>
      <c r="B359" s="9"/>
      <c r="C359" s="9"/>
      <c r="D359" s="20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</row>
    <row r="360" spans="1:87" x14ac:dyDescent="0.25">
      <c r="A360" s="9"/>
      <c r="B360" s="9"/>
      <c r="C360" s="9"/>
      <c r="D360" s="20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</row>
    <row r="361" spans="1:87" x14ac:dyDescent="0.25">
      <c r="A361" s="9"/>
      <c r="B361" s="9"/>
      <c r="C361" s="9"/>
      <c r="D361" s="20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</row>
    <row r="362" spans="1:87" x14ac:dyDescent="0.25">
      <c r="A362" s="9"/>
      <c r="B362" s="9"/>
      <c r="C362" s="9"/>
      <c r="D362" s="20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</row>
    <row r="363" spans="1:87" x14ac:dyDescent="0.25">
      <c r="A363" s="9"/>
      <c r="B363" s="9"/>
      <c r="C363" s="9"/>
      <c r="D363" s="20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</row>
    <row r="364" spans="1:87" x14ac:dyDescent="0.25">
      <c r="A364" s="9"/>
      <c r="B364" s="9"/>
      <c r="C364" s="9"/>
      <c r="D364" s="20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7" x14ac:dyDescent="0.25">
      <c r="A365" s="9"/>
      <c r="B365" s="9"/>
      <c r="C365" s="9"/>
      <c r="D365" s="20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7" x14ac:dyDescent="0.25">
      <c r="A366" s="9"/>
      <c r="B366" s="9"/>
      <c r="C366" s="9"/>
      <c r="D366" s="20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7" x14ac:dyDescent="0.25">
      <c r="A367" s="9"/>
      <c r="B367" s="9"/>
      <c r="C367" s="9"/>
      <c r="D367" s="20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7" x14ac:dyDescent="0.25">
      <c r="A368" s="9"/>
      <c r="B368" s="9"/>
      <c r="C368" s="9"/>
      <c r="D368" s="20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</row>
    <row r="369" spans="1:87" x14ac:dyDescent="0.25">
      <c r="A369" s="9"/>
      <c r="B369" s="9"/>
      <c r="C369" s="9"/>
      <c r="D369" s="20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</row>
    <row r="370" spans="1:87" x14ac:dyDescent="0.25">
      <c r="A370" s="9"/>
      <c r="B370" s="9"/>
      <c r="C370" s="9"/>
      <c r="D370" s="20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</row>
    <row r="371" spans="1:87" x14ac:dyDescent="0.25">
      <c r="A371" s="9"/>
      <c r="B371" s="9"/>
      <c r="C371" s="9"/>
      <c r="D371" s="20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</row>
    <row r="372" spans="1:87" x14ac:dyDescent="0.25">
      <c r="A372" s="9"/>
      <c r="B372" s="9"/>
      <c r="C372" s="9"/>
      <c r="D372" s="20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</row>
    <row r="373" spans="1:87" x14ac:dyDescent="0.25">
      <c r="A373" s="9"/>
      <c r="B373" s="9"/>
      <c r="C373" s="9"/>
      <c r="D373" s="20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</row>
    <row r="374" spans="1:87" x14ac:dyDescent="0.25">
      <c r="A374" s="9"/>
      <c r="B374" s="9"/>
      <c r="C374" s="9"/>
      <c r="D374" s="20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</row>
    <row r="375" spans="1:87" x14ac:dyDescent="0.25">
      <c r="A375" s="9"/>
      <c r="B375" s="9"/>
      <c r="C375" s="9"/>
      <c r="D375" s="20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</row>
    <row r="376" spans="1:87" x14ac:dyDescent="0.25">
      <c r="A376" s="9"/>
      <c r="B376" s="9"/>
      <c r="C376" s="9"/>
      <c r="D376" s="20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</row>
    <row r="377" spans="1:87" x14ac:dyDescent="0.25">
      <c r="A377" s="9"/>
      <c r="B377" s="9"/>
      <c r="C377" s="9"/>
      <c r="D377" s="20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</row>
    <row r="378" spans="1:87" x14ac:dyDescent="0.25">
      <c r="A378" s="9"/>
      <c r="B378" s="9"/>
      <c r="C378" s="9"/>
      <c r="D378" s="20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</row>
    <row r="379" spans="1:87" x14ac:dyDescent="0.25">
      <c r="A379" s="9"/>
      <c r="B379" s="9"/>
      <c r="C379" s="9"/>
      <c r="D379" s="20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</row>
    <row r="380" spans="1:87" x14ac:dyDescent="0.25">
      <c r="A380" s="9"/>
      <c r="B380" s="9"/>
      <c r="C380" s="9"/>
      <c r="D380" s="20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</row>
    <row r="381" spans="1:87" x14ac:dyDescent="0.25">
      <c r="A381" s="9"/>
      <c r="B381" s="9"/>
      <c r="C381" s="9"/>
      <c r="D381" s="20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</row>
    <row r="382" spans="1:87" x14ac:dyDescent="0.25">
      <c r="A382" s="9"/>
      <c r="B382" s="9"/>
      <c r="C382" s="9"/>
      <c r="D382" s="20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</row>
    <row r="383" spans="1:87" x14ac:dyDescent="0.25">
      <c r="A383" s="9"/>
      <c r="B383" s="9"/>
      <c r="C383" s="9"/>
      <c r="D383" s="20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</row>
    <row r="384" spans="1:87" x14ac:dyDescent="0.25">
      <c r="A384" s="9"/>
      <c r="B384" s="9"/>
      <c r="C384" s="9"/>
      <c r="D384" s="20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</row>
    <row r="385" spans="1:87" x14ac:dyDescent="0.25">
      <c r="A385" s="9"/>
      <c r="B385" s="9"/>
      <c r="C385" s="9"/>
      <c r="D385" s="20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</row>
    <row r="386" spans="1:87" x14ac:dyDescent="0.25">
      <c r="A386" s="9"/>
      <c r="B386" s="9"/>
      <c r="C386" s="9"/>
      <c r="D386" s="20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</row>
    <row r="387" spans="1:87" x14ac:dyDescent="0.25">
      <c r="A387" s="9"/>
      <c r="B387" s="9"/>
      <c r="C387" s="9"/>
      <c r="D387" s="20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</row>
    <row r="388" spans="1:87" x14ac:dyDescent="0.25">
      <c r="A388" s="9"/>
      <c r="B388" s="9"/>
      <c r="C388" s="9"/>
      <c r="D388" s="20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</row>
    <row r="389" spans="1:87" x14ac:dyDescent="0.25">
      <c r="A389" s="9"/>
      <c r="B389" s="9"/>
      <c r="C389" s="9"/>
      <c r="D389" s="20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</row>
    <row r="390" spans="1:87" x14ac:dyDescent="0.25">
      <c r="A390" s="9"/>
      <c r="B390" s="9"/>
      <c r="C390" s="9"/>
      <c r="D390" s="20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</row>
    <row r="391" spans="1:87" x14ac:dyDescent="0.25">
      <c r="A391" s="9"/>
      <c r="B391" s="9"/>
      <c r="C391" s="9"/>
      <c r="D391" s="20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</row>
    <row r="392" spans="1:87" x14ac:dyDescent="0.25">
      <c r="A392" s="9"/>
      <c r="B392" s="9"/>
      <c r="C392" s="9"/>
      <c r="D392" s="20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</row>
    <row r="393" spans="1:87" x14ac:dyDescent="0.25">
      <c r="A393" s="9"/>
      <c r="B393" s="9"/>
      <c r="C393" s="9"/>
      <c r="D393" s="20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</row>
    <row r="394" spans="1:87" x14ac:dyDescent="0.25">
      <c r="A394" s="9"/>
      <c r="B394" s="9"/>
      <c r="C394" s="9"/>
      <c r="D394" s="20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</row>
    <row r="395" spans="1:87" x14ac:dyDescent="0.25">
      <c r="A395" s="9"/>
      <c r="B395" s="9"/>
      <c r="C395" s="9"/>
      <c r="D395" s="20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</row>
    <row r="396" spans="1:87" x14ac:dyDescent="0.25">
      <c r="A396" s="9"/>
      <c r="B396" s="9"/>
      <c r="C396" s="9"/>
      <c r="D396" s="20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</row>
    <row r="397" spans="1:87" x14ac:dyDescent="0.25">
      <c r="A397" s="9"/>
      <c r="B397" s="9"/>
      <c r="C397" s="9"/>
      <c r="D397" s="20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</row>
    <row r="398" spans="1:87" x14ac:dyDescent="0.25">
      <c r="A398" s="9"/>
      <c r="B398" s="9"/>
      <c r="C398" s="9"/>
      <c r="D398" s="20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</row>
    <row r="399" spans="1:87" x14ac:dyDescent="0.25">
      <c r="A399" s="9"/>
      <c r="B399" s="9"/>
      <c r="C399" s="9"/>
      <c r="D399" s="20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</row>
    <row r="400" spans="1:87" x14ac:dyDescent="0.25">
      <c r="A400" s="9"/>
      <c r="B400" s="9"/>
      <c r="C400" s="9"/>
      <c r="D400" s="20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</row>
    <row r="401" spans="1:87" x14ac:dyDescent="0.25">
      <c r="A401" s="9"/>
      <c r="B401" s="9"/>
      <c r="C401" s="9"/>
      <c r="D401" s="20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</row>
    <row r="402" spans="1:87" x14ac:dyDescent="0.25">
      <c r="A402" s="9"/>
      <c r="B402" s="9"/>
      <c r="C402" s="9"/>
      <c r="D402" s="20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</row>
    <row r="403" spans="1:87" x14ac:dyDescent="0.25">
      <c r="A403" s="9"/>
      <c r="B403" s="9"/>
      <c r="C403" s="9"/>
      <c r="D403" s="20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</row>
    <row r="404" spans="1:87" x14ac:dyDescent="0.25">
      <c r="A404" s="9"/>
      <c r="B404" s="9"/>
      <c r="C404" s="9"/>
      <c r="D404" s="20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</row>
    <row r="405" spans="1:87" x14ac:dyDescent="0.25">
      <c r="A405" s="9"/>
      <c r="B405" s="9"/>
      <c r="C405" s="9"/>
      <c r="D405" s="20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</row>
    <row r="406" spans="1:87" x14ac:dyDescent="0.25">
      <c r="A406" s="9"/>
      <c r="B406" s="9"/>
      <c r="C406" s="9"/>
      <c r="D406" s="20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</row>
    <row r="407" spans="1:87" x14ac:dyDescent="0.25">
      <c r="A407" s="9"/>
      <c r="B407" s="9"/>
      <c r="C407" s="9"/>
      <c r="D407" s="20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</row>
    <row r="408" spans="1:87" x14ac:dyDescent="0.25">
      <c r="A408" s="9"/>
      <c r="B408" s="9"/>
      <c r="C408" s="9"/>
      <c r="D408" s="20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</row>
    <row r="409" spans="1:87" x14ac:dyDescent="0.25">
      <c r="A409" s="9"/>
      <c r="B409" s="9"/>
      <c r="C409" s="9"/>
      <c r="D409" s="20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</row>
    <row r="410" spans="1:87" x14ac:dyDescent="0.25">
      <c r="A410" s="9"/>
      <c r="B410" s="9"/>
      <c r="C410" s="9"/>
      <c r="D410" s="20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</row>
    <row r="411" spans="1:87" x14ac:dyDescent="0.25">
      <c r="A411" s="9"/>
      <c r="B411" s="9"/>
      <c r="C411" s="9"/>
      <c r="D411" s="20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</row>
    <row r="412" spans="1:87" x14ac:dyDescent="0.25">
      <c r="A412" s="9"/>
      <c r="B412" s="9"/>
      <c r="C412" s="9"/>
      <c r="D412" s="20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</row>
    <row r="413" spans="1:87" x14ac:dyDescent="0.25">
      <c r="A413" s="9"/>
      <c r="B413" s="9"/>
      <c r="C413" s="9"/>
      <c r="D413" s="20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</row>
    <row r="414" spans="1:87" x14ac:dyDescent="0.25">
      <c r="A414" s="9"/>
      <c r="B414" s="9"/>
      <c r="C414" s="9"/>
      <c r="D414" s="20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</row>
    <row r="415" spans="1:87" x14ac:dyDescent="0.25">
      <c r="A415" s="9"/>
      <c r="B415" s="9"/>
      <c r="C415" s="9"/>
      <c r="D415" s="20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</row>
    <row r="416" spans="1:87" x14ac:dyDescent="0.25">
      <c r="A416" s="9"/>
      <c r="B416" s="9"/>
      <c r="C416" s="9"/>
      <c r="D416" s="20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</row>
    <row r="417" spans="1:87" x14ac:dyDescent="0.25">
      <c r="A417" s="9"/>
      <c r="B417" s="9"/>
      <c r="C417" s="9"/>
      <c r="D417" s="20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</row>
    <row r="418" spans="1:87" x14ac:dyDescent="0.25">
      <c r="A418" s="9"/>
      <c r="B418" s="9"/>
      <c r="C418" s="9"/>
      <c r="D418" s="20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</row>
    <row r="419" spans="1:87" x14ac:dyDescent="0.25">
      <c r="A419" s="9"/>
      <c r="B419" s="9"/>
      <c r="C419" s="9"/>
      <c r="D419" s="20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</row>
    <row r="420" spans="1:87" x14ac:dyDescent="0.25">
      <c r="A420" s="9"/>
      <c r="B420" s="9"/>
      <c r="C420" s="9"/>
      <c r="D420" s="20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</row>
    <row r="421" spans="1:87" x14ac:dyDescent="0.25">
      <c r="A421" s="9"/>
      <c r="B421" s="9"/>
      <c r="C421" s="9"/>
      <c r="D421" s="20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</row>
    <row r="422" spans="1:87" x14ac:dyDescent="0.25">
      <c r="A422" s="9"/>
      <c r="B422" s="9"/>
      <c r="C422" s="9"/>
      <c r="D422" s="20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</row>
    <row r="423" spans="1:87" x14ac:dyDescent="0.25">
      <c r="A423" s="9"/>
      <c r="B423" s="9"/>
      <c r="C423" s="9"/>
      <c r="D423" s="20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</row>
    <row r="424" spans="1:87" x14ac:dyDescent="0.25">
      <c r="A424" s="9"/>
      <c r="B424" s="9"/>
      <c r="C424" s="9"/>
      <c r="D424" s="20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</row>
    <row r="425" spans="1:87" x14ac:dyDescent="0.25">
      <c r="A425" s="9"/>
      <c r="B425" s="9"/>
      <c r="C425" s="9"/>
      <c r="D425" s="20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</row>
    <row r="426" spans="1:87" x14ac:dyDescent="0.25">
      <c r="A426" s="9"/>
      <c r="B426" s="9"/>
      <c r="C426" s="9"/>
      <c r="D426" s="20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</row>
    <row r="427" spans="1:87" x14ac:dyDescent="0.25">
      <c r="A427" s="9"/>
      <c r="B427" s="9"/>
      <c r="C427" s="9"/>
      <c r="D427" s="20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</row>
    <row r="428" spans="1:87" x14ac:dyDescent="0.25">
      <c r="A428" s="9"/>
      <c r="B428" s="9"/>
      <c r="C428" s="9"/>
      <c r="D428" s="20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</row>
    <row r="429" spans="1:87" x14ac:dyDescent="0.25">
      <c r="A429" s="9"/>
      <c r="B429" s="9"/>
      <c r="C429" s="9"/>
      <c r="D429" s="20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</row>
    <row r="430" spans="1:87" x14ac:dyDescent="0.25">
      <c r="A430" s="9"/>
      <c r="B430" s="9"/>
      <c r="C430" s="9"/>
      <c r="D430" s="20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</row>
    <row r="431" spans="1:87" x14ac:dyDescent="0.25">
      <c r="A431" s="9"/>
      <c r="B431" s="9"/>
      <c r="C431" s="9"/>
      <c r="D431" s="20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</row>
    <row r="432" spans="1:87" x14ac:dyDescent="0.25">
      <c r="A432" s="9"/>
      <c r="B432" s="9"/>
      <c r="C432" s="9"/>
      <c r="D432" s="20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</row>
    <row r="433" spans="1:87" x14ac:dyDescent="0.25">
      <c r="A433" s="9"/>
      <c r="B433" s="9"/>
      <c r="C433" s="9"/>
      <c r="D433" s="20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</row>
    <row r="434" spans="1:87" x14ac:dyDescent="0.25">
      <c r="A434" s="9"/>
      <c r="B434" s="9"/>
      <c r="C434" s="9"/>
      <c r="D434" s="20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</row>
    <row r="435" spans="1:87" x14ac:dyDescent="0.25">
      <c r="A435" s="9"/>
      <c r="B435" s="9"/>
      <c r="C435" s="9"/>
      <c r="D435" s="20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</row>
    <row r="436" spans="1:87" x14ac:dyDescent="0.25">
      <c r="A436" s="9"/>
      <c r="B436" s="9"/>
      <c r="C436" s="9"/>
      <c r="D436" s="20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</row>
    <row r="437" spans="1:87" x14ac:dyDescent="0.25">
      <c r="A437" s="9"/>
      <c r="B437" s="9"/>
      <c r="C437" s="9"/>
      <c r="D437" s="20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</row>
    <row r="438" spans="1:87" x14ac:dyDescent="0.25">
      <c r="A438" s="9"/>
      <c r="B438" s="9"/>
      <c r="C438" s="9"/>
      <c r="D438" s="20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</row>
    <row r="439" spans="1:87" x14ac:dyDescent="0.25">
      <c r="A439" s="9"/>
      <c r="B439" s="9"/>
      <c r="C439" s="9"/>
      <c r="D439" s="20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</row>
    <row r="440" spans="1:87" x14ac:dyDescent="0.25">
      <c r="A440" s="9"/>
      <c r="B440" s="9"/>
      <c r="C440" s="9"/>
      <c r="D440" s="20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</row>
    <row r="441" spans="1:87" x14ac:dyDescent="0.25">
      <c r="A441" s="9"/>
      <c r="B441" s="9"/>
      <c r="C441" s="9"/>
      <c r="D441" s="20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</row>
    <row r="442" spans="1:87" x14ac:dyDescent="0.25">
      <c r="A442" s="9"/>
      <c r="B442" s="9"/>
      <c r="C442" s="9"/>
      <c r="D442" s="20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</row>
    <row r="443" spans="1:87" x14ac:dyDescent="0.25">
      <c r="A443" s="9"/>
      <c r="B443" s="9"/>
      <c r="C443" s="9"/>
      <c r="D443" s="20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</row>
    <row r="444" spans="1:87" x14ac:dyDescent="0.25">
      <c r="A444" s="9"/>
      <c r="B444" s="9"/>
      <c r="C444" s="9"/>
      <c r="D444" s="20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</row>
    <row r="445" spans="1:87" x14ac:dyDescent="0.25">
      <c r="A445" s="9"/>
      <c r="B445" s="9"/>
      <c r="C445" s="9"/>
      <c r="D445" s="20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</row>
    <row r="446" spans="1:87" x14ac:dyDescent="0.25">
      <c r="A446" s="9"/>
      <c r="B446" s="9"/>
      <c r="C446" s="9"/>
      <c r="D446" s="20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</row>
    <row r="447" spans="1:87" x14ac:dyDescent="0.25">
      <c r="A447" s="9"/>
      <c r="B447" s="9"/>
      <c r="C447" s="9"/>
      <c r="D447" s="20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</row>
    <row r="448" spans="1:87" x14ac:dyDescent="0.25">
      <c r="A448" s="9"/>
      <c r="B448" s="9"/>
      <c r="C448" s="9"/>
      <c r="D448" s="20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</row>
    <row r="449" spans="1:87" x14ac:dyDescent="0.25">
      <c r="A449" s="9"/>
      <c r="B449" s="9"/>
      <c r="C449" s="9"/>
      <c r="D449" s="20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</row>
    <row r="450" spans="1:87" x14ac:dyDescent="0.25">
      <c r="A450" s="9"/>
      <c r="B450" s="9"/>
      <c r="C450" s="9"/>
      <c r="D450" s="20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</row>
    <row r="451" spans="1:87" x14ac:dyDescent="0.25">
      <c r="A451" s="9"/>
      <c r="B451" s="9"/>
      <c r="C451" s="9"/>
      <c r="D451" s="20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</row>
    <row r="452" spans="1:87" x14ac:dyDescent="0.25">
      <c r="A452" s="9"/>
      <c r="B452" s="9"/>
      <c r="C452" s="9"/>
      <c r="D452" s="20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</row>
    <row r="453" spans="1:87" x14ac:dyDescent="0.25">
      <c r="A453" s="9"/>
      <c r="B453" s="9"/>
      <c r="C453" s="9"/>
      <c r="D453" s="20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</row>
    <row r="454" spans="1:87" x14ac:dyDescent="0.25">
      <c r="A454" s="9"/>
      <c r="B454" s="9"/>
      <c r="C454" s="9"/>
      <c r="D454" s="20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</row>
    <row r="455" spans="1:87" x14ac:dyDescent="0.25">
      <c r="A455" s="9"/>
      <c r="B455" s="9"/>
      <c r="C455" s="9"/>
      <c r="D455" s="20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</row>
    <row r="456" spans="1:87" x14ac:dyDescent="0.25">
      <c r="A456" s="1"/>
      <c r="B456" s="1"/>
      <c r="C456" s="1"/>
      <c r="D456" s="4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</row>
    <row r="457" spans="1:87" x14ac:dyDescent="0.25">
      <c r="A457" s="1"/>
      <c r="B457" s="1"/>
      <c r="C457" s="1"/>
      <c r="D457" s="4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</row>
    <row r="458" spans="1:87" x14ac:dyDescent="0.25">
      <c r="A458" s="1"/>
      <c r="B458" s="1"/>
      <c r="C458" s="1"/>
      <c r="D458" s="4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</row>
    <row r="459" spans="1:87" x14ac:dyDescent="0.25">
      <c r="A459" s="1"/>
      <c r="B459" s="1"/>
      <c r="C459" s="1"/>
      <c r="D459" s="4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</row>
    <row r="460" spans="1:87" x14ac:dyDescent="0.25">
      <c r="A460" s="1"/>
      <c r="B460" s="1"/>
      <c r="C460" s="1"/>
      <c r="D460" s="4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</row>
    <row r="461" spans="1:87" x14ac:dyDescent="0.25">
      <c r="A461" s="1"/>
      <c r="B461" s="1"/>
      <c r="C461" s="1"/>
      <c r="D461" s="4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</row>
    <row r="462" spans="1:87" x14ac:dyDescent="0.25">
      <c r="A462" s="1"/>
      <c r="B462" s="1"/>
      <c r="C462" s="1"/>
      <c r="D462" s="4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</row>
    <row r="463" spans="1:87" x14ac:dyDescent="0.25">
      <c r="A463" s="1"/>
      <c r="B463" s="1"/>
      <c r="C463" s="1"/>
      <c r="D463" s="4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</row>
    <row r="464" spans="1:87" x14ac:dyDescent="0.25">
      <c r="A464" s="1"/>
      <c r="B464" s="1"/>
      <c r="C464" s="1"/>
      <c r="D464" s="4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</row>
    <row r="465" spans="1:87" x14ac:dyDescent="0.25">
      <c r="A465" s="1"/>
      <c r="B465" s="1"/>
      <c r="C465" s="1"/>
      <c r="D465" s="4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</row>
    <row r="466" spans="1:87" x14ac:dyDescent="0.25">
      <c r="A466" s="1"/>
      <c r="B466" s="1"/>
      <c r="C466" s="1"/>
      <c r="D466" s="4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</row>
    <row r="467" spans="1:87" x14ac:dyDescent="0.25">
      <c r="A467" s="1"/>
      <c r="B467" s="1"/>
      <c r="C467" s="1"/>
      <c r="D467" s="4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</row>
    <row r="468" spans="1:87" x14ac:dyDescent="0.25">
      <c r="A468" s="1"/>
      <c r="B468" s="1"/>
      <c r="C468" s="1"/>
      <c r="D468" s="4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</row>
    <row r="469" spans="1:87" x14ac:dyDescent="0.25">
      <c r="A469" s="1"/>
      <c r="B469" s="1"/>
      <c r="C469" s="1"/>
      <c r="D469" s="4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</row>
    <row r="470" spans="1:87" x14ac:dyDescent="0.25">
      <c r="A470" s="1"/>
      <c r="B470" s="1"/>
      <c r="C470" s="1"/>
      <c r="D470" s="4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</row>
    <row r="471" spans="1:87" x14ac:dyDescent="0.25">
      <c r="A471" s="1"/>
      <c r="B471" s="1"/>
      <c r="C471" s="1"/>
      <c r="D471" s="4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</row>
    <row r="472" spans="1:87" x14ac:dyDescent="0.25">
      <c r="A472" s="1"/>
      <c r="B472" s="1"/>
      <c r="C472" s="1"/>
      <c r="D472" s="4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</row>
    <row r="473" spans="1:87" x14ac:dyDescent="0.25">
      <c r="A473" s="1"/>
      <c r="B473" s="1"/>
      <c r="C473" s="1"/>
      <c r="D473" s="4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</row>
    <row r="474" spans="1:87" x14ac:dyDescent="0.25">
      <c r="A474" s="1"/>
      <c r="B474" s="1"/>
      <c r="C474" s="1"/>
      <c r="D474" s="4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</row>
    <row r="475" spans="1:87" x14ac:dyDescent="0.25">
      <c r="A475" s="1"/>
      <c r="B475" s="1"/>
      <c r="C475" s="1"/>
      <c r="D475" s="4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</row>
    <row r="476" spans="1:87" x14ac:dyDescent="0.25">
      <c r="A476" s="1"/>
      <c r="B476" s="1"/>
      <c r="C476" s="1"/>
      <c r="D476" s="4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</row>
    <row r="477" spans="1:87" x14ac:dyDescent="0.25">
      <c r="A477" s="1"/>
      <c r="B477" s="1"/>
      <c r="C477" s="1"/>
      <c r="D477" s="4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</row>
    <row r="478" spans="1:87" x14ac:dyDescent="0.25">
      <c r="A478" s="1"/>
      <c r="B478" s="1"/>
      <c r="C478" s="1"/>
      <c r="D478" s="4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</row>
    <row r="479" spans="1:87" x14ac:dyDescent="0.25">
      <c r="A479" s="1"/>
      <c r="B479" s="1"/>
      <c r="C479" s="1"/>
      <c r="D479" s="4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</row>
    <row r="480" spans="1:87" x14ac:dyDescent="0.25">
      <c r="A480" s="1"/>
      <c r="B480" s="1"/>
      <c r="C480" s="1"/>
      <c r="D480" s="4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</row>
    <row r="481" spans="1:87" x14ac:dyDescent="0.25">
      <c r="A481" s="1"/>
      <c r="B481" s="1"/>
      <c r="C481" s="1"/>
      <c r="D481" s="4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</row>
    <row r="482" spans="1:87" x14ac:dyDescent="0.25">
      <c r="A482" s="1"/>
      <c r="B482" s="1"/>
      <c r="C482" s="1"/>
      <c r="D482" s="4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</row>
    <row r="483" spans="1:87" x14ac:dyDescent="0.25">
      <c r="A483" s="1"/>
      <c r="B483" s="1"/>
      <c r="C483" s="1"/>
      <c r="D483" s="4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</row>
    <row r="484" spans="1:87" x14ac:dyDescent="0.25">
      <c r="A484" s="1"/>
      <c r="B484" s="1"/>
      <c r="C484" s="1"/>
      <c r="D484" s="4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</row>
    <row r="485" spans="1:87" x14ac:dyDescent="0.25">
      <c r="A485" s="1"/>
      <c r="B485" s="1"/>
      <c r="C485" s="1"/>
      <c r="D485" s="4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</row>
    <row r="486" spans="1:87" x14ac:dyDescent="0.25">
      <c r="A486" s="1"/>
      <c r="B486" s="1"/>
      <c r="C486" s="1"/>
      <c r="D486" s="4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</row>
    <row r="487" spans="1:87" x14ac:dyDescent="0.25">
      <c r="A487" s="1"/>
      <c r="B487" s="1"/>
      <c r="C487" s="1"/>
      <c r="D487" s="4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</row>
    <row r="488" spans="1:87" x14ac:dyDescent="0.25">
      <c r="A488" s="1"/>
      <c r="B488" s="1"/>
      <c r="C488" s="1"/>
      <c r="D488" s="4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</row>
    <row r="489" spans="1:87" x14ac:dyDescent="0.25">
      <c r="A489" s="1"/>
      <c r="B489" s="1"/>
      <c r="C489" s="1"/>
      <c r="D489" s="4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</row>
    <row r="490" spans="1:87" x14ac:dyDescent="0.25">
      <c r="A490" s="1"/>
      <c r="B490" s="1"/>
      <c r="C490" s="1"/>
      <c r="D490" s="4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</row>
    <row r="491" spans="1:87" x14ac:dyDescent="0.25">
      <c r="A491" s="1"/>
      <c r="B491" s="1"/>
      <c r="C491" s="1"/>
      <c r="D491" s="4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</row>
    <row r="492" spans="1:87" x14ac:dyDescent="0.25">
      <c r="A492" s="1"/>
      <c r="B492" s="1"/>
      <c r="C492" s="1"/>
      <c r="D492" s="4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</row>
    <row r="493" spans="1:87" x14ac:dyDescent="0.25">
      <c r="A493" s="1"/>
      <c r="B493" s="1"/>
      <c r="C493" s="1"/>
      <c r="D493" s="4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</row>
    <row r="494" spans="1:87" x14ac:dyDescent="0.25">
      <c r="A494" s="1"/>
      <c r="B494" s="1"/>
      <c r="C494" s="1"/>
      <c r="D494" s="4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</row>
    <row r="495" spans="1:87" x14ac:dyDescent="0.25">
      <c r="A495" s="1"/>
      <c r="B495" s="1"/>
      <c r="C495" s="1"/>
      <c r="D495" s="4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</row>
    <row r="496" spans="1:87" x14ac:dyDescent="0.25">
      <c r="A496" s="1"/>
      <c r="B496" s="1"/>
      <c r="C496" s="1"/>
      <c r="D496" s="4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</row>
    <row r="497" spans="1:87" x14ac:dyDescent="0.25">
      <c r="A497" s="1"/>
      <c r="B497" s="1"/>
      <c r="C497" s="1"/>
      <c r="D497" s="4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</row>
    <row r="498" spans="1:87" x14ac:dyDescent="0.25">
      <c r="A498" s="1"/>
      <c r="B498" s="1"/>
      <c r="C498" s="1"/>
      <c r="D498" s="4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</row>
    <row r="499" spans="1:87" x14ac:dyDescent="0.25">
      <c r="A499" s="1"/>
      <c r="B499" s="1"/>
      <c r="C499" s="1"/>
      <c r="D499" s="4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</row>
    <row r="500" spans="1:87" x14ac:dyDescent="0.25">
      <c r="A500" s="1"/>
      <c r="B500" s="1"/>
      <c r="C500" s="1"/>
      <c r="D500" s="4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</row>
    <row r="501" spans="1:87" x14ac:dyDescent="0.25">
      <c r="A501" s="1"/>
      <c r="B501" s="1"/>
      <c r="C501" s="1"/>
      <c r="D501" s="4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</row>
    <row r="502" spans="1:87" x14ac:dyDescent="0.25">
      <c r="A502" s="1"/>
      <c r="B502" s="1"/>
      <c r="C502" s="1"/>
      <c r="D502" s="4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</row>
    <row r="503" spans="1:87" x14ac:dyDescent="0.25">
      <c r="A503" s="1"/>
      <c r="B503" s="1"/>
      <c r="C503" s="1"/>
      <c r="D503" s="4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</row>
    <row r="504" spans="1:87" x14ac:dyDescent="0.25">
      <c r="A504" s="1"/>
      <c r="B504" s="1"/>
      <c r="C504" s="1"/>
      <c r="D504" s="4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</row>
    <row r="505" spans="1:87" x14ac:dyDescent="0.25">
      <c r="A505" s="1"/>
      <c r="B505" s="1"/>
      <c r="C505" s="1"/>
      <c r="D505" s="4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</row>
    <row r="506" spans="1:87" x14ac:dyDescent="0.25">
      <c r="A506" s="1"/>
      <c r="B506" s="1"/>
      <c r="C506" s="1"/>
      <c r="D506" s="4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</row>
    <row r="507" spans="1:87" x14ac:dyDescent="0.25">
      <c r="A507" s="1"/>
      <c r="B507" s="1"/>
      <c r="C507" s="1"/>
      <c r="D507" s="4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</row>
    <row r="508" spans="1:87" x14ac:dyDescent="0.25">
      <c r="A508" s="1"/>
      <c r="B508" s="1"/>
      <c r="C508" s="1"/>
      <c r="D508" s="4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</row>
    <row r="509" spans="1:87" x14ac:dyDescent="0.25">
      <c r="A509" s="1"/>
      <c r="B509" s="1"/>
      <c r="C509" s="1"/>
      <c r="D509" s="4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</row>
    <row r="510" spans="1:87" x14ac:dyDescent="0.25">
      <c r="A510" s="1"/>
      <c r="B510" s="1"/>
      <c r="C510" s="1"/>
      <c r="D510" s="4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</row>
    <row r="511" spans="1:87" x14ac:dyDescent="0.25">
      <c r="A511" s="1"/>
      <c r="B511" s="1"/>
      <c r="C511" s="1"/>
      <c r="D511" s="4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</row>
    <row r="512" spans="1:87" x14ac:dyDescent="0.25">
      <c r="A512" s="1"/>
      <c r="B512" s="1"/>
      <c r="C512" s="1"/>
      <c r="D512" s="4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</row>
    <row r="513" spans="1:87" x14ac:dyDescent="0.25">
      <c r="A513" s="1"/>
      <c r="B513" s="1"/>
      <c r="C513" s="1"/>
      <c r="D513" s="4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</row>
    <row r="514" spans="1:87" x14ac:dyDescent="0.25">
      <c r="A514" s="1"/>
      <c r="B514" s="1"/>
      <c r="C514" s="1"/>
      <c r="D514" s="4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</row>
    <row r="515" spans="1:87" x14ac:dyDescent="0.25">
      <c r="A515" s="1"/>
      <c r="B515" s="1"/>
      <c r="C515" s="1"/>
      <c r="D515" s="4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</row>
    <row r="516" spans="1:87" x14ac:dyDescent="0.25">
      <c r="A516" s="1"/>
      <c r="B516" s="1"/>
      <c r="C516" s="1"/>
      <c r="D516" s="4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</row>
    <row r="517" spans="1:87" x14ac:dyDescent="0.25">
      <c r="A517" s="1"/>
      <c r="B517" s="1"/>
      <c r="C517" s="1"/>
      <c r="D517" s="4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</row>
    <row r="518" spans="1:87" x14ac:dyDescent="0.25">
      <c r="A518" s="1"/>
      <c r="B518" s="1"/>
      <c r="C518" s="1"/>
      <c r="D518" s="4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</row>
    <row r="519" spans="1:87" x14ac:dyDescent="0.25">
      <c r="A519" s="1"/>
      <c r="B519" s="1"/>
      <c r="C519" s="1"/>
      <c r="D519" s="4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</row>
    <row r="520" spans="1:87" x14ac:dyDescent="0.25">
      <c r="A520" s="1"/>
      <c r="B520" s="1"/>
      <c r="C520" s="1"/>
      <c r="D520" s="4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</row>
    <row r="521" spans="1:87" x14ac:dyDescent="0.25">
      <c r="A521" s="1"/>
      <c r="B521" s="1"/>
      <c r="C521" s="1"/>
      <c r="D521" s="4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</row>
    <row r="522" spans="1:87" x14ac:dyDescent="0.25">
      <c r="A522" s="1"/>
      <c r="B522" s="1"/>
      <c r="C522" s="1"/>
      <c r="D522" s="4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</row>
    <row r="523" spans="1:87" x14ac:dyDescent="0.25">
      <c r="A523" s="1"/>
      <c r="B523" s="1"/>
      <c r="C523" s="1"/>
      <c r="D523" s="4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</row>
    <row r="524" spans="1:87" x14ac:dyDescent="0.25">
      <c r="A524" s="1"/>
      <c r="B524" s="1"/>
      <c r="C524" s="1"/>
      <c r="D524" s="4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</row>
    <row r="525" spans="1:87" x14ac:dyDescent="0.25">
      <c r="A525" s="1"/>
      <c r="B525" s="1"/>
      <c r="C525" s="1"/>
      <c r="D525" s="4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</row>
    <row r="526" spans="1:87" x14ac:dyDescent="0.25">
      <c r="A526" s="1"/>
      <c r="B526" s="1"/>
      <c r="C526" s="1"/>
      <c r="D526" s="4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</row>
    <row r="527" spans="1:87" x14ac:dyDescent="0.25">
      <c r="A527" s="1"/>
      <c r="B527" s="1"/>
      <c r="C527" s="1"/>
      <c r="D527" s="4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</row>
    <row r="528" spans="1:87" x14ac:dyDescent="0.25">
      <c r="A528" s="1"/>
      <c r="B528" s="1"/>
      <c r="C528" s="1"/>
      <c r="D528" s="4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</row>
    <row r="529" spans="1:87" x14ac:dyDescent="0.25">
      <c r="A529" s="1"/>
      <c r="B529" s="1"/>
      <c r="C529" s="1"/>
      <c r="D529" s="4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</row>
    <row r="530" spans="1:87" x14ac:dyDescent="0.25">
      <c r="A530" s="1"/>
      <c r="B530" s="1"/>
      <c r="C530" s="1"/>
      <c r="D530" s="4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</row>
    <row r="531" spans="1:87" x14ac:dyDescent="0.25">
      <c r="A531" s="1"/>
      <c r="B531" s="1"/>
      <c r="C531" s="1"/>
      <c r="D531" s="4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</row>
    <row r="532" spans="1:87" x14ac:dyDescent="0.25">
      <c r="A532" s="1"/>
      <c r="B532" s="1"/>
      <c r="C532" s="1"/>
      <c r="D532" s="4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</row>
    <row r="533" spans="1:87" x14ac:dyDescent="0.25">
      <c r="A533" s="1"/>
      <c r="B533" s="1"/>
      <c r="C533" s="1"/>
      <c r="D533" s="4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</row>
    <row r="534" spans="1:87" x14ac:dyDescent="0.25">
      <c r="A534" s="1"/>
      <c r="B534" s="1"/>
      <c r="C534" s="1"/>
      <c r="D534" s="4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</row>
    <row r="535" spans="1:87" x14ac:dyDescent="0.25">
      <c r="A535" s="1"/>
      <c r="B535" s="1"/>
      <c r="C535" s="1"/>
      <c r="D535" s="4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</row>
    <row r="536" spans="1:87" x14ac:dyDescent="0.25">
      <c r="A536" s="1"/>
      <c r="B536" s="1"/>
      <c r="C536" s="1"/>
      <c r="D536" s="4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</row>
    <row r="537" spans="1:87" x14ac:dyDescent="0.25">
      <c r="A537" s="1"/>
      <c r="B537" s="1"/>
      <c r="C537" s="1"/>
      <c r="D537" s="4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</row>
    <row r="538" spans="1:87" x14ac:dyDescent="0.25">
      <c r="A538" s="1"/>
      <c r="B538" s="1"/>
      <c r="C538" s="1"/>
      <c r="D538" s="4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</row>
    <row r="539" spans="1:87" x14ac:dyDescent="0.25">
      <c r="A539" s="1"/>
      <c r="B539" s="1"/>
      <c r="C539" s="1"/>
      <c r="D539" s="4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</row>
    <row r="540" spans="1:87" x14ac:dyDescent="0.25">
      <c r="A540" s="1"/>
      <c r="B540" s="1"/>
      <c r="C540" s="1"/>
      <c r="D540" s="4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</row>
    <row r="541" spans="1:87" x14ac:dyDescent="0.25">
      <c r="A541" s="1"/>
      <c r="B541" s="1"/>
      <c r="C541" s="1"/>
      <c r="D541" s="4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</row>
    <row r="542" spans="1:87" x14ac:dyDescent="0.25">
      <c r="A542" s="1"/>
      <c r="B542" s="1"/>
      <c r="C542" s="1"/>
      <c r="D542" s="4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</row>
    <row r="543" spans="1:87" x14ac:dyDescent="0.25">
      <c r="A543" s="1"/>
      <c r="B543" s="1"/>
      <c r="C543" s="1"/>
      <c r="D543" s="4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</row>
    <row r="544" spans="1:87" x14ac:dyDescent="0.25">
      <c r="A544" s="1"/>
      <c r="B544" s="1"/>
      <c r="C544" s="1"/>
      <c r="D544" s="4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</row>
    <row r="545" spans="1:87" x14ac:dyDescent="0.25">
      <c r="A545" s="1"/>
      <c r="B545" s="1"/>
      <c r="C545" s="1"/>
      <c r="D545" s="4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</row>
    <row r="546" spans="1:87" x14ac:dyDescent="0.25">
      <c r="A546" s="1"/>
      <c r="B546" s="1"/>
      <c r="C546" s="1"/>
      <c r="D546" s="4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</row>
    <row r="547" spans="1:87" x14ac:dyDescent="0.25">
      <c r="A547" s="1"/>
      <c r="B547" s="1"/>
      <c r="C547" s="1"/>
      <c r="D547" s="4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</row>
    <row r="548" spans="1:87" x14ac:dyDescent="0.25">
      <c r="A548" s="1"/>
      <c r="B548" s="1"/>
      <c r="C548" s="1"/>
      <c r="D548" s="4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</row>
    <row r="549" spans="1:87" x14ac:dyDescent="0.25">
      <c r="A549" s="1"/>
      <c r="B549" s="1"/>
      <c r="C549" s="1"/>
      <c r="D549" s="4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</row>
    <row r="550" spans="1:87" x14ac:dyDescent="0.25">
      <c r="A550" s="1"/>
      <c r="B550" s="1"/>
      <c r="C550" s="1"/>
      <c r="D550" s="4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</row>
    <row r="551" spans="1:87" x14ac:dyDescent="0.25">
      <c r="A551" s="1"/>
      <c r="B551" s="1"/>
      <c r="C551" s="1"/>
      <c r="D551" s="4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</row>
    <row r="552" spans="1:87" x14ac:dyDescent="0.25">
      <c r="A552" s="1"/>
      <c r="B552" s="1"/>
      <c r="C552" s="1"/>
      <c r="D552" s="4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</row>
    <row r="553" spans="1:87" x14ac:dyDescent="0.25">
      <c r="A553" s="1"/>
      <c r="B553" s="1"/>
      <c r="C553" s="1"/>
      <c r="D553" s="4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</row>
    <row r="554" spans="1:87" x14ac:dyDescent="0.25">
      <c r="A554" s="1"/>
      <c r="B554" s="1"/>
      <c r="C554" s="1"/>
      <c r="D554" s="4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</row>
    <row r="555" spans="1:87" x14ac:dyDescent="0.25">
      <c r="A555" s="1"/>
      <c r="B555" s="1"/>
      <c r="C555" s="1"/>
      <c r="D555" s="4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</row>
    <row r="556" spans="1:87" x14ac:dyDescent="0.25">
      <c r="A556" s="1"/>
      <c r="B556" s="1"/>
      <c r="C556" s="1"/>
      <c r="D556" s="4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</row>
    <row r="557" spans="1:87" x14ac:dyDescent="0.25">
      <c r="A557" s="1"/>
      <c r="B557" s="1"/>
      <c r="C557" s="1"/>
      <c r="D557" s="4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</row>
    <row r="558" spans="1:87" x14ac:dyDescent="0.25">
      <c r="A558" s="1"/>
      <c r="B558" s="1"/>
      <c r="C558" s="1"/>
      <c r="D558" s="4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</row>
    <row r="559" spans="1:87" x14ac:dyDescent="0.25">
      <c r="A559" s="1"/>
      <c r="B559" s="1"/>
      <c r="C559" s="1"/>
      <c r="D559" s="4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</row>
    <row r="560" spans="1:87" x14ac:dyDescent="0.25">
      <c r="A560" s="1"/>
      <c r="B560" s="1"/>
      <c r="C560" s="1"/>
      <c r="D560" s="4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</row>
    <row r="561" spans="1:87" x14ac:dyDescent="0.25">
      <c r="A561" s="1"/>
      <c r="B561" s="1"/>
      <c r="C561" s="1"/>
      <c r="D561" s="4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</row>
    <row r="562" spans="1:87" x14ac:dyDescent="0.25">
      <c r="A562" s="1"/>
      <c r="B562" s="1"/>
      <c r="C562" s="1"/>
      <c r="D562" s="4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</row>
    <row r="563" spans="1:87" x14ac:dyDescent="0.25">
      <c r="A563" s="1"/>
      <c r="B563" s="1"/>
      <c r="C563" s="1"/>
      <c r="D563" s="4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</row>
    <row r="564" spans="1:87" x14ac:dyDescent="0.25">
      <c r="A564" s="1"/>
      <c r="B564" s="1"/>
      <c r="C564" s="1"/>
      <c r="D564" s="4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</row>
    <row r="565" spans="1:87" x14ac:dyDescent="0.25">
      <c r="A565" s="1"/>
      <c r="B565" s="1"/>
      <c r="C565" s="1"/>
      <c r="D565" s="4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</row>
    <row r="566" spans="1:87" x14ac:dyDescent="0.25">
      <c r="A566" s="1"/>
      <c r="B566" s="1"/>
      <c r="C566" s="1"/>
      <c r="D566" s="4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</row>
    <row r="567" spans="1:87" x14ac:dyDescent="0.25">
      <c r="A567" s="1"/>
      <c r="B567" s="1"/>
      <c r="C567" s="1"/>
      <c r="D567" s="4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</row>
    <row r="568" spans="1:87" x14ac:dyDescent="0.25">
      <c r="A568" s="1"/>
      <c r="B568" s="1"/>
      <c r="C568" s="1"/>
      <c r="D568" s="4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</row>
    <row r="569" spans="1:87" x14ac:dyDescent="0.25">
      <c r="A569" s="1"/>
      <c r="B569" s="1"/>
      <c r="C569" s="1"/>
      <c r="D569" s="4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</row>
    <row r="570" spans="1:87" x14ac:dyDescent="0.25">
      <c r="A570" s="1"/>
      <c r="B570" s="1"/>
      <c r="C570" s="1"/>
      <c r="D570" s="4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</row>
    <row r="571" spans="1:87" x14ac:dyDescent="0.25">
      <c r="A571" s="1"/>
      <c r="B571" s="1"/>
      <c r="C571" s="1"/>
      <c r="D571" s="4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</row>
    <row r="572" spans="1:87" x14ac:dyDescent="0.25">
      <c r="A572" s="1"/>
      <c r="B572" s="1"/>
      <c r="C572" s="1"/>
      <c r="D572" s="4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</row>
    <row r="573" spans="1:87" x14ac:dyDescent="0.25">
      <c r="A573" s="1"/>
      <c r="B573" s="1"/>
      <c r="C573" s="1"/>
      <c r="D573" s="4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</row>
    <row r="574" spans="1:87" x14ac:dyDescent="0.25">
      <c r="A574" s="1"/>
      <c r="B574" s="1"/>
      <c r="C574" s="1"/>
      <c r="D574" s="4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</row>
    <row r="575" spans="1:87" x14ac:dyDescent="0.25">
      <c r="A575" s="1"/>
      <c r="B575" s="1"/>
      <c r="C575" s="1"/>
      <c r="D575" s="4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</row>
    <row r="576" spans="1:87" x14ac:dyDescent="0.25">
      <c r="A576" s="1"/>
      <c r="B576" s="1"/>
      <c r="C576" s="1"/>
      <c r="D576" s="4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</row>
    <row r="577" spans="1:87" x14ac:dyDescent="0.25">
      <c r="A577" s="1"/>
      <c r="B577" s="1"/>
      <c r="C577" s="1"/>
      <c r="D577" s="4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</row>
    <row r="578" spans="1:87" x14ac:dyDescent="0.25">
      <c r="A578" s="1"/>
      <c r="B578" s="1"/>
      <c r="C578" s="1"/>
      <c r="D578" s="4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</row>
    <row r="579" spans="1:87" x14ac:dyDescent="0.25">
      <c r="A579" s="1"/>
      <c r="B579" s="1"/>
      <c r="C579" s="1"/>
      <c r="D579" s="4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</row>
    <row r="580" spans="1:87" x14ac:dyDescent="0.25">
      <c r="A580" s="1"/>
      <c r="B580" s="1"/>
      <c r="C580" s="1"/>
      <c r="D580" s="4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</row>
    <row r="581" spans="1:87" x14ac:dyDescent="0.25">
      <c r="A581" s="1"/>
      <c r="B581" s="1"/>
      <c r="C581" s="1"/>
      <c r="D581" s="4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</row>
    <row r="582" spans="1:87" x14ac:dyDescent="0.25">
      <c r="A582" s="1"/>
      <c r="B582" s="1"/>
      <c r="C582" s="1"/>
      <c r="D582" s="4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</row>
    <row r="583" spans="1:87" x14ac:dyDescent="0.25">
      <c r="A583" s="1"/>
      <c r="B583" s="1"/>
      <c r="C583" s="1"/>
      <c r="D583" s="4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</row>
    <row r="584" spans="1:87" x14ac:dyDescent="0.25">
      <c r="A584" s="1"/>
      <c r="B584" s="1"/>
      <c r="C584" s="1"/>
      <c r="D584" s="4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</row>
    <row r="585" spans="1:87" x14ac:dyDescent="0.25">
      <c r="A585" s="1"/>
      <c r="B585" s="1"/>
      <c r="C585" s="1"/>
      <c r="D585" s="4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</row>
    <row r="586" spans="1:87" x14ac:dyDescent="0.25">
      <c r="A586" s="1"/>
      <c r="B586" s="1"/>
      <c r="C586" s="1"/>
      <c r="D586" s="4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</row>
    <row r="587" spans="1:87" x14ac:dyDescent="0.25">
      <c r="A587" s="1"/>
      <c r="B587" s="1"/>
      <c r="C587" s="1"/>
      <c r="D587" s="4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</row>
    <row r="588" spans="1:87" x14ac:dyDescent="0.25">
      <c r="A588" s="1"/>
      <c r="B588" s="1"/>
      <c r="C588" s="1"/>
      <c r="D588" s="4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</row>
    <row r="589" spans="1:87" x14ac:dyDescent="0.25">
      <c r="A589" s="1"/>
      <c r="B589" s="1"/>
      <c r="C589" s="1"/>
      <c r="D589" s="4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</row>
    <row r="590" spans="1:87" x14ac:dyDescent="0.25">
      <c r="A590" s="1"/>
      <c r="B590" s="1"/>
      <c r="C590" s="1"/>
      <c r="D590" s="4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</row>
    <row r="591" spans="1:87" x14ac:dyDescent="0.25">
      <c r="A591" s="1"/>
      <c r="B591" s="1"/>
      <c r="C591" s="1"/>
      <c r="D591" s="4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</row>
    <row r="592" spans="1:87" x14ac:dyDescent="0.25">
      <c r="A592" s="1"/>
      <c r="B592" s="1"/>
      <c r="C592" s="1"/>
      <c r="D592" s="4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</row>
    <row r="593" spans="1:87" x14ac:dyDescent="0.25">
      <c r="A593" s="1"/>
      <c r="B593" s="1"/>
      <c r="C593" s="1"/>
      <c r="D593" s="4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</row>
    <row r="594" spans="1:87" x14ac:dyDescent="0.25">
      <c r="A594" s="1"/>
      <c r="B594" s="1"/>
      <c r="C594" s="1"/>
      <c r="D594" s="4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</row>
    <row r="595" spans="1:87" x14ac:dyDescent="0.25">
      <c r="A595" s="1"/>
      <c r="B595" s="1"/>
      <c r="C595" s="1"/>
      <c r="D595" s="4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</row>
    <row r="596" spans="1:87" x14ac:dyDescent="0.25">
      <c r="A596" s="1"/>
      <c r="B596" s="1"/>
      <c r="C596" s="1"/>
      <c r="D596" s="4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</row>
    <row r="597" spans="1:87" x14ac:dyDescent="0.25">
      <c r="A597" s="1"/>
      <c r="B597" s="1"/>
      <c r="C597" s="1"/>
      <c r="D597" s="4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</row>
    <row r="598" spans="1:87" x14ac:dyDescent="0.25">
      <c r="A598" s="1"/>
      <c r="B598" s="1"/>
      <c r="C598" s="1"/>
      <c r="D598" s="4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</row>
    <row r="599" spans="1:87" x14ac:dyDescent="0.25">
      <c r="A599" s="1"/>
      <c r="B599" s="1"/>
      <c r="C599" s="1"/>
      <c r="D599" s="4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</row>
    <row r="600" spans="1:87" x14ac:dyDescent="0.25">
      <c r="A600" s="1"/>
      <c r="B600" s="1"/>
      <c r="C600" s="1"/>
      <c r="D600" s="4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</row>
    <row r="601" spans="1:87" x14ac:dyDescent="0.25">
      <c r="A601" s="1"/>
      <c r="B601" s="1"/>
      <c r="C601" s="1"/>
      <c r="D601" s="4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</row>
    <row r="602" spans="1:87" x14ac:dyDescent="0.25">
      <c r="A602" s="1"/>
      <c r="B602" s="1"/>
      <c r="C602" s="1"/>
      <c r="D602" s="4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</row>
    <row r="603" spans="1:87" x14ac:dyDescent="0.25">
      <c r="A603" s="1"/>
      <c r="B603" s="1"/>
      <c r="C603" s="1"/>
      <c r="D603" s="4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</row>
    <row r="604" spans="1:87" x14ac:dyDescent="0.25">
      <c r="A604" s="1"/>
      <c r="B604" s="1"/>
      <c r="C604" s="1"/>
      <c r="D604" s="4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</row>
    <row r="605" spans="1:87" x14ac:dyDescent="0.25">
      <c r="A605" s="1"/>
      <c r="B605" s="1"/>
      <c r="C605" s="1"/>
      <c r="D605" s="4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</row>
    <row r="606" spans="1:87" x14ac:dyDescent="0.25">
      <c r="A606" s="1"/>
      <c r="B606" s="1"/>
      <c r="C606" s="1"/>
      <c r="D606" s="4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</row>
    <row r="607" spans="1:87" x14ac:dyDescent="0.25">
      <c r="A607" s="1"/>
      <c r="B607" s="1"/>
      <c r="C607" s="1"/>
      <c r="D607" s="4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</row>
    <row r="608" spans="1:87" x14ac:dyDescent="0.25">
      <c r="A608" s="1"/>
      <c r="B608" s="1"/>
      <c r="C608" s="1"/>
      <c r="D608" s="4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</row>
    <row r="609" spans="1:87" x14ac:dyDescent="0.25">
      <c r="A609" s="1"/>
      <c r="B609" s="1"/>
      <c r="C609" s="1"/>
      <c r="D609" s="4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</row>
    <row r="610" spans="1:87" x14ac:dyDescent="0.25">
      <c r="A610" s="1"/>
      <c r="B610" s="1"/>
      <c r="C610" s="1"/>
      <c r="D610" s="4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</row>
    <row r="611" spans="1:87" x14ac:dyDescent="0.25">
      <c r="A611" s="1"/>
      <c r="B611" s="1"/>
      <c r="C611" s="1"/>
      <c r="D611" s="4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</row>
    <row r="612" spans="1:87" x14ac:dyDescent="0.25">
      <c r="A612" s="1"/>
      <c r="B612" s="1"/>
      <c r="C612" s="1"/>
      <c r="D612" s="4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</row>
    <row r="613" spans="1:87" x14ac:dyDescent="0.25">
      <c r="A613" s="1"/>
      <c r="B613" s="1"/>
      <c r="C613" s="1"/>
      <c r="D613" s="4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</row>
    <row r="614" spans="1:87" x14ac:dyDescent="0.25">
      <c r="A614" s="1"/>
      <c r="B614" s="1"/>
      <c r="C614" s="1"/>
      <c r="D614" s="4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</row>
    <row r="615" spans="1:87" x14ac:dyDescent="0.25">
      <c r="A615" s="1"/>
      <c r="B615" s="1"/>
      <c r="C615" s="1"/>
      <c r="D615" s="4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</row>
    <row r="616" spans="1:87" x14ac:dyDescent="0.25">
      <c r="A616" s="1"/>
      <c r="B616" s="1"/>
      <c r="C616" s="1"/>
      <c r="D616" s="4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</row>
    <row r="617" spans="1:87" x14ac:dyDescent="0.25">
      <c r="A617" s="1"/>
      <c r="B617" s="1"/>
      <c r="C617" s="1"/>
      <c r="D617" s="4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</row>
    <row r="618" spans="1:87" x14ac:dyDescent="0.25">
      <c r="A618" s="1"/>
      <c r="B618" s="1"/>
      <c r="C618" s="1"/>
      <c r="D618" s="4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</row>
    <row r="619" spans="1:87" x14ac:dyDescent="0.25">
      <c r="A619" s="1"/>
      <c r="B619" s="1"/>
      <c r="C619" s="1"/>
      <c r="D619" s="4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</row>
    <row r="620" spans="1:87" x14ac:dyDescent="0.25">
      <c r="A620" s="1"/>
      <c r="B620" s="1"/>
      <c r="C620" s="1"/>
      <c r="D620" s="4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</row>
    <row r="621" spans="1:87" x14ac:dyDescent="0.25">
      <c r="A621" s="1"/>
      <c r="B621" s="1"/>
      <c r="C621" s="1"/>
      <c r="D621" s="4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</row>
    <row r="622" spans="1:87" x14ac:dyDescent="0.25">
      <c r="A622" s="1"/>
      <c r="B622" s="1"/>
      <c r="C622" s="1"/>
      <c r="D622" s="4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</row>
    <row r="623" spans="1:87" x14ac:dyDescent="0.25">
      <c r="A623" s="1"/>
      <c r="B623" s="1"/>
      <c r="C623" s="1"/>
      <c r="D623" s="4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</row>
    <row r="624" spans="1:87" x14ac:dyDescent="0.25">
      <c r="A624" s="1"/>
      <c r="B624" s="1"/>
      <c r="C624" s="1"/>
      <c r="D624" s="4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</row>
    <row r="625" spans="1:87" x14ac:dyDescent="0.25">
      <c r="A625" s="1"/>
      <c r="B625" s="1"/>
      <c r="C625" s="1"/>
      <c r="D625" s="4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</row>
    <row r="626" spans="1:87" x14ac:dyDescent="0.25">
      <c r="A626" s="1"/>
      <c r="B626" s="1"/>
      <c r="C626" s="1"/>
      <c r="D626" s="4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</row>
    <row r="627" spans="1:87" x14ac:dyDescent="0.25">
      <c r="A627" s="1"/>
      <c r="B627" s="1"/>
      <c r="C627" s="1"/>
      <c r="D627" s="4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</row>
    <row r="628" spans="1:87" x14ac:dyDescent="0.25">
      <c r="A628" s="1"/>
      <c r="B628" s="1"/>
      <c r="C628" s="1"/>
      <c r="D628" s="4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</row>
    <row r="629" spans="1:87" x14ac:dyDescent="0.25">
      <c r="A629" s="1"/>
      <c r="B629" s="1"/>
      <c r="C629" s="1"/>
      <c r="D629" s="4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</row>
    <row r="630" spans="1:87" x14ac:dyDescent="0.25">
      <c r="A630" s="1"/>
      <c r="B630" s="1"/>
      <c r="C630" s="1"/>
      <c r="D630" s="4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</row>
    <row r="631" spans="1:87" x14ac:dyDescent="0.25">
      <c r="A631" s="1"/>
      <c r="B631" s="1"/>
      <c r="C631" s="1"/>
      <c r="D631" s="4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</row>
    <row r="632" spans="1:87" x14ac:dyDescent="0.25">
      <c r="A632" s="1"/>
      <c r="B632" s="1"/>
      <c r="C632" s="1"/>
      <c r="D632" s="4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</row>
    <row r="633" spans="1:87" x14ac:dyDescent="0.25">
      <c r="A633" s="1"/>
      <c r="B633" s="1"/>
      <c r="C633" s="1"/>
      <c r="D633" s="4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</row>
    <row r="634" spans="1:87" x14ac:dyDescent="0.25">
      <c r="D634" s="4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</row>
    <row r="635" spans="1:87" x14ac:dyDescent="0.25">
      <c r="D635" s="4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</row>
    <row r="636" spans="1:87" x14ac:dyDescent="0.25">
      <c r="D636" s="4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</row>
    <row r="637" spans="1:87" x14ac:dyDescent="0.25">
      <c r="D637" s="4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</row>
    <row r="638" spans="1:87" x14ac:dyDescent="0.25">
      <c r="D638" s="4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</row>
    <row r="639" spans="1:87" x14ac:dyDescent="0.25">
      <c r="D639" s="4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</row>
    <row r="640" spans="1:87" x14ac:dyDescent="0.25">
      <c r="D640" s="4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</row>
    <row r="641" spans="4:87" x14ac:dyDescent="0.25">
      <c r="D641" s="4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</row>
  </sheetData>
  <sheetProtection selectLockedCells="1"/>
  <mergeCells count="38">
    <mergeCell ref="B2:C3"/>
    <mergeCell ref="A2:A3"/>
    <mergeCell ref="A16:A18"/>
    <mergeCell ref="A19:A21"/>
    <mergeCell ref="A4:A6"/>
    <mergeCell ref="A7:A9"/>
    <mergeCell ref="B7:C9"/>
    <mergeCell ref="B4:C6"/>
    <mergeCell ref="B22:C24"/>
    <mergeCell ref="B19:C21"/>
    <mergeCell ref="B16:C18"/>
    <mergeCell ref="B13:C15"/>
    <mergeCell ref="B10:C12"/>
    <mergeCell ref="C37:C39"/>
    <mergeCell ref="C40:C42"/>
    <mergeCell ref="C43:C45"/>
    <mergeCell ref="A37:A39"/>
    <mergeCell ref="B37:B39"/>
    <mergeCell ref="A40:A42"/>
    <mergeCell ref="B40:B42"/>
    <mergeCell ref="A43:A45"/>
    <mergeCell ref="B43:B45"/>
    <mergeCell ref="A1:C1"/>
    <mergeCell ref="A28:C28"/>
    <mergeCell ref="C29:C30"/>
    <mergeCell ref="C31:C33"/>
    <mergeCell ref="C34:C36"/>
    <mergeCell ref="A34:A36"/>
    <mergeCell ref="B34:B36"/>
    <mergeCell ref="A29:A30"/>
    <mergeCell ref="B29:B30"/>
    <mergeCell ref="A31:A33"/>
    <mergeCell ref="B31:B33"/>
    <mergeCell ref="A10:A12"/>
    <mergeCell ref="A13:A15"/>
    <mergeCell ref="A25:A27"/>
    <mergeCell ref="A22:A24"/>
    <mergeCell ref="B25:C27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editar"/>
  <dimension ref="A1:M61"/>
  <sheetViews>
    <sheetView showGridLines="0" showZeros="0" workbookViewId="0">
      <selection activeCell="C11" sqref="C11"/>
    </sheetView>
  </sheetViews>
  <sheetFormatPr defaultRowHeight="15" x14ac:dyDescent="0.25"/>
  <cols>
    <col min="1" max="1" width="30.28515625" customWidth="1"/>
    <col min="2" max="2" width="2.85546875" customWidth="1"/>
    <col min="3" max="3" width="47.42578125" customWidth="1"/>
    <col min="4" max="4" width="18" style="16" customWidth="1"/>
    <col min="6" max="6" width="9.140625" style="17"/>
    <col min="7" max="7" width="15.7109375" style="17" customWidth="1"/>
    <col min="8" max="8" width="10.28515625" style="17" customWidth="1"/>
    <col min="9" max="9" width="21.85546875" style="17" customWidth="1"/>
    <col min="10" max="10" width="9.140625" style="17"/>
    <col min="11" max="11" width="9.85546875" style="17" customWidth="1"/>
  </cols>
  <sheetData>
    <row r="1" spans="1:13" x14ac:dyDescent="0.25">
      <c r="C1" s="18">
        <f ca="1">TODAY()</f>
        <v>44672</v>
      </c>
      <c r="G1" s="17" t="s">
        <v>65</v>
      </c>
      <c r="H1" s="17" t="s">
        <v>103</v>
      </c>
      <c r="I1" s="17" t="s">
        <v>79</v>
      </c>
      <c r="M1" s="16">
        <v>4</v>
      </c>
    </row>
    <row r="2" spans="1:13" ht="18.75" x14ac:dyDescent="0.25">
      <c r="A2" s="3" t="s">
        <v>11</v>
      </c>
      <c r="F2" s="17">
        <v>1</v>
      </c>
      <c r="G2" s="17" t="s">
        <v>53</v>
      </c>
      <c r="H2" s="17">
        <f ca="1">IF($H$15="","",IF($H$15="TODOS",COUNTIFS(Tabela2[[#All],[MÊS VENC REC]],editar!G2),COUNTIFS(Tabela2[[#All],[MÊS VENC REC]],editar!G2,Tabela2[[#All],[ANO VENC REC]],editar!$H$15)))</f>
        <v>0</v>
      </c>
      <c r="I2" s="17">
        <f ca="1">IF($H$15="TODOS",COUNTIFS(Tabela2[MÊS VENC TH],editar!G2),COUNTIFS(Tabela2[MÊS VENC TH],editar!G2,Tabela2[ANO VENC TH],editar!$H$15))</f>
        <v>0</v>
      </c>
      <c r="J2" s="17">
        <v>1</v>
      </c>
      <c r="K2" s="17" t="s">
        <v>66</v>
      </c>
      <c r="M2" s="16">
        <v>1</v>
      </c>
    </row>
    <row r="3" spans="1:13" ht="15.75" x14ac:dyDescent="0.25">
      <c r="A3" s="2" t="s">
        <v>5</v>
      </c>
      <c r="C3" s="17" t="s">
        <v>51</v>
      </c>
      <c r="D3" s="16">
        <v>180</v>
      </c>
      <c r="F3" s="17">
        <v>2</v>
      </c>
      <c r="G3" s="17" t="s">
        <v>54</v>
      </c>
      <c r="H3" s="17">
        <f ca="1">IF($H$15="","",IF($H$15="TODOS",COUNTIFS(Tabela2[[#All],[MÊS VENC REC]],editar!G3),COUNTIFS(Tabela2[[#All],[MÊS VENC REC]],editar!G3,Tabela2[[#All],[ANO VENC REC]],editar!$H$15)))</f>
        <v>0</v>
      </c>
      <c r="I3" s="17">
        <f ca="1">IF($H$15="TODOS",COUNTIFS(Tabela2[MÊS VENC TH],editar!G3),COUNTIFS(Tabela2[MÊS VENC TH],editar!G3,Tabela2[ANO VENC TH],editar!$H$15))</f>
        <v>0</v>
      </c>
      <c r="J3" s="17">
        <v>2</v>
      </c>
      <c r="K3" s="17">
        <f ca="1">K5-2</f>
        <v>2020</v>
      </c>
    </row>
    <row r="4" spans="1:13" ht="15.75" x14ac:dyDescent="0.25">
      <c r="A4" s="2" t="s">
        <v>6</v>
      </c>
      <c r="C4" s="17" t="s">
        <v>50</v>
      </c>
      <c r="D4" s="16">
        <v>365</v>
      </c>
      <c r="F4" s="17">
        <v>3</v>
      </c>
      <c r="G4" s="17" t="s">
        <v>55</v>
      </c>
      <c r="H4" s="17">
        <f ca="1">IF($H$15="","",IF($H$15="TODOS",COUNTIFS(Tabela2[[#All],[MÊS VENC REC]],editar!G4),COUNTIFS(Tabela2[[#All],[MÊS VENC REC]],editar!G4,Tabela2[[#All],[ANO VENC REC]],editar!$H$15)))</f>
        <v>10</v>
      </c>
      <c r="I4" s="17">
        <f ca="1">IF($H$15="TODOS",COUNTIFS(Tabela2[MÊS VENC TH],editar!G4),COUNTIFS(Tabela2[MÊS VENC TH],editar!G4,Tabela2[ANO VENC TH],editar!$H$15))</f>
        <v>0</v>
      </c>
      <c r="J4" s="17">
        <v>3</v>
      </c>
      <c r="K4" s="17">
        <f ca="1">K5-1</f>
        <v>2021</v>
      </c>
    </row>
    <row r="5" spans="1:13" ht="15.75" x14ac:dyDescent="0.25">
      <c r="A5" s="2" t="s">
        <v>121</v>
      </c>
      <c r="C5" s="17" t="s">
        <v>52</v>
      </c>
      <c r="D5" s="16">
        <v>730</v>
      </c>
      <c r="F5" s="17">
        <v>4</v>
      </c>
      <c r="G5" s="17" t="s">
        <v>56</v>
      </c>
      <c r="H5" s="17">
        <f ca="1">IF($H$15="","",IF($H$15="TODOS",COUNTIFS(Tabela2[[#All],[MÊS VENC REC]],editar!G5),COUNTIFS(Tabela2[[#All],[MÊS VENC REC]],editar!G5,Tabela2[[#All],[ANO VENC REC]],editar!$H$15)))</f>
        <v>0</v>
      </c>
      <c r="I5" s="17">
        <f ca="1">IF($H$15="TODOS",COUNTIFS(Tabela2[MÊS VENC TH],editar!G5),COUNTIFS(Tabela2[MÊS VENC TH],editar!G5,Tabela2[ANO VENC TH],editar!$H$15))</f>
        <v>0</v>
      </c>
      <c r="J5" s="17">
        <v>4</v>
      </c>
      <c r="K5" s="17">
        <f ca="1">YEAR(TODAY())</f>
        <v>2022</v>
      </c>
    </row>
    <row r="6" spans="1:13" ht="15.75" x14ac:dyDescent="0.25">
      <c r="A6" s="2" t="s">
        <v>7</v>
      </c>
      <c r="F6" s="17">
        <v>5</v>
      </c>
      <c r="G6" s="17" t="s">
        <v>57</v>
      </c>
      <c r="H6" s="17">
        <f ca="1">IF($H$15="","",IF($H$15="TODOS",COUNTIFS(Tabela2[[#All],[MÊS VENC REC]],editar!G6),COUNTIFS(Tabela2[[#All],[MÊS VENC REC]],editar!G6,Tabela2[[#All],[ANO VENC REC]],editar!$H$15)))</f>
        <v>0</v>
      </c>
      <c r="I6" s="17">
        <f ca="1">IF($H$15="TODOS",COUNTIFS(Tabela2[MÊS VENC TH],editar!G6),COUNTIFS(Tabela2[MÊS VENC TH],editar!G6,Tabela2[ANO VENC TH],editar!$H$15))</f>
        <v>0</v>
      </c>
      <c r="J6" s="17">
        <v>5</v>
      </c>
      <c r="K6" s="17">
        <f ca="1">K5+1</f>
        <v>2023</v>
      </c>
    </row>
    <row r="7" spans="1:13" ht="15.75" x14ac:dyDescent="0.25">
      <c r="A7" s="2" t="s">
        <v>122</v>
      </c>
      <c r="C7" s="17" t="s">
        <v>50</v>
      </c>
      <c r="F7" s="17">
        <v>6</v>
      </c>
      <c r="G7" s="17" t="s">
        <v>58</v>
      </c>
      <c r="H7" s="17">
        <f ca="1">IF($H$15="","",IF($H$15="TODOS",COUNTIFS(Tabela2[[#All],[MÊS VENC REC]],editar!G7),COUNTIFS(Tabela2[[#All],[MÊS VENC REC]],editar!G7,Tabela2[[#All],[ANO VENC REC]],editar!$H$15)))</f>
        <v>0</v>
      </c>
      <c r="I7" s="17">
        <f ca="1">IF($H$15="TODOS",COUNTIFS(Tabela2[MÊS VENC TH],editar!G7),COUNTIFS(Tabela2[MÊS VENC TH],editar!G7,Tabela2[ANO VENC TH],editar!$H$15))</f>
        <v>0</v>
      </c>
      <c r="J7" s="17">
        <v>6</v>
      </c>
      <c r="K7" s="17">
        <f ca="1">K5+2</f>
        <v>2024</v>
      </c>
    </row>
    <row r="8" spans="1:13" ht="15.75" x14ac:dyDescent="0.25">
      <c r="A8" s="2" t="s">
        <v>8</v>
      </c>
      <c r="F8" s="17">
        <v>7</v>
      </c>
      <c r="G8" s="17" t="s">
        <v>59</v>
      </c>
      <c r="H8" s="17">
        <f ca="1">IF($H$15="","",IF($H$15="TODOS",COUNTIFS(Tabela2[[#All],[MÊS VENC REC]],editar!G8),COUNTIFS(Tabela2[[#All],[MÊS VENC REC]],editar!G8,Tabela2[[#All],[ANO VENC REC]],editar!$H$15)))</f>
        <v>1</v>
      </c>
      <c r="I8" s="17">
        <f ca="1">IF($H$15="TODOS",COUNTIFS(Tabela2[MÊS VENC TH],editar!G8),COUNTIFS(Tabela2[MÊS VENC TH],editar!G8,Tabela2[ANO VENC TH],editar!$H$15))</f>
        <v>0</v>
      </c>
      <c r="J8" s="17">
        <v>7</v>
      </c>
      <c r="K8" s="17">
        <f ca="1">K5+3</f>
        <v>2025</v>
      </c>
    </row>
    <row r="9" spans="1:13" ht="15.75" x14ac:dyDescent="0.25">
      <c r="A9" s="2" t="s">
        <v>123</v>
      </c>
      <c r="C9" s="17">
        <f>IF(C7="","",IF(C7=C3,D3,IF(C7=C4,D4,IF(C7=C5,D5,""))))</f>
        <v>365</v>
      </c>
      <c r="F9" s="17">
        <v>8</v>
      </c>
      <c r="G9" s="17" t="s">
        <v>60</v>
      </c>
      <c r="H9" s="17">
        <f ca="1">IF($H$15="","",IF($H$15="TODOS",COUNTIFS(Tabela2[[#All],[MÊS VENC REC]],editar!G9),COUNTIFS(Tabela2[[#All],[MÊS VENC REC]],editar!G9,Tabela2[[#All],[ANO VENC REC]],editar!$H$15)))</f>
        <v>0</v>
      </c>
      <c r="I9" s="17">
        <f ca="1">IF($H$15="TODOS",COUNTIFS(Tabela2[MÊS VENC TH],editar!G9),COUNTIFS(Tabela2[MÊS VENC TH],editar!G9,Tabela2[ANO VENC TH],editar!$H$15))</f>
        <v>0</v>
      </c>
    </row>
    <row r="10" spans="1:13" ht="15.75" x14ac:dyDescent="0.25">
      <c r="A10" s="2" t="s">
        <v>9</v>
      </c>
      <c r="F10" s="17">
        <v>9</v>
      </c>
      <c r="G10" s="17" t="s">
        <v>61</v>
      </c>
      <c r="H10" s="17">
        <f ca="1">IF($H$15="","",IF($H$15="TODOS",COUNTIFS(Tabela2[[#All],[MÊS VENC REC]],editar!G10),COUNTIFS(Tabela2[[#All],[MÊS VENC REC]],editar!G10,Tabela2[[#All],[ANO VENC REC]],editar!$H$15)))</f>
        <v>0</v>
      </c>
      <c r="I10" s="17">
        <f ca="1">IF($H$15="TODOS",COUNTIFS(Tabela2[MÊS VENC TH],editar!G10),COUNTIFS(Tabela2[MÊS VENC TH],editar!G10,Tabela2[ANO VENC TH],editar!$H$15))</f>
        <v>0</v>
      </c>
    </row>
    <row r="11" spans="1:13" ht="15.75" x14ac:dyDescent="0.25">
      <c r="A11" s="2"/>
      <c r="F11" s="17">
        <v>10</v>
      </c>
      <c r="G11" s="17" t="s">
        <v>62</v>
      </c>
      <c r="H11" s="17">
        <f ca="1">IF($H$15="","",IF($H$15="TODOS",COUNTIFS(Tabela2[[#All],[MÊS VENC REC]],editar!G11),COUNTIFS(Tabela2[[#All],[MÊS VENC REC]],editar!G11,Tabela2[[#All],[ANO VENC REC]],editar!$H$15)))</f>
        <v>0</v>
      </c>
      <c r="I11" s="17">
        <f ca="1">IF($H$15="TODOS",COUNTIFS(Tabela2[MÊS VENC TH],editar!G11),COUNTIFS(Tabela2[MÊS VENC TH],editar!G11,Tabela2[ANO VENC TH],editar!$H$15))</f>
        <v>0</v>
      </c>
    </row>
    <row r="12" spans="1:13" x14ac:dyDescent="0.25">
      <c r="F12" s="17">
        <v>11</v>
      </c>
      <c r="G12" s="17" t="s">
        <v>63</v>
      </c>
      <c r="H12" s="17">
        <f ca="1">IF($H$15="","",IF($H$15="TODOS",COUNTIFS(Tabela2[[#All],[MÊS VENC REC]],editar!G12),COUNTIFS(Tabela2[[#All],[MÊS VENC REC]],editar!G12,Tabela2[[#All],[ANO VENC REC]],editar!$H$15)))</f>
        <v>0</v>
      </c>
      <c r="I12" s="17">
        <f ca="1">IF($H$15="TODOS",COUNTIFS(Tabela2[MÊS VENC TH],editar!G12),COUNTIFS(Tabela2[MÊS VENC TH],editar!G12,Tabela2[ANO VENC TH],editar!$H$15))</f>
        <v>0</v>
      </c>
    </row>
    <row r="13" spans="1:13" x14ac:dyDescent="0.25">
      <c r="C13" s="16" t="s">
        <v>79</v>
      </c>
      <c r="F13" s="17">
        <v>12</v>
      </c>
      <c r="G13" s="17" t="s">
        <v>64</v>
      </c>
      <c r="H13" s="17">
        <f ca="1">IF($H$15="","",IF($H$15="TODOS",COUNTIFS(Tabela2[[#All],[MÊS VENC REC]],editar!G13),COUNTIFS(Tabela2[[#All],[MÊS VENC REC]],editar!G13,Tabela2[[#All],[ANO VENC REC]],editar!$H$15)))</f>
        <v>0</v>
      </c>
      <c r="I13" s="17">
        <f ca="1">IF($H$15="TODOS",COUNTIFS(Tabela2[MÊS VENC TH],editar!G13),COUNTIFS(Tabela2[MÊS VENC TH],editar!G13,Tabela2[ANO VENC TH],editar!$H$15))</f>
        <v>10</v>
      </c>
    </row>
    <row r="15" spans="1:13" x14ac:dyDescent="0.25">
      <c r="C15" s="16">
        <v>1825</v>
      </c>
      <c r="H15" s="17">
        <f ca="1">VLOOKUP($M$1,$J$2:$K$8,2,0)</f>
        <v>2022</v>
      </c>
    </row>
    <row r="17" spans="1:8" x14ac:dyDescent="0.25">
      <c r="A17" t="s">
        <v>67</v>
      </c>
    </row>
    <row r="18" spans="1:8" x14ac:dyDescent="0.25">
      <c r="A18" t="s">
        <v>68</v>
      </c>
    </row>
    <row r="20" spans="1:8" x14ac:dyDescent="0.25">
      <c r="G20" s="17" t="s">
        <v>51</v>
      </c>
      <c r="H20" s="17">
        <v>180</v>
      </c>
    </row>
    <row r="21" spans="1:8" x14ac:dyDescent="0.25">
      <c r="C21" s="16">
        <v>1</v>
      </c>
      <c r="D21" s="16" t="s">
        <v>66</v>
      </c>
      <c r="G21" s="17" t="s">
        <v>50</v>
      </c>
      <c r="H21" s="17">
        <v>365</v>
      </c>
    </row>
    <row r="22" spans="1:8" x14ac:dyDescent="0.25">
      <c r="C22" s="16">
        <v>2</v>
      </c>
      <c r="D22" s="17" t="s">
        <v>53</v>
      </c>
      <c r="G22" s="17" t="s">
        <v>126</v>
      </c>
      <c r="H22" s="17">
        <v>545</v>
      </c>
    </row>
    <row r="23" spans="1:8" x14ac:dyDescent="0.25">
      <c r="C23" s="16">
        <v>3</v>
      </c>
      <c r="D23" s="17" t="s">
        <v>54</v>
      </c>
      <c r="G23" s="17" t="s">
        <v>52</v>
      </c>
      <c r="H23" s="17">
        <v>730</v>
      </c>
    </row>
    <row r="24" spans="1:8" x14ac:dyDescent="0.25">
      <c r="C24" s="16">
        <v>4</v>
      </c>
      <c r="D24" s="17" t="s">
        <v>55</v>
      </c>
      <c r="G24" s="17" t="s">
        <v>128</v>
      </c>
    </row>
    <row r="25" spans="1:8" x14ac:dyDescent="0.25">
      <c r="A25" t="s">
        <v>124</v>
      </c>
      <c r="C25" s="16">
        <v>5</v>
      </c>
      <c r="D25" s="17" t="s">
        <v>56</v>
      </c>
      <c r="G25" s="17" t="s">
        <v>129</v>
      </c>
    </row>
    <row r="26" spans="1:8" x14ac:dyDescent="0.25">
      <c r="C26" s="16">
        <v>6</v>
      </c>
      <c r="D26" s="17" t="s">
        <v>57</v>
      </c>
      <c r="G26" s="17" t="s">
        <v>130</v>
      </c>
    </row>
    <row r="27" spans="1:8" x14ac:dyDescent="0.25">
      <c r="C27" s="16">
        <v>7</v>
      </c>
      <c r="D27" s="17" t="s">
        <v>58</v>
      </c>
    </row>
    <row r="28" spans="1:8" x14ac:dyDescent="0.25">
      <c r="C28" s="16">
        <v>8</v>
      </c>
      <c r="D28" s="17" t="s">
        <v>59</v>
      </c>
    </row>
    <row r="29" spans="1:8" x14ac:dyDescent="0.25">
      <c r="C29" s="16">
        <v>9</v>
      </c>
      <c r="D29" s="17" t="s">
        <v>60</v>
      </c>
    </row>
    <row r="30" spans="1:8" x14ac:dyDescent="0.25">
      <c r="C30" s="16">
        <v>10</v>
      </c>
      <c r="D30" s="17" t="s">
        <v>61</v>
      </c>
    </row>
    <row r="31" spans="1:8" x14ac:dyDescent="0.25">
      <c r="C31" s="16">
        <v>11</v>
      </c>
      <c r="D31" s="17" t="s">
        <v>62</v>
      </c>
    </row>
    <row r="32" spans="1:8" x14ac:dyDescent="0.25">
      <c r="C32" s="16">
        <v>12</v>
      </c>
      <c r="D32" s="17" t="s">
        <v>63</v>
      </c>
    </row>
    <row r="33" spans="2:4" x14ac:dyDescent="0.25">
      <c r="C33" s="16">
        <v>13</v>
      </c>
      <c r="D33" s="17" t="s">
        <v>64</v>
      </c>
    </row>
    <row r="34" spans="2:4" x14ac:dyDescent="0.25">
      <c r="C34" s="16"/>
    </row>
    <row r="35" spans="2:4" x14ac:dyDescent="0.25">
      <c r="C35" s="16"/>
    </row>
    <row r="36" spans="2:4" x14ac:dyDescent="0.25">
      <c r="C36" s="16">
        <v>1</v>
      </c>
      <c r="D36" s="16" t="str">
        <f>VLOOKUP(C36,C21:D33,2,0)</f>
        <v>TODOS</v>
      </c>
    </row>
    <row r="38" spans="2:4" x14ac:dyDescent="0.25">
      <c r="C38" s="16">
        <v>1</v>
      </c>
      <c r="D38" s="16" t="str">
        <f>VLOOKUP(C38,J2:K8,2,0)</f>
        <v>TODOS</v>
      </c>
    </row>
    <row r="39" spans="2:4" x14ac:dyDescent="0.25">
      <c r="C39" s="16"/>
    </row>
    <row r="43" spans="2:4" x14ac:dyDescent="0.25">
      <c r="B43" s="17">
        <v>1</v>
      </c>
      <c r="C43" s="16" t="s">
        <v>81</v>
      </c>
    </row>
    <row r="44" spans="2:4" x14ac:dyDescent="0.25">
      <c r="B44" s="17">
        <v>2</v>
      </c>
      <c r="C44" s="16" t="s">
        <v>82</v>
      </c>
    </row>
    <row r="45" spans="2:4" x14ac:dyDescent="0.25">
      <c r="B45" s="17">
        <v>3</v>
      </c>
      <c r="C45" s="16" t="s">
        <v>83</v>
      </c>
    </row>
    <row r="46" spans="2:4" x14ac:dyDescent="0.25">
      <c r="B46" s="17">
        <v>4</v>
      </c>
      <c r="C46" s="16" t="s">
        <v>84</v>
      </c>
    </row>
    <row r="48" spans="2:4" x14ac:dyDescent="0.25">
      <c r="B48" s="16">
        <v>1</v>
      </c>
      <c r="C48" s="16" t="str">
        <f>VLOOKUP(B48,B43:C46,2,0)</f>
        <v>Filtrar por data da recarga</v>
      </c>
    </row>
    <row r="54" spans="2:3" x14ac:dyDescent="0.25">
      <c r="B54" s="16">
        <v>1</v>
      </c>
      <c r="C54" s="16" t="s">
        <v>96</v>
      </c>
    </row>
    <row r="55" spans="2:3" x14ac:dyDescent="0.25">
      <c r="B55" s="16">
        <v>2</v>
      </c>
      <c r="C55" s="16" t="s">
        <v>97</v>
      </c>
    </row>
    <row r="56" spans="2:3" x14ac:dyDescent="0.25">
      <c r="B56" s="16">
        <v>3</v>
      </c>
      <c r="C56" s="16" t="s">
        <v>98</v>
      </c>
    </row>
    <row r="57" spans="2:3" x14ac:dyDescent="0.25">
      <c r="B57" s="16">
        <v>4</v>
      </c>
      <c r="C57" s="16" t="s">
        <v>99</v>
      </c>
    </row>
    <row r="58" spans="2:3" x14ac:dyDescent="0.25">
      <c r="B58" s="16">
        <v>5</v>
      </c>
      <c r="C58" s="16" t="s">
        <v>100</v>
      </c>
    </row>
    <row r="59" spans="2:3" x14ac:dyDescent="0.25">
      <c r="B59" s="16">
        <v>6</v>
      </c>
      <c r="C59" s="16" t="s">
        <v>101</v>
      </c>
    </row>
    <row r="60" spans="2:3" x14ac:dyDescent="0.25">
      <c r="B60" s="16"/>
    </row>
    <row r="61" spans="2:3" x14ac:dyDescent="0.25">
      <c r="B61" s="16">
        <v>1</v>
      </c>
      <c r="C61" s="16" t="str">
        <f>VLOOKUP(B61,B54:C59,2,0)</f>
        <v>Classificar por validade da recarga</v>
      </c>
    </row>
  </sheetData>
  <phoneticPr fontId="29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M431"/>
  <sheetViews>
    <sheetView topLeftCell="C1" workbookViewId="0">
      <selection activeCell="D4" sqref="D4"/>
    </sheetView>
  </sheetViews>
  <sheetFormatPr defaultRowHeight="15" x14ac:dyDescent="0.25"/>
  <cols>
    <col min="1" max="2" width="0" hidden="1" customWidth="1"/>
    <col min="3" max="3" width="3.28515625" customWidth="1"/>
    <col min="4" max="4" width="42.140625" style="16" customWidth="1"/>
    <col min="5" max="5" width="2.42578125" customWidth="1"/>
    <col min="6" max="6" width="25.28515625" style="16" customWidth="1"/>
    <col min="7" max="7" width="9.140625" style="16" customWidth="1"/>
    <col min="8" max="8" width="22.140625" customWidth="1"/>
    <col min="9" max="9" width="30.28515625" customWidth="1"/>
  </cols>
  <sheetData>
    <row r="1" spans="1:39" ht="28.5" customHeight="1" x14ac:dyDescent="0.25">
      <c r="C1" s="108">
        <f>COUNTA(D2:D30)</f>
        <v>10</v>
      </c>
      <c r="D1" s="107" t="s">
        <v>133</v>
      </c>
      <c r="E1" s="9"/>
      <c r="F1" s="129"/>
      <c r="G1" s="12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x14ac:dyDescent="0.25">
      <c r="A2" s="110">
        <f>F2+B2</f>
        <v>1.0000100000000001</v>
      </c>
      <c r="B2" s="109">
        <v>1.0000000000000001E-5</v>
      </c>
      <c r="C2" s="9"/>
      <c r="D2" s="114" t="s">
        <v>135</v>
      </c>
      <c r="E2" s="9"/>
      <c r="F2" s="130">
        <f>COUNTIF(Tabela2[TIPO DO EXTINTOR],D2)</f>
        <v>1</v>
      </c>
      <c r="G2" s="130">
        <v>1</v>
      </c>
      <c r="H2" s="131">
        <f>LARGE($A$2:$A$21,G2)</f>
        <v>11.00006</v>
      </c>
      <c r="I2" s="1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x14ac:dyDescent="0.25">
      <c r="A3" s="110">
        <f t="shared" ref="A3:A21" si="0">F3+B3</f>
        <v>1.0000199999999999</v>
      </c>
      <c r="B3" s="109">
        <v>2.0000000000000002E-5</v>
      </c>
      <c r="C3" s="9"/>
      <c r="D3" s="114" t="s">
        <v>136</v>
      </c>
      <c r="E3" s="9"/>
      <c r="F3" s="130">
        <f>COUNTIF(Tabela2[TIPO DO EXTINTOR],D3)</f>
        <v>1</v>
      </c>
      <c r="G3" s="130">
        <v>2</v>
      </c>
      <c r="H3" s="131">
        <f t="shared" ref="H3:H21" si="1">LARGE($A$2:$A$21,G3)</f>
        <v>3.0000300000000002</v>
      </c>
      <c r="I3" s="1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x14ac:dyDescent="0.25">
      <c r="A4" s="110">
        <f t="shared" si="0"/>
        <v>3.0000300000000002</v>
      </c>
      <c r="B4" s="109">
        <v>3.0000000000000001E-5</v>
      </c>
      <c r="C4" s="9"/>
      <c r="D4" s="114" t="s">
        <v>134</v>
      </c>
      <c r="E4" s="9"/>
      <c r="F4" s="130">
        <f>COUNTIF(Tabela2[TIPO DO EXTINTOR],D4)</f>
        <v>3</v>
      </c>
      <c r="G4" s="130">
        <v>3</v>
      </c>
      <c r="H4" s="131">
        <f t="shared" si="1"/>
        <v>1.00004</v>
      </c>
      <c r="I4" s="12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x14ac:dyDescent="0.25">
      <c r="A5" s="110">
        <f t="shared" si="0"/>
        <v>1.00004</v>
      </c>
      <c r="B5" s="109">
        <v>4.0000000000000003E-5</v>
      </c>
      <c r="C5" s="9"/>
      <c r="D5" s="114" t="s">
        <v>137</v>
      </c>
      <c r="E5" s="9"/>
      <c r="F5" s="130">
        <f>COUNTIF(Tabela2[TIPO DO EXTINTOR],D5)</f>
        <v>1</v>
      </c>
      <c r="G5" s="130">
        <v>4</v>
      </c>
      <c r="H5" s="131">
        <f t="shared" si="1"/>
        <v>1.0000199999999999</v>
      </c>
      <c r="I5" s="12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x14ac:dyDescent="0.25">
      <c r="A6" s="110">
        <f t="shared" si="0"/>
        <v>5.0000000000000002E-5</v>
      </c>
      <c r="B6" s="109">
        <v>5.0000000000000002E-5</v>
      </c>
      <c r="C6" s="9"/>
      <c r="D6" s="114" t="s">
        <v>138</v>
      </c>
      <c r="E6" s="9"/>
      <c r="F6" s="130">
        <f>COUNTIF(Tabela2[TIPO DO EXTINTOR],D6)</f>
        <v>0</v>
      </c>
      <c r="G6" s="130">
        <v>5</v>
      </c>
      <c r="H6" s="131">
        <f t="shared" si="1"/>
        <v>1.0000100000000001</v>
      </c>
      <c r="I6" s="12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x14ac:dyDescent="0.25">
      <c r="A7" s="110">
        <f t="shared" si="0"/>
        <v>11.00006</v>
      </c>
      <c r="B7" s="109">
        <v>6.0000000000000002E-5</v>
      </c>
      <c r="C7" s="9"/>
      <c r="D7" s="114" t="s">
        <v>139</v>
      </c>
      <c r="E7" s="9"/>
      <c r="F7" s="130">
        <f>COUNTIF(Tabela2[TIPO DO EXTINTOR],D7)</f>
        <v>11</v>
      </c>
      <c r="G7" s="130">
        <v>6</v>
      </c>
      <c r="H7" s="131">
        <f t="shared" si="1"/>
        <v>2.0000000000000001E-4</v>
      </c>
      <c r="I7" s="12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39" x14ac:dyDescent="0.25">
      <c r="A8" s="110">
        <f t="shared" si="0"/>
        <v>6.9999999999999994E-5</v>
      </c>
      <c r="B8" s="109">
        <v>6.9999999999999994E-5</v>
      </c>
      <c r="C8" s="9"/>
      <c r="D8" s="114" t="s">
        <v>140</v>
      </c>
      <c r="E8" s="9"/>
      <c r="F8" s="130">
        <f>COUNTIF(Tabela2[TIPO DO EXTINTOR],D8)</f>
        <v>0</v>
      </c>
      <c r="G8" s="130">
        <v>7</v>
      </c>
      <c r="H8" s="131">
        <f t="shared" si="1"/>
        <v>1.9000000000000001E-4</v>
      </c>
      <c r="I8" s="129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x14ac:dyDescent="0.25">
      <c r="A9" s="110">
        <f t="shared" si="0"/>
        <v>8.0000000000000007E-5</v>
      </c>
      <c r="B9" s="109">
        <v>8.0000000000000007E-5</v>
      </c>
      <c r="C9" s="9"/>
      <c r="D9" s="114"/>
      <c r="E9" s="9"/>
      <c r="F9" s="130">
        <f>COUNTIF(Tabela2[TIPO DO EXTINTOR],D9)</f>
        <v>0</v>
      </c>
      <c r="G9" s="130">
        <v>8</v>
      </c>
      <c r="H9" s="131">
        <f t="shared" si="1"/>
        <v>1.8000000000000001E-4</v>
      </c>
      <c r="I9" s="12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x14ac:dyDescent="0.25">
      <c r="A10" s="110">
        <f t="shared" si="0"/>
        <v>9.0000000000000006E-5</v>
      </c>
      <c r="B10" s="109">
        <v>9.0000000000000006E-5</v>
      </c>
      <c r="C10" s="9"/>
      <c r="D10" s="114"/>
      <c r="E10" s="9"/>
      <c r="F10" s="130">
        <f>COUNTIF(Tabela2[TIPO DO EXTINTOR],D10)</f>
        <v>0</v>
      </c>
      <c r="G10" s="130">
        <v>9</v>
      </c>
      <c r="H10" s="131">
        <f t="shared" si="1"/>
        <v>1.7000000000000001E-4</v>
      </c>
      <c r="I10" s="12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x14ac:dyDescent="0.25">
      <c r="A11" s="110">
        <f t="shared" si="0"/>
        <v>1E-4</v>
      </c>
      <c r="B11" s="109">
        <v>1E-4</v>
      </c>
      <c r="C11" s="9"/>
      <c r="D11" s="114"/>
      <c r="E11" s="9"/>
      <c r="F11" s="130">
        <f>COUNTIF(Tabela2[TIPO DO EXTINTOR],D11)</f>
        <v>0</v>
      </c>
      <c r="G11" s="130">
        <v>10</v>
      </c>
      <c r="H11" s="131">
        <f t="shared" si="1"/>
        <v>1.6000000000000001E-4</v>
      </c>
      <c r="I11" s="12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x14ac:dyDescent="0.25">
      <c r="A12" s="110">
        <f t="shared" si="0"/>
        <v>1.1E-4</v>
      </c>
      <c r="B12" s="109">
        <v>1.1E-4</v>
      </c>
      <c r="C12" s="9"/>
      <c r="D12" s="114"/>
      <c r="E12" s="9"/>
      <c r="F12" s="130">
        <f>COUNTIF(Tabela2[TIPO DO EXTINTOR],D12)</f>
        <v>0</v>
      </c>
      <c r="G12" s="130">
        <v>11</v>
      </c>
      <c r="H12" s="131">
        <f t="shared" si="1"/>
        <v>1.4999999999999999E-4</v>
      </c>
      <c r="I12" s="12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x14ac:dyDescent="0.25">
      <c r="A13" s="110">
        <f t="shared" si="0"/>
        <v>1.2E-4</v>
      </c>
      <c r="B13" s="109">
        <v>1.2E-4</v>
      </c>
      <c r="C13" s="9"/>
      <c r="D13" s="114"/>
      <c r="E13" s="9"/>
      <c r="F13" s="130">
        <f>COUNTIF(Tabela2[TIPO DO EXTINTOR],D13)</f>
        <v>0</v>
      </c>
      <c r="G13" s="130">
        <v>12</v>
      </c>
      <c r="H13" s="131">
        <f t="shared" si="1"/>
        <v>1.3999999999999999E-4</v>
      </c>
      <c r="I13" s="12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x14ac:dyDescent="0.25">
      <c r="A14" s="110">
        <f t="shared" si="0"/>
        <v>1.2999999999999999E-4</v>
      </c>
      <c r="B14" s="109">
        <v>1.2999999999999999E-4</v>
      </c>
      <c r="C14" s="9"/>
      <c r="D14" s="114"/>
      <c r="E14" s="9"/>
      <c r="F14" s="130">
        <f>COUNTIF(Tabela2[TIPO DO EXTINTOR],D14)</f>
        <v>0</v>
      </c>
      <c r="G14" s="130">
        <v>13</v>
      </c>
      <c r="H14" s="131">
        <f t="shared" si="1"/>
        <v>1.2999999999999999E-4</v>
      </c>
      <c r="I14" s="12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x14ac:dyDescent="0.25">
      <c r="A15" s="110">
        <f t="shared" si="0"/>
        <v>1.3999999999999999E-4</v>
      </c>
      <c r="B15" s="109">
        <v>1.3999999999999999E-4</v>
      </c>
      <c r="C15" s="9"/>
      <c r="D15" s="114"/>
      <c r="E15" s="9"/>
      <c r="F15" s="130">
        <f>COUNTIF(Tabela2[TIPO DO EXTINTOR],D15)</f>
        <v>0</v>
      </c>
      <c r="G15" s="130">
        <v>14</v>
      </c>
      <c r="H15" s="131">
        <f t="shared" si="1"/>
        <v>1.2E-4</v>
      </c>
      <c r="I15" s="12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x14ac:dyDescent="0.25">
      <c r="A16" s="110">
        <f t="shared" si="0"/>
        <v>1.4999999999999999E-4</v>
      </c>
      <c r="B16" s="109">
        <v>1.4999999999999999E-4</v>
      </c>
      <c r="C16" s="9"/>
      <c r="D16" s="114"/>
      <c r="E16" s="9"/>
      <c r="F16" s="130">
        <f>COUNTIF(Tabela2[TIPO DO EXTINTOR],D16)</f>
        <v>0</v>
      </c>
      <c r="G16" s="130">
        <v>15</v>
      </c>
      <c r="H16" s="131">
        <f t="shared" si="1"/>
        <v>1.1E-4</v>
      </c>
      <c r="I16" s="12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x14ac:dyDescent="0.25">
      <c r="A17" s="110">
        <f t="shared" si="0"/>
        <v>1.6000000000000001E-4</v>
      </c>
      <c r="B17" s="109">
        <v>1.6000000000000001E-4</v>
      </c>
      <c r="C17" s="9"/>
      <c r="D17" s="114"/>
      <c r="E17" s="9"/>
      <c r="F17" s="130">
        <f>COUNTIF(Tabela2[TIPO DO EXTINTOR],D17)</f>
        <v>0</v>
      </c>
      <c r="G17" s="130">
        <v>16</v>
      </c>
      <c r="H17" s="131">
        <f t="shared" si="1"/>
        <v>1E-4</v>
      </c>
      <c r="I17" s="12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x14ac:dyDescent="0.25">
      <c r="A18" s="110">
        <f t="shared" si="0"/>
        <v>1.7000000000000001E-4</v>
      </c>
      <c r="B18" s="109">
        <v>1.7000000000000001E-4</v>
      </c>
      <c r="C18" s="9"/>
      <c r="D18" s="114"/>
      <c r="E18" s="9"/>
      <c r="F18" s="130">
        <f>COUNTIF(Tabela2[TIPO DO EXTINTOR],D18)</f>
        <v>0</v>
      </c>
      <c r="G18" s="130">
        <v>17</v>
      </c>
      <c r="H18" s="131">
        <f t="shared" si="1"/>
        <v>9.0000000000000006E-5</v>
      </c>
      <c r="I18" s="12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x14ac:dyDescent="0.25">
      <c r="A19" s="110">
        <f t="shared" si="0"/>
        <v>1.8000000000000001E-4</v>
      </c>
      <c r="B19" s="109">
        <v>1.8000000000000001E-4</v>
      </c>
      <c r="C19" s="9"/>
      <c r="D19" s="114"/>
      <c r="E19" s="9"/>
      <c r="F19" s="130">
        <f>COUNTIF(Tabela2[TIPO DO EXTINTOR],D19)</f>
        <v>0</v>
      </c>
      <c r="G19" s="130">
        <v>18</v>
      </c>
      <c r="H19" s="131">
        <f t="shared" si="1"/>
        <v>8.0000000000000007E-5</v>
      </c>
      <c r="I19" s="129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x14ac:dyDescent="0.25">
      <c r="A20" s="110">
        <f t="shared" si="0"/>
        <v>1.9000000000000001E-4</v>
      </c>
      <c r="B20" s="109">
        <v>1.9000000000000001E-4</v>
      </c>
      <c r="C20" s="9"/>
      <c r="D20" s="114"/>
      <c r="E20" s="9"/>
      <c r="F20" s="130">
        <f>COUNTIF(Tabela2[TIPO DO EXTINTOR],D20)</f>
        <v>0</v>
      </c>
      <c r="G20" s="130">
        <v>19</v>
      </c>
      <c r="H20" s="131">
        <f t="shared" si="1"/>
        <v>6.9999999999999994E-5</v>
      </c>
      <c r="I20" s="129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x14ac:dyDescent="0.25">
      <c r="A21" s="110">
        <f t="shared" si="0"/>
        <v>2.0000000000000001E-4</v>
      </c>
      <c r="B21" s="109">
        <v>2.0000000000000001E-4</v>
      </c>
      <c r="C21" s="9"/>
      <c r="D21" s="114"/>
      <c r="E21" s="9"/>
      <c r="F21" s="130">
        <f>COUNTIF(Tabela2[TIPO DO EXTINTOR],D21)</f>
        <v>0</v>
      </c>
      <c r="G21" s="130">
        <v>20</v>
      </c>
      <c r="H21" s="131">
        <f t="shared" si="1"/>
        <v>5.0000000000000002E-5</v>
      </c>
      <c r="I21" s="129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x14ac:dyDescent="0.25">
      <c r="C22" s="9"/>
      <c r="D22" s="102"/>
      <c r="E22" s="9"/>
      <c r="F22" s="129"/>
      <c r="G22" s="12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x14ac:dyDescent="0.25">
      <c r="C23" s="1"/>
      <c r="D23" s="129"/>
      <c r="E23" s="1"/>
      <c r="F23" s="129"/>
      <c r="G23" s="12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x14ac:dyDescent="0.25">
      <c r="C24" s="1"/>
      <c r="D24" s="129"/>
      <c r="E24" s="1"/>
      <c r="F24" s="129"/>
      <c r="G24" s="12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x14ac:dyDescent="0.25">
      <c r="C25" s="1"/>
      <c r="D25" s="129"/>
      <c r="E25" s="1"/>
      <c r="F25" s="129"/>
      <c r="G25" s="12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x14ac:dyDescent="0.25">
      <c r="C26" s="131"/>
      <c r="D26" s="130"/>
      <c r="E26" s="131"/>
      <c r="F26" s="130"/>
      <c r="G26" s="130"/>
      <c r="H26" s="131"/>
      <c r="I26" s="13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x14ac:dyDescent="0.25">
      <c r="C27" s="131"/>
      <c r="D27" s="130"/>
      <c r="E27" s="131"/>
      <c r="F27" s="130"/>
      <c r="G27" s="130"/>
      <c r="H27" s="131"/>
      <c r="I27" s="13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x14ac:dyDescent="0.25">
      <c r="C28" s="131">
        <v>1</v>
      </c>
      <c r="D28" s="130">
        <f>LARGE($A$2:$A$21,C28)</f>
        <v>11.00006</v>
      </c>
      <c r="E28" s="131"/>
      <c r="F28" s="130" t="str">
        <f>IF(VLOOKUP(D28,$A$2:F21,4,0)="","",VLOOKUP(D28,$A$2:F21,4,0))</f>
        <v>CO2-6KG</v>
      </c>
      <c r="G28" s="130">
        <f>VLOOKUP(D28,$A$2:$F$21,6,0)</f>
        <v>11</v>
      </c>
      <c r="H28" s="131" t="str">
        <f>IF(G28=0,"",F28)</f>
        <v>CO2-6KG</v>
      </c>
      <c r="I28" s="131">
        <f>G28</f>
        <v>11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x14ac:dyDescent="0.25">
      <c r="C29" s="131">
        <v>2</v>
      </c>
      <c r="D29" s="130">
        <f t="shared" ref="D29:D47" si="2">LARGE($A$2:$A$21,C29)</f>
        <v>3.0000300000000002</v>
      </c>
      <c r="E29" s="131"/>
      <c r="F29" s="130" t="str">
        <f>IF(VLOOKUP(D29,$A$2:F22,4,0)="","",VLOOKUP(D29,$A$2:F22,4,0))</f>
        <v>PQS BC-6KG</v>
      </c>
      <c r="G29" s="130">
        <f t="shared" ref="G29:G47" si="3">VLOOKUP(D29,$A$2:$F$21,6,0)</f>
        <v>3</v>
      </c>
      <c r="H29" s="131" t="str">
        <f t="shared" ref="H29:H47" si="4">IF(G29=0,"",F29)</f>
        <v>PQS BC-6KG</v>
      </c>
      <c r="I29" s="131">
        <f t="shared" ref="I29:I47" si="5">G29</f>
        <v>3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x14ac:dyDescent="0.25">
      <c r="C30" s="131">
        <v>3</v>
      </c>
      <c r="D30" s="130">
        <f t="shared" si="2"/>
        <v>1.00004</v>
      </c>
      <c r="E30" s="131"/>
      <c r="F30" s="130" t="str">
        <f>IF(VLOOKUP(D30,$A$2:F23,4,0)="","",VLOOKUP(D30,$A$2:F23,4,0))</f>
        <v>PQS BC-4KG</v>
      </c>
      <c r="G30" s="130">
        <f t="shared" si="3"/>
        <v>1</v>
      </c>
      <c r="H30" s="131" t="str">
        <f t="shared" si="4"/>
        <v>PQS BC-4KG</v>
      </c>
      <c r="I30" s="131">
        <f t="shared" si="5"/>
        <v>1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x14ac:dyDescent="0.25">
      <c r="C31" s="131">
        <v>4</v>
      </c>
      <c r="D31" s="130">
        <f t="shared" si="2"/>
        <v>1.0000199999999999</v>
      </c>
      <c r="E31" s="131"/>
      <c r="F31" s="130" t="str">
        <f>IF(VLOOKUP(D31,$A$2:F24,4,0)="","",VLOOKUP(D31,$A$2:F24,4,0))</f>
        <v>PQS BC-8KG</v>
      </c>
      <c r="G31" s="130">
        <f t="shared" si="3"/>
        <v>1</v>
      </c>
      <c r="H31" s="131" t="str">
        <f t="shared" si="4"/>
        <v>PQS BC-8KG</v>
      </c>
      <c r="I31" s="131">
        <f t="shared" si="5"/>
        <v>1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x14ac:dyDescent="0.25">
      <c r="C32" s="131">
        <v>5</v>
      </c>
      <c r="D32" s="130">
        <f t="shared" si="2"/>
        <v>1.0000100000000001</v>
      </c>
      <c r="E32" s="131"/>
      <c r="F32" s="130" t="str">
        <f>IF(VLOOKUP(D32,$A$2:F25,4,0)="","",VLOOKUP(D32,$A$2:F25,4,0))</f>
        <v>PQS BC-12KG</v>
      </c>
      <c r="G32" s="130">
        <f t="shared" si="3"/>
        <v>1</v>
      </c>
      <c r="H32" s="131" t="str">
        <f t="shared" si="4"/>
        <v>PQS BC-12KG</v>
      </c>
      <c r="I32" s="131">
        <f t="shared" si="5"/>
        <v>1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3:39" x14ac:dyDescent="0.25">
      <c r="C33" s="131">
        <v>6</v>
      </c>
      <c r="D33" s="130">
        <f t="shared" si="2"/>
        <v>2.0000000000000001E-4</v>
      </c>
      <c r="E33" s="131"/>
      <c r="F33" s="130" t="str">
        <f>IF(VLOOKUP(D33,$A$2:F26,4,0)="","",VLOOKUP(D33,$A$2:F26,4,0))</f>
        <v/>
      </c>
      <c r="G33" s="130">
        <f t="shared" si="3"/>
        <v>0</v>
      </c>
      <c r="H33" s="131" t="str">
        <f t="shared" si="4"/>
        <v/>
      </c>
      <c r="I33" s="131">
        <f t="shared" si="5"/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3:39" x14ac:dyDescent="0.25">
      <c r="C34" s="131">
        <v>7</v>
      </c>
      <c r="D34" s="130">
        <f t="shared" si="2"/>
        <v>1.9000000000000001E-4</v>
      </c>
      <c r="E34" s="131"/>
      <c r="F34" s="130" t="str">
        <f>IF(VLOOKUP(D34,$A$2:F27,4,0)="","",VLOOKUP(D34,$A$2:F27,4,0))</f>
        <v/>
      </c>
      <c r="G34" s="130">
        <f t="shared" si="3"/>
        <v>0</v>
      </c>
      <c r="H34" s="131" t="str">
        <f t="shared" si="4"/>
        <v/>
      </c>
      <c r="I34" s="131">
        <f t="shared" si="5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3:39" x14ac:dyDescent="0.25">
      <c r="C35" s="131">
        <v>8</v>
      </c>
      <c r="D35" s="130">
        <f t="shared" si="2"/>
        <v>1.8000000000000001E-4</v>
      </c>
      <c r="E35" s="131"/>
      <c r="F35" s="130" t="str">
        <f>IF(VLOOKUP(D35,$A$2:F28,4,0)="","",VLOOKUP(D35,$A$2:F28,4,0))</f>
        <v/>
      </c>
      <c r="G35" s="130">
        <f t="shared" si="3"/>
        <v>0</v>
      </c>
      <c r="H35" s="131" t="str">
        <f t="shared" si="4"/>
        <v/>
      </c>
      <c r="I35" s="131">
        <f t="shared" si="5"/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3:39" x14ac:dyDescent="0.25">
      <c r="C36" s="131">
        <v>9</v>
      </c>
      <c r="D36" s="130">
        <f t="shared" si="2"/>
        <v>1.7000000000000001E-4</v>
      </c>
      <c r="E36" s="131"/>
      <c r="F36" s="130" t="str">
        <f>IF(VLOOKUP(D36,$A$2:F29,4,0)="","",VLOOKUP(D36,$A$2:F29,4,0))</f>
        <v/>
      </c>
      <c r="G36" s="130">
        <f t="shared" si="3"/>
        <v>0</v>
      </c>
      <c r="H36" s="131" t="str">
        <f t="shared" si="4"/>
        <v/>
      </c>
      <c r="I36" s="131">
        <f t="shared" si="5"/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3:39" x14ac:dyDescent="0.25">
      <c r="C37" s="131">
        <v>10</v>
      </c>
      <c r="D37" s="130">
        <f t="shared" si="2"/>
        <v>1.6000000000000001E-4</v>
      </c>
      <c r="E37" s="131"/>
      <c r="F37" s="130" t="str">
        <f>IF(VLOOKUP(D37,$A$2:F30,4,0)="","",VLOOKUP(D37,$A$2:F30,4,0))</f>
        <v/>
      </c>
      <c r="G37" s="130">
        <f t="shared" si="3"/>
        <v>0</v>
      </c>
      <c r="H37" s="131" t="str">
        <f t="shared" si="4"/>
        <v/>
      </c>
      <c r="I37" s="131">
        <f t="shared" si="5"/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3:39" x14ac:dyDescent="0.25">
      <c r="C38" s="131">
        <v>11</v>
      </c>
      <c r="D38" s="130">
        <f t="shared" si="2"/>
        <v>1.4999999999999999E-4</v>
      </c>
      <c r="E38" s="131"/>
      <c r="F38" s="130" t="str">
        <f>IF(VLOOKUP(D38,$A$2:F31,4,0)="","",VLOOKUP(D38,$A$2:F31,4,0))</f>
        <v/>
      </c>
      <c r="G38" s="130">
        <f t="shared" si="3"/>
        <v>0</v>
      </c>
      <c r="H38" s="131" t="str">
        <f t="shared" si="4"/>
        <v/>
      </c>
      <c r="I38" s="131">
        <f t="shared" si="5"/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3:39" x14ac:dyDescent="0.25">
      <c r="C39" s="131">
        <v>12</v>
      </c>
      <c r="D39" s="130">
        <f t="shared" si="2"/>
        <v>1.3999999999999999E-4</v>
      </c>
      <c r="E39" s="131"/>
      <c r="F39" s="130" t="str">
        <f>IF(VLOOKUP(D39,$A$2:F32,4,0)="","",VLOOKUP(D39,$A$2:F32,4,0))</f>
        <v/>
      </c>
      <c r="G39" s="130">
        <f t="shared" si="3"/>
        <v>0</v>
      </c>
      <c r="H39" s="131" t="str">
        <f t="shared" si="4"/>
        <v/>
      </c>
      <c r="I39" s="131">
        <f t="shared" si="5"/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3:39" x14ac:dyDescent="0.25">
      <c r="C40" s="131">
        <v>13</v>
      </c>
      <c r="D40" s="130">
        <f t="shared" si="2"/>
        <v>1.2999999999999999E-4</v>
      </c>
      <c r="E40" s="131"/>
      <c r="F40" s="130" t="str">
        <f>IF(VLOOKUP(D40,$A$2:F33,4,0)="","",VLOOKUP(D40,$A$2:F33,4,0))</f>
        <v/>
      </c>
      <c r="G40" s="130">
        <f t="shared" si="3"/>
        <v>0</v>
      </c>
      <c r="H40" s="131" t="str">
        <f t="shared" si="4"/>
        <v/>
      </c>
      <c r="I40" s="131">
        <f t="shared" si="5"/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3:39" x14ac:dyDescent="0.25">
      <c r="C41" s="131">
        <v>14</v>
      </c>
      <c r="D41" s="130">
        <f t="shared" si="2"/>
        <v>1.2E-4</v>
      </c>
      <c r="E41" s="131"/>
      <c r="F41" s="130" t="str">
        <f>IF(VLOOKUP(D41,$A$2:F34,4,0)="","",VLOOKUP(D41,$A$2:F34,4,0))</f>
        <v/>
      </c>
      <c r="G41" s="130">
        <f t="shared" si="3"/>
        <v>0</v>
      </c>
      <c r="H41" s="131" t="str">
        <f t="shared" si="4"/>
        <v/>
      </c>
      <c r="I41" s="131">
        <f t="shared" si="5"/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3:39" x14ac:dyDescent="0.25">
      <c r="C42" s="131">
        <v>15</v>
      </c>
      <c r="D42" s="130">
        <f t="shared" si="2"/>
        <v>1.1E-4</v>
      </c>
      <c r="E42" s="131"/>
      <c r="F42" s="130" t="str">
        <f>IF(VLOOKUP(D42,$A$2:F35,4,0)="","",VLOOKUP(D42,$A$2:F35,4,0))</f>
        <v/>
      </c>
      <c r="G42" s="130">
        <f t="shared" si="3"/>
        <v>0</v>
      </c>
      <c r="H42" s="131" t="str">
        <f t="shared" si="4"/>
        <v/>
      </c>
      <c r="I42" s="131">
        <f t="shared" si="5"/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3:39" x14ac:dyDescent="0.25">
      <c r="C43" s="131">
        <v>16</v>
      </c>
      <c r="D43" s="130">
        <f t="shared" si="2"/>
        <v>1E-4</v>
      </c>
      <c r="E43" s="131"/>
      <c r="F43" s="130" t="str">
        <f>IF(VLOOKUP(D43,$A$2:F36,4,0)="","",VLOOKUP(D43,$A$2:F36,4,0))</f>
        <v/>
      </c>
      <c r="G43" s="130">
        <f t="shared" si="3"/>
        <v>0</v>
      </c>
      <c r="H43" s="131" t="str">
        <f t="shared" si="4"/>
        <v/>
      </c>
      <c r="I43" s="131">
        <f t="shared" si="5"/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3:39" x14ac:dyDescent="0.25">
      <c r="C44" s="131">
        <v>17</v>
      </c>
      <c r="D44" s="130">
        <f t="shared" si="2"/>
        <v>9.0000000000000006E-5</v>
      </c>
      <c r="E44" s="131"/>
      <c r="F44" s="130" t="str">
        <f>IF(VLOOKUP(D44,$A$2:F37,4,0)="","",VLOOKUP(D44,$A$2:F37,4,0))</f>
        <v/>
      </c>
      <c r="G44" s="130">
        <f t="shared" si="3"/>
        <v>0</v>
      </c>
      <c r="H44" s="131" t="str">
        <f t="shared" si="4"/>
        <v/>
      </c>
      <c r="I44" s="131">
        <f t="shared" si="5"/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3:39" x14ac:dyDescent="0.25">
      <c r="C45" s="131">
        <v>18</v>
      </c>
      <c r="D45" s="130">
        <f t="shared" si="2"/>
        <v>8.0000000000000007E-5</v>
      </c>
      <c r="E45" s="131"/>
      <c r="F45" s="130" t="str">
        <f>IF(VLOOKUP(D45,$A$2:F38,4,0)="","",VLOOKUP(D45,$A$2:F38,4,0))</f>
        <v/>
      </c>
      <c r="G45" s="130">
        <f t="shared" si="3"/>
        <v>0</v>
      </c>
      <c r="H45" s="131" t="str">
        <f t="shared" si="4"/>
        <v/>
      </c>
      <c r="I45" s="131">
        <f t="shared" si="5"/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3:39" x14ac:dyDescent="0.25">
      <c r="C46" s="131">
        <v>19</v>
      </c>
      <c r="D46" s="130">
        <f t="shared" si="2"/>
        <v>6.9999999999999994E-5</v>
      </c>
      <c r="E46" s="131"/>
      <c r="F46" s="130" t="str">
        <f>IF(VLOOKUP(D46,$A$2:F39,4,0)="","",VLOOKUP(D46,$A$2:F39,4,0))</f>
        <v>AP-10L</v>
      </c>
      <c r="G46" s="130">
        <f t="shared" si="3"/>
        <v>0</v>
      </c>
      <c r="H46" s="131" t="str">
        <f t="shared" si="4"/>
        <v/>
      </c>
      <c r="I46" s="131">
        <f t="shared" si="5"/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3:39" x14ac:dyDescent="0.25">
      <c r="C47" s="131">
        <v>20</v>
      </c>
      <c r="D47" s="130">
        <f t="shared" si="2"/>
        <v>5.0000000000000002E-5</v>
      </c>
      <c r="E47" s="131"/>
      <c r="F47" s="130" t="str">
        <f>IF(VLOOKUP(D47,$A$2:F40,4,0)="","",VLOOKUP(D47,$A$2:F40,4,0))</f>
        <v>PQS BC-2KG</v>
      </c>
      <c r="G47" s="130">
        <f t="shared" si="3"/>
        <v>0</v>
      </c>
      <c r="H47" s="131" t="str">
        <f t="shared" si="4"/>
        <v/>
      </c>
      <c r="I47" s="131">
        <f t="shared" si="5"/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3:39" x14ac:dyDescent="0.25">
      <c r="C48" s="131"/>
      <c r="D48" s="130"/>
      <c r="E48" s="131"/>
      <c r="F48" s="130"/>
      <c r="G48" s="130"/>
      <c r="H48" s="131"/>
      <c r="I48" s="13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3:39" x14ac:dyDescent="0.25">
      <c r="C49" s="131"/>
      <c r="D49" s="130"/>
      <c r="E49" s="131"/>
      <c r="F49" s="130"/>
      <c r="G49" s="130"/>
      <c r="H49" s="131"/>
      <c r="I49" s="13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3:39" x14ac:dyDescent="0.25">
      <c r="C50" s="131"/>
      <c r="D50" s="130"/>
      <c r="E50" s="131"/>
      <c r="F50" s="130"/>
      <c r="G50" s="130"/>
      <c r="H50" s="131"/>
      <c r="I50" s="13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3:39" x14ac:dyDescent="0.25">
      <c r="C51" s="1"/>
      <c r="D51" s="129"/>
      <c r="E51" s="1"/>
      <c r="F51" s="129"/>
      <c r="G51" s="12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3:39" x14ac:dyDescent="0.25">
      <c r="C52" s="1"/>
      <c r="D52" s="129"/>
      <c r="E52" s="1"/>
      <c r="F52" s="129"/>
      <c r="G52" s="12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3:39" x14ac:dyDescent="0.25">
      <c r="C53" s="1"/>
      <c r="D53" s="129"/>
      <c r="E53" s="1"/>
      <c r="F53" s="129"/>
      <c r="G53" s="12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3:39" x14ac:dyDescent="0.25">
      <c r="C54" s="1"/>
      <c r="D54" s="129"/>
      <c r="E54" s="1"/>
      <c r="F54" s="129"/>
      <c r="G54" s="12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3:39" x14ac:dyDescent="0.25">
      <c r="C55" s="1"/>
      <c r="D55" s="129"/>
      <c r="E55" s="1"/>
      <c r="F55" s="129"/>
      <c r="G55" s="12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3:39" x14ac:dyDescent="0.25">
      <c r="C56" s="1"/>
      <c r="D56" s="129"/>
      <c r="E56" s="1"/>
      <c r="F56" s="129"/>
      <c r="G56" s="12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3:39" x14ac:dyDescent="0.25">
      <c r="C57" s="1"/>
      <c r="D57" s="129"/>
      <c r="E57" s="1"/>
      <c r="F57" s="129"/>
      <c r="G57" s="12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3:39" x14ac:dyDescent="0.25">
      <c r="C58" s="1"/>
      <c r="D58" s="129"/>
      <c r="E58" s="1"/>
      <c r="F58" s="129"/>
      <c r="G58" s="12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3:39" x14ac:dyDescent="0.25">
      <c r="C59" s="1"/>
      <c r="D59" s="129"/>
      <c r="E59" s="1"/>
      <c r="F59" s="129"/>
      <c r="G59" s="12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3:39" x14ac:dyDescent="0.25">
      <c r="C60" s="1"/>
      <c r="D60" s="129"/>
      <c r="E60" s="1"/>
      <c r="F60" s="129"/>
      <c r="G60" s="129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3:39" x14ac:dyDescent="0.25">
      <c r="C61" s="1"/>
      <c r="D61" s="129"/>
      <c r="E61" s="1"/>
      <c r="F61" s="129"/>
      <c r="G61" s="12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3:39" x14ac:dyDescent="0.25">
      <c r="C62" s="1"/>
      <c r="D62" s="129"/>
      <c r="E62" s="1"/>
      <c r="F62" s="129"/>
      <c r="G62" s="129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3:39" x14ac:dyDescent="0.25">
      <c r="C63" s="1"/>
      <c r="D63" s="129"/>
      <c r="E63" s="1"/>
      <c r="F63" s="129"/>
      <c r="G63" s="129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3:39" x14ac:dyDescent="0.25">
      <c r="C64" s="1"/>
      <c r="D64" s="129"/>
      <c r="E64" s="1"/>
      <c r="F64" s="129"/>
      <c r="G64" s="129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3:39" x14ac:dyDescent="0.25">
      <c r="C65" s="1"/>
      <c r="D65" s="129"/>
      <c r="E65" s="1"/>
      <c r="F65" s="129"/>
      <c r="G65" s="129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3:39" x14ac:dyDescent="0.25">
      <c r="C66" s="1"/>
      <c r="D66" s="129"/>
      <c r="E66" s="1"/>
      <c r="F66" s="129"/>
      <c r="G66" s="129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3:39" x14ac:dyDescent="0.25">
      <c r="C67" s="1"/>
      <c r="D67" s="129"/>
      <c r="E67" s="1"/>
      <c r="F67" s="129"/>
      <c r="G67" s="129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3:39" x14ac:dyDescent="0.25">
      <c r="C68" s="1"/>
      <c r="D68" s="129"/>
      <c r="E68" s="1"/>
      <c r="F68" s="129"/>
      <c r="G68" s="129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3:39" x14ac:dyDescent="0.25">
      <c r="C69" s="1"/>
      <c r="D69" s="129"/>
      <c r="E69" s="1"/>
      <c r="F69" s="129"/>
      <c r="G69" s="129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3:39" x14ac:dyDescent="0.25">
      <c r="C70" s="1"/>
      <c r="D70" s="129"/>
      <c r="E70" s="1"/>
      <c r="F70" s="129"/>
      <c r="G70" s="129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3:39" x14ac:dyDescent="0.25">
      <c r="C71" s="1"/>
      <c r="D71" s="129"/>
      <c r="E71" s="1"/>
      <c r="F71" s="129"/>
      <c r="G71" s="129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3:39" x14ac:dyDescent="0.25">
      <c r="C72" s="1"/>
      <c r="D72" s="129"/>
      <c r="E72" s="1"/>
      <c r="F72" s="129"/>
      <c r="G72" s="129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3:39" x14ac:dyDescent="0.25">
      <c r="C73" s="1"/>
      <c r="D73" s="129"/>
      <c r="E73" s="1"/>
      <c r="F73" s="129"/>
      <c r="G73" s="129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3:39" x14ac:dyDescent="0.25">
      <c r="C74" s="1"/>
      <c r="D74" s="129"/>
      <c r="E74" s="1"/>
      <c r="F74" s="129"/>
      <c r="G74" s="129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3:39" x14ac:dyDescent="0.25">
      <c r="C75" s="1"/>
      <c r="D75" s="129"/>
      <c r="E75" s="1"/>
      <c r="F75" s="129"/>
      <c r="G75" s="129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3:39" x14ac:dyDescent="0.25">
      <c r="C76" s="1"/>
      <c r="D76" s="129"/>
      <c r="E76" s="1"/>
      <c r="F76" s="129"/>
      <c r="G76" s="129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3:39" x14ac:dyDescent="0.25">
      <c r="C77" s="1"/>
      <c r="D77" s="129"/>
      <c r="E77" s="1"/>
      <c r="F77" s="129"/>
      <c r="G77" s="129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3:39" x14ac:dyDescent="0.25">
      <c r="C78" s="1"/>
      <c r="D78" s="129"/>
      <c r="E78" s="1"/>
      <c r="F78" s="129"/>
      <c r="G78" s="129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3:39" x14ac:dyDescent="0.25">
      <c r="C79" s="1"/>
      <c r="D79" s="129"/>
      <c r="E79" s="1"/>
      <c r="F79" s="129"/>
      <c r="G79" s="129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3:39" x14ac:dyDescent="0.25">
      <c r="C80" s="1"/>
      <c r="D80" s="129"/>
      <c r="E80" s="1"/>
      <c r="F80" s="129"/>
      <c r="G80" s="129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3:39" x14ac:dyDescent="0.25">
      <c r="C81" s="1"/>
      <c r="D81" s="129"/>
      <c r="E81" s="1"/>
      <c r="F81" s="129"/>
      <c r="G81" s="129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3:39" x14ac:dyDescent="0.25">
      <c r="C82" s="1"/>
      <c r="D82" s="129"/>
      <c r="E82" s="1"/>
      <c r="F82" s="129"/>
      <c r="G82" s="129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3:39" x14ac:dyDescent="0.25">
      <c r="C83" s="1"/>
      <c r="D83" s="129"/>
      <c r="E83" s="1"/>
      <c r="F83" s="129"/>
      <c r="G83" s="129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3:39" x14ac:dyDescent="0.25">
      <c r="C84" s="1"/>
      <c r="D84" s="129"/>
      <c r="E84" s="1"/>
      <c r="F84" s="129"/>
      <c r="G84" s="129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3:39" x14ac:dyDescent="0.25">
      <c r="C85" s="1"/>
      <c r="D85" s="129"/>
      <c r="E85" s="1"/>
      <c r="F85" s="129"/>
      <c r="G85" s="129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3:39" x14ac:dyDescent="0.25">
      <c r="C86" s="1"/>
      <c r="D86" s="129"/>
      <c r="E86" s="1"/>
      <c r="F86" s="129"/>
      <c r="G86" s="129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3:39" x14ac:dyDescent="0.25">
      <c r="C87" s="1"/>
      <c r="D87" s="129"/>
      <c r="E87" s="1"/>
      <c r="F87" s="129"/>
      <c r="G87" s="129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3:39" x14ac:dyDescent="0.25">
      <c r="C88" s="1"/>
      <c r="D88" s="129"/>
      <c r="E88" s="1"/>
      <c r="F88" s="129"/>
      <c r="G88" s="129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3:39" x14ac:dyDescent="0.25">
      <c r="C89" s="1"/>
      <c r="D89" s="129"/>
      <c r="E89" s="1"/>
      <c r="F89" s="129"/>
      <c r="G89" s="129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3:39" x14ac:dyDescent="0.25">
      <c r="C90" s="1"/>
      <c r="D90" s="129"/>
      <c r="E90" s="1"/>
      <c r="F90" s="129"/>
      <c r="G90" s="129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3:39" x14ac:dyDescent="0.25">
      <c r="C91" s="1"/>
      <c r="D91" s="129"/>
      <c r="E91" s="1"/>
      <c r="F91" s="129"/>
      <c r="G91" s="129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3:39" x14ac:dyDescent="0.25">
      <c r="C92" s="1"/>
      <c r="D92" s="129"/>
      <c r="E92" s="1"/>
      <c r="F92" s="129"/>
      <c r="G92" s="129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3:39" x14ac:dyDescent="0.25">
      <c r="C93" s="1"/>
      <c r="D93" s="129"/>
      <c r="E93" s="1"/>
      <c r="F93" s="129"/>
      <c r="G93" s="129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3:39" x14ac:dyDescent="0.25">
      <c r="C94" s="1"/>
      <c r="D94" s="129"/>
      <c r="E94" s="1"/>
      <c r="F94" s="129"/>
      <c r="G94" s="129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3:39" x14ac:dyDescent="0.25">
      <c r="C95" s="1"/>
      <c r="D95" s="129"/>
      <c r="E95" s="1"/>
      <c r="F95" s="129"/>
      <c r="G95" s="129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3:39" x14ac:dyDescent="0.25">
      <c r="C96" s="1"/>
      <c r="D96" s="129"/>
      <c r="E96" s="1"/>
      <c r="F96" s="129"/>
      <c r="G96" s="129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3:39" x14ac:dyDescent="0.25">
      <c r="C97" s="1"/>
      <c r="D97" s="129"/>
      <c r="E97" s="1"/>
      <c r="F97" s="129"/>
      <c r="G97" s="129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3:39" x14ac:dyDescent="0.25">
      <c r="C98" s="1"/>
      <c r="D98" s="129"/>
      <c r="E98" s="1"/>
      <c r="F98" s="129"/>
      <c r="G98" s="129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3:39" x14ac:dyDescent="0.25">
      <c r="C99" s="1"/>
      <c r="D99" s="129"/>
      <c r="E99" s="1"/>
      <c r="F99" s="129"/>
      <c r="G99" s="129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3:39" x14ac:dyDescent="0.25">
      <c r="C100" s="1"/>
      <c r="D100" s="129"/>
      <c r="E100" s="1"/>
      <c r="F100" s="129"/>
      <c r="G100" s="129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3:39" x14ac:dyDescent="0.25">
      <c r="C101" s="1"/>
      <c r="D101" s="129"/>
      <c r="E101" s="1"/>
      <c r="F101" s="129"/>
      <c r="G101" s="129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3:39" x14ac:dyDescent="0.25">
      <c r="C102" s="1"/>
      <c r="D102" s="129"/>
      <c r="E102" s="1"/>
      <c r="F102" s="129"/>
      <c r="G102" s="129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3:39" x14ac:dyDescent="0.25">
      <c r="C103" s="1"/>
      <c r="D103" s="129"/>
      <c r="E103" s="1"/>
      <c r="F103" s="129"/>
      <c r="G103" s="129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3:39" x14ac:dyDescent="0.25">
      <c r="C104" s="1"/>
      <c r="D104" s="129"/>
      <c r="E104" s="1"/>
      <c r="F104" s="129"/>
      <c r="G104" s="129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3:39" x14ac:dyDescent="0.25">
      <c r="C105" s="1"/>
      <c r="D105" s="129"/>
      <c r="E105" s="1"/>
      <c r="F105" s="129"/>
      <c r="G105" s="129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3:39" x14ac:dyDescent="0.25">
      <c r="C106" s="1"/>
      <c r="D106" s="129"/>
      <c r="E106" s="1"/>
      <c r="F106" s="129"/>
      <c r="G106" s="129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3:39" x14ac:dyDescent="0.25">
      <c r="C107" s="1"/>
      <c r="D107" s="129"/>
      <c r="E107" s="1"/>
      <c r="F107" s="129"/>
      <c r="G107" s="129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3:39" x14ac:dyDescent="0.25">
      <c r="C108" s="1"/>
      <c r="D108" s="129"/>
      <c r="E108" s="1"/>
      <c r="F108" s="129"/>
      <c r="G108" s="129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3:39" x14ac:dyDescent="0.25">
      <c r="C109" s="1"/>
      <c r="D109" s="129"/>
      <c r="E109" s="1"/>
      <c r="F109" s="129"/>
      <c r="G109" s="129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3:39" x14ac:dyDescent="0.25">
      <c r="C110" s="1"/>
      <c r="D110" s="129"/>
      <c r="E110" s="1"/>
      <c r="F110" s="129"/>
      <c r="G110" s="129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3:39" x14ac:dyDescent="0.25">
      <c r="C111" s="1"/>
      <c r="D111" s="129"/>
      <c r="E111" s="1"/>
      <c r="F111" s="129"/>
      <c r="G111" s="129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3:39" x14ac:dyDescent="0.25">
      <c r="C112" s="1"/>
      <c r="D112" s="129"/>
      <c r="E112" s="1"/>
      <c r="F112" s="129"/>
      <c r="G112" s="129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3:39" x14ac:dyDescent="0.25">
      <c r="C113" s="1"/>
      <c r="D113" s="129"/>
      <c r="E113" s="1"/>
      <c r="F113" s="129"/>
      <c r="G113" s="129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3:39" x14ac:dyDescent="0.25">
      <c r="C114" s="1"/>
      <c r="D114" s="129"/>
      <c r="E114" s="1"/>
      <c r="F114" s="129"/>
      <c r="G114" s="129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3:39" x14ac:dyDescent="0.25">
      <c r="C115" s="1"/>
      <c r="D115" s="129"/>
      <c r="E115" s="1"/>
      <c r="F115" s="129"/>
      <c r="G115" s="129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3:39" x14ac:dyDescent="0.25">
      <c r="C116" s="1"/>
      <c r="D116" s="129"/>
      <c r="E116" s="1"/>
      <c r="F116" s="129"/>
      <c r="G116" s="129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3:39" x14ac:dyDescent="0.25">
      <c r="C117" s="1"/>
      <c r="D117" s="129"/>
      <c r="E117" s="1"/>
      <c r="F117" s="129"/>
      <c r="G117" s="129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3:39" x14ac:dyDescent="0.25">
      <c r="C118" s="1"/>
      <c r="D118" s="129"/>
      <c r="E118" s="1"/>
      <c r="F118" s="129"/>
      <c r="G118" s="129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3:39" x14ac:dyDescent="0.25">
      <c r="C119" s="1"/>
      <c r="D119" s="129"/>
      <c r="E119" s="1"/>
      <c r="F119" s="129"/>
      <c r="G119" s="129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3:39" x14ac:dyDescent="0.25">
      <c r="C120" s="1"/>
      <c r="D120" s="129"/>
      <c r="E120" s="1"/>
      <c r="F120" s="129"/>
      <c r="G120" s="129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3:39" x14ac:dyDescent="0.25">
      <c r="C121" s="1"/>
      <c r="D121" s="129"/>
      <c r="E121" s="1"/>
      <c r="F121" s="129"/>
      <c r="G121" s="129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3:39" x14ac:dyDescent="0.25">
      <c r="C122" s="1"/>
      <c r="D122" s="129"/>
      <c r="E122" s="1"/>
      <c r="F122" s="129"/>
      <c r="G122" s="129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3:39" x14ac:dyDescent="0.25">
      <c r="C123" s="1"/>
      <c r="D123" s="129"/>
      <c r="E123" s="1"/>
      <c r="F123" s="129"/>
      <c r="G123" s="129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3:39" x14ac:dyDescent="0.25">
      <c r="C124" s="1"/>
      <c r="D124" s="129"/>
      <c r="E124" s="1"/>
      <c r="F124" s="129"/>
      <c r="G124" s="129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3:39" x14ac:dyDescent="0.25">
      <c r="C125" s="1"/>
      <c r="D125" s="129"/>
      <c r="E125" s="1"/>
      <c r="F125" s="129"/>
      <c r="G125" s="129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3:39" x14ac:dyDescent="0.25">
      <c r="C126" s="1"/>
      <c r="D126" s="129"/>
      <c r="E126" s="1"/>
      <c r="F126" s="129"/>
      <c r="G126" s="129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3:39" x14ac:dyDescent="0.25">
      <c r="C127" s="1"/>
      <c r="D127" s="129"/>
      <c r="E127" s="1"/>
      <c r="F127" s="129"/>
      <c r="G127" s="129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3:39" x14ac:dyDescent="0.25">
      <c r="C128" s="1"/>
      <c r="D128" s="129"/>
      <c r="E128" s="1"/>
      <c r="F128" s="129"/>
      <c r="G128" s="129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3:39" x14ac:dyDescent="0.25">
      <c r="C129" s="1"/>
      <c r="D129" s="129"/>
      <c r="E129" s="1"/>
      <c r="F129" s="129"/>
      <c r="G129" s="129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3:39" x14ac:dyDescent="0.25">
      <c r="C130" s="1"/>
      <c r="D130" s="129"/>
      <c r="E130" s="1"/>
      <c r="F130" s="129"/>
      <c r="G130" s="129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3:39" x14ac:dyDescent="0.25">
      <c r="C131" s="1"/>
      <c r="D131" s="129"/>
      <c r="E131" s="1"/>
      <c r="F131" s="129"/>
      <c r="G131" s="129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3:39" x14ac:dyDescent="0.25">
      <c r="C132" s="1"/>
      <c r="D132" s="129"/>
      <c r="E132" s="1"/>
      <c r="F132" s="129"/>
      <c r="G132" s="129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3:39" x14ac:dyDescent="0.25">
      <c r="C133" s="1"/>
      <c r="D133" s="129"/>
      <c r="E133" s="1"/>
      <c r="F133" s="129"/>
      <c r="G133" s="129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3:39" x14ac:dyDescent="0.25">
      <c r="C134" s="1"/>
      <c r="D134" s="129"/>
      <c r="E134" s="1"/>
      <c r="F134" s="129"/>
      <c r="G134" s="129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3:39" x14ac:dyDescent="0.25">
      <c r="C135" s="1"/>
      <c r="D135" s="129"/>
      <c r="E135" s="1"/>
      <c r="F135" s="129"/>
      <c r="G135" s="12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3:39" x14ac:dyDescent="0.25">
      <c r="C136" s="1"/>
      <c r="D136" s="129"/>
      <c r="E136" s="1"/>
      <c r="F136" s="129"/>
      <c r="G136" s="12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3:39" x14ac:dyDescent="0.25">
      <c r="C137" s="1"/>
      <c r="D137" s="129"/>
      <c r="E137" s="1"/>
      <c r="F137" s="129"/>
      <c r="G137" s="129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3:39" x14ac:dyDescent="0.25">
      <c r="C138" s="1"/>
      <c r="D138" s="129"/>
      <c r="E138" s="1"/>
      <c r="F138" s="129"/>
      <c r="G138" s="129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3:39" x14ac:dyDescent="0.25">
      <c r="C139" s="1"/>
      <c r="D139" s="129"/>
      <c r="E139" s="1"/>
      <c r="F139" s="129"/>
      <c r="G139" s="129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3:39" x14ac:dyDescent="0.25">
      <c r="C140" s="1"/>
      <c r="D140" s="129"/>
      <c r="E140" s="1"/>
      <c r="F140" s="129"/>
      <c r="G140" s="129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3:39" x14ac:dyDescent="0.25">
      <c r="C141" s="1"/>
      <c r="D141" s="129"/>
      <c r="E141" s="1"/>
      <c r="F141" s="129"/>
      <c r="G141" s="129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3:39" x14ac:dyDescent="0.25">
      <c r="C142" s="1"/>
      <c r="D142" s="129"/>
      <c r="E142" s="1"/>
      <c r="F142" s="129"/>
      <c r="G142" s="129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3:39" x14ac:dyDescent="0.25">
      <c r="C143" s="1"/>
      <c r="D143" s="129"/>
      <c r="E143" s="1"/>
      <c r="F143" s="129"/>
      <c r="G143" s="129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3:39" x14ac:dyDescent="0.25">
      <c r="C144" s="1"/>
      <c r="D144" s="129"/>
      <c r="E144" s="1"/>
      <c r="F144" s="129"/>
      <c r="G144" s="129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3:39" x14ac:dyDescent="0.25">
      <c r="C145" s="1"/>
      <c r="D145" s="129"/>
      <c r="E145" s="1"/>
      <c r="F145" s="129"/>
      <c r="G145" s="129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3:39" x14ac:dyDescent="0.25">
      <c r="C146" s="1"/>
      <c r="D146" s="129"/>
      <c r="E146" s="1"/>
      <c r="F146" s="129"/>
      <c r="G146" s="129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3:39" x14ac:dyDescent="0.25">
      <c r="C147" s="1"/>
      <c r="D147" s="129"/>
      <c r="E147" s="1"/>
      <c r="F147" s="129"/>
      <c r="G147" s="129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3:39" x14ac:dyDescent="0.25">
      <c r="C148" s="1"/>
      <c r="D148" s="129"/>
      <c r="E148" s="1"/>
      <c r="F148" s="129"/>
      <c r="G148" s="129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3:39" x14ac:dyDescent="0.25">
      <c r="C149" s="1"/>
      <c r="D149" s="129"/>
      <c r="E149" s="1"/>
      <c r="F149" s="129"/>
      <c r="G149" s="129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3:39" x14ac:dyDescent="0.25">
      <c r="C150" s="1"/>
      <c r="D150" s="129"/>
      <c r="E150" s="1"/>
      <c r="F150" s="129"/>
      <c r="G150" s="129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3:39" x14ac:dyDescent="0.25">
      <c r="C151" s="1"/>
      <c r="D151" s="129"/>
      <c r="E151" s="1"/>
      <c r="F151" s="129"/>
      <c r="G151" s="129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3:39" x14ac:dyDescent="0.25">
      <c r="C152" s="1"/>
      <c r="D152" s="129"/>
      <c r="E152" s="1"/>
      <c r="F152" s="129"/>
      <c r="G152" s="129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3:39" x14ac:dyDescent="0.25">
      <c r="C153" s="1"/>
      <c r="D153" s="129"/>
      <c r="E153" s="1"/>
      <c r="F153" s="129"/>
      <c r="G153" s="129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3:39" x14ac:dyDescent="0.25">
      <c r="C154" s="1"/>
      <c r="D154" s="129"/>
      <c r="E154" s="1"/>
      <c r="F154" s="129"/>
      <c r="G154" s="129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3:39" x14ac:dyDescent="0.25">
      <c r="C155" s="1"/>
      <c r="D155" s="129"/>
      <c r="E155" s="1"/>
      <c r="F155" s="129"/>
      <c r="G155" s="129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3:39" x14ac:dyDescent="0.25">
      <c r="C156" s="1"/>
      <c r="D156" s="129"/>
      <c r="E156" s="1"/>
      <c r="F156" s="129"/>
      <c r="G156" s="129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3:39" x14ac:dyDescent="0.25">
      <c r="C157" s="1"/>
      <c r="D157" s="129"/>
      <c r="E157" s="1"/>
      <c r="F157" s="129"/>
      <c r="G157" s="129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3:39" x14ac:dyDescent="0.25">
      <c r="C158" s="1"/>
      <c r="D158" s="129"/>
      <c r="E158" s="1"/>
      <c r="F158" s="129"/>
      <c r="G158" s="129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3:39" x14ac:dyDescent="0.25">
      <c r="C159" s="1"/>
      <c r="D159" s="129"/>
      <c r="E159" s="1"/>
      <c r="F159" s="129"/>
      <c r="G159" s="129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3:39" x14ac:dyDescent="0.25">
      <c r="C160" s="1"/>
      <c r="D160" s="129"/>
      <c r="E160" s="1"/>
      <c r="F160" s="129"/>
      <c r="G160" s="129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3:39" x14ac:dyDescent="0.25">
      <c r="C161" s="1"/>
      <c r="D161" s="129"/>
      <c r="E161" s="1"/>
      <c r="F161" s="129"/>
      <c r="G161" s="129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3:39" x14ac:dyDescent="0.25">
      <c r="C162" s="1"/>
      <c r="D162" s="129"/>
      <c r="E162" s="1"/>
      <c r="F162" s="129"/>
      <c r="G162" s="129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3:39" x14ac:dyDescent="0.25">
      <c r="C163" s="1"/>
      <c r="D163" s="129"/>
      <c r="E163" s="1"/>
      <c r="F163" s="129"/>
      <c r="G163" s="129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3:39" x14ac:dyDescent="0.25">
      <c r="C164" s="1"/>
      <c r="D164" s="129"/>
      <c r="E164" s="1"/>
      <c r="F164" s="129"/>
      <c r="G164" s="129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3:39" x14ac:dyDescent="0.25">
      <c r="C165" s="1"/>
      <c r="D165" s="129"/>
      <c r="E165" s="1"/>
      <c r="F165" s="129"/>
      <c r="G165" s="129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3:39" x14ac:dyDescent="0.25">
      <c r="C166" s="1"/>
      <c r="D166" s="129"/>
      <c r="E166" s="1"/>
      <c r="F166" s="129"/>
      <c r="G166" s="129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3:39" x14ac:dyDescent="0.25">
      <c r="C167" s="1"/>
      <c r="D167" s="129"/>
      <c r="E167" s="1"/>
      <c r="F167" s="129"/>
      <c r="G167" s="129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3:39" x14ac:dyDescent="0.25">
      <c r="C168" s="1"/>
      <c r="D168" s="129"/>
      <c r="E168" s="1"/>
      <c r="F168" s="129"/>
      <c r="G168" s="129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3:39" x14ac:dyDescent="0.25">
      <c r="C169" s="1"/>
      <c r="D169" s="129"/>
      <c r="E169" s="1"/>
      <c r="F169" s="129"/>
      <c r="G169" s="129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3:39" x14ac:dyDescent="0.25">
      <c r="C170" s="1"/>
      <c r="D170" s="129"/>
      <c r="E170" s="1"/>
      <c r="F170" s="129"/>
      <c r="G170" s="129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3:39" x14ac:dyDescent="0.25">
      <c r="C171" s="1"/>
      <c r="D171" s="129"/>
      <c r="E171" s="1"/>
      <c r="F171" s="129"/>
      <c r="G171" s="129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3:39" x14ac:dyDescent="0.25">
      <c r="C172" s="1"/>
      <c r="D172" s="129"/>
      <c r="E172" s="1"/>
      <c r="F172" s="129"/>
      <c r="G172" s="129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3:39" x14ac:dyDescent="0.25">
      <c r="C173" s="1"/>
      <c r="D173" s="129"/>
      <c r="E173" s="1"/>
      <c r="F173" s="129"/>
      <c r="G173" s="129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3:39" x14ac:dyDescent="0.25">
      <c r="C174" s="1"/>
      <c r="D174" s="129"/>
      <c r="E174" s="1"/>
      <c r="F174" s="129"/>
      <c r="G174" s="129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3:39" x14ac:dyDescent="0.25">
      <c r="C175" s="1"/>
      <c r="D175" s="129"/>
      <c r="E175" s="1"/>
      <c r="F175" s="129"/>
      <c r="G175" s="129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3:39" x14ac:dyDescent="0.25">
      <c r="C176" s="1"/>
      <c r="D176" s="129"/>
      <c r="E176" s="1"/>
      <c r="F176" s="129"/>
      <c r="G176" s="129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3:39" x14ac:dyDescent="0.25">
      <c r="C177" s="1"/>
      <c r="D177" s="129"/>
      <c r="E177" s="1"/>
      <c r="F177" s="129"/>
      <c r="G177" s="129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3:39" x14ac:dyDescent="0.25">
      <c r="C178" s="1"/>
      <c r="D178" s="129"/>
      <c r="E178" s="1"/>
      <c r="F178" s="129"/>
      <c r="G178" s="129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3:39" x14ac:dyDescent="0.25">
      <c r="C179" s="1"/>
      <c r="D179" s="129"/>
      <c r="E179" s="1"/>
      <c r="F179" s="129"/>
      <c r="G179" s="129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3:39" x14ac:dyDescent="0.25">
      <c r="C180" s="1"/>
      <c r="D180" s="129"/>
      <c r="E180" s="1"/>
      <c r="F180" s="129"/>
      <c r="G180" s="129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3:39" x14ac:dyDescent="0.25">
      <c r="C181" s="1"/>
      <c r="D181" s="129"/>
      <c r="E181" s="1"/>
      <c r="F181" s="129"/>
      <c r="G181" s="129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3:39" x14ac:dyDescent="0.25">
      <c r="C182" s="1"/>
      <c r="D182" s="129"/>
      <c r="E182" s="1"/>
      <c r="F182" s="129"/>
      <c r="G182" s="129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3:39" x14ac:dyDescent="0.25">
      <c r="C183" s="1"/>
      <c r="D183" s="129"/>
      <c r="E183" s="1"/>
      <c r="F183" s="129"/>
      <c r="G183" s="129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3:39" x14ac:dyDescent="0.25">
      <c r="C184" s="1"/>
      <c r="D184" s="129"/>
      <c r="E184" s="1"/>
      <c r="F184" s="129"/>
      <c r="G184" s="129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3:39" x14ac:dyDescent="0.25">
      <c r="C185" s="1"/>
      <c r="D185" s="129"/>
      <c r="E185" s="1"/>
      <c r="F185" s="129"/>
      <c r="G185" s="129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3:39" x14ac:dyDescent="0.25">
      <c r="C186" s="1"/>
      <c r="D186" s="129"/>
      <c r="E186" s="1"/>
      <c r="F186" s="129"/>
      <c r="G186" s="129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3:39" x14ac:dyDescent="0.25">
      <c r="C187" s="1"/>
      <c r="D187" s="129"/>
      <c r="E187" s="1"/>
      <c r="F187" s="129"/>
      <c r="G187" s="129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3:39" x14ac:dyDescent="0.25">
      <c r="C188" s="1"/>
      <c r="D188" s="129"/>
      <c r="E188" s="1"/>
      <c r="F188" s="129"/>
      <c r="G188" s="129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3:39" x14ac:dyDescent="0.25">
      <c r="C189" s="1"/>
      <c r="D189" s="129"/>
      <c r="E189" s="1"/>
      <c r="F189" s="129"/>
      <c r="G189" s="129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3:39" x14ac:dyDescent="0.25">
      <c r="C190" s="1"/>
      <c r="D190" s="129"/>
      <c r="E190" s="1"/>
      <c r="F190" s="129"/>
      <c r="G190" s="129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3:39" x14ac:dyDescent="0.25">
      <c r="C191" s="1"/>
      <c r="D191" s="129"/>
      <c r="E191" s="1"/>
      <c r="F191" s="129"/>
      <c r="G191" s="129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3:39" x14ac:dyDescent="0.25">
      <c r="C192" s="1"/>
      <c r="D192" s="129"/>
      <c r="E192" s="1"/>
      <c r="F192" s="129"/>
      <c r="G192" s="129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3:39" x14ac:dyDescent="0.25">
      <c r="C193" s="1"/>
      <c r="D193" s="129"/>
      <c r="E193" s="1"/>
      <c r="F193" s="129"/>
      <c r="G193" s="129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3:39" x14ac:dyDescent="0.25">
      <c r="C194" s="1"/>
      <c r="D194" s="129"/>
      <c r="E194" s="1"/>
      <c r="F194" s="129"/>
      <c r="G194" s="129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3:39" x14ac:dyDescent="0.25">
      <c r="C195" s="1"/>
      <c r="D195" s="129"/>
      <c r="E195" s="1"/>
      <c r="F195" s="129"/>
      <c r="G195" s="129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3:39" x14ac:dyDescent="0.25">
      <c r="C196" s="1"/>
      <c r="D196" s="129"/>
      <c r="E196" s="1"/>
      <c r="F196" s="129"/>
      <c r="G196" s="129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3:39" x14ac:dyDescent="0.25">
      <c r="C197" s="1"/>
      <c r="D197" s="129"/>
      <c r="E197" s="1"/>
      <c r="F197" s="129"/>
      <c r="G197" s="129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3:39" x14ac:dyDescent="0.25">
      <c r="C198" s="1"/>
      <c r="D198" s="129"/>
      <c r="E198" s="1"/>
      <c r="F198" s="129"/>
      <c r="G198" s="129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3:39" x14ac:dyDescent="0.25">
      <c r="C199" s="1"/>
      <c r="D199" s="129"/>
      <c r="E199" s="1"/>
      <c r="F199" s="129"/>
      <c r="G199" s="129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3:39" x14ac:dyDescent="0.25">
      <c r="C200" s="1"/>
      <c r="D200" s="129"/>
      <c r="E200" s="1"/>
      <c r="F200" s="129"/>
      <c r="G200" s="129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3:39" x14ac:dyDescent="0.25">
      <c r="C201" s="1"/>
      <c r="D201" s="129"/>
      <c r="E201" s="1"/>
      <c r="F201" s="129"/>
      <c r="G201" s="129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3:39" x14ac:dyDescent="0.25">
      <c r="C202" s="1"/>
      <c r="D202" s="129"/>
      <c r="E202" s="1"/>
      <c r="F202" s="129"/>
      <c r="G202" s="129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3:39" x14ac:dyDescent="0.25">
      <c r="C203" s="1"/>
      <c r="D203" s="129"/>
      <c r="E203" s="1"/>
      <c r="F203" s="129"/>
      <c r="G203" s="129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3:39" x14ac:dyDescent="0.25">
      <c r="C204" s="1"/>
      <c r="D204" s="129"/>
      <c r="E204" s="1"/>
      <c r="F204" s="129"/>
      <c r="G204" s="129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3:39" x14ac:dyDescent="0.25">
      <c r="C205" s="1"/>
      <c r="D205" s="129"/>
      <c r="E205" s="1"/>
      <c r="F205" s="129"/>
      <c r="G205" s="129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3:39" x14ac:dyDescent="0.25">
      <c r="C206" s="1"/>
      <c r="D206" s="129"/>
      <c r="E206" s="1"/>
      <c r="F206" s="129"/>
      <c r="G206" s="129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3:39" x14ac:dyDescent="0.25">
      <c r="C207" s="1"/>
      <c r="D207" s="129"/>
      <c r="E207" s="1"/>
      <c r="F207" s="129"/>
      <c r="G207" s="129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3:39" x14ac:dyDescent="0.25">
      <c r="C208" s="1"/>
      <c r="D208" s="129"/>
      <c r="E208" s="1"/>
      <c r="F208" s="129"/>
      <c r="G208" s="129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3:39" x14ac:dyDescent="0.25">
      <c r="C209" s="1"/>
      <c r="D209" s="129"/>
      <c r="E209" s="1"/>
      <c r="F209" s="129"/>
      <c r="G209" s="129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3:39" x14ac:dyDescent="0.25">
      <c r="C210" s="1"/>
      <c r="D210" s="129"/>
      <c r="E210" s="1"/>
      <c r="F210" s="129"/>
      <c r="G210" s="129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3:39" x14ac:dyDescent="0.25">
      <c r="C211" s="1"/>
      <c r="D211" s="129"/>
      <c r="E211" s="1"/>
      <c r="F211" s="129"/>
      <c r="G211" s="129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3:39" x14ac:dyDescent="0.25">
      <c r="C212" s="1"/>
      <c r="D212" s="129"/>
      <c r="E212" s="1"/>
      <c r="F212" s="129"/>
      <c r="G212" s="129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3:39" x14ac:dyDescent="0.25">
      <c r="C213" s="1"/>
      <c r="D213" s="129"/>
      <c r="E213" s="1"/>
      <c r="F213" s="129"/>
      <c r="G213" s="129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3:39" x14ac:dyDescent="0.25">
      <c r="C214" s="1"/>
      <c r="D214" s="129"/>
      <c r="E214" s="1"/>
      <c r="F214" s="129"/>
      <c r="G214" s="129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3:39" x14ac:dyDescent="0.25">
      <c r="C215" s="1"/>
      <c r="D215" s="129"/>
      <c r="E215" s="1"/>
      <c r="F215" s="129"/>
      <c r="G215" s="129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3:39" x14ac:dyDescent="0.25">
      <c r="C216" s="1"/>
      <c r="D216" s="129"/>
      <c r="E216" s="1"/>
      <c r="F216" s="129"/>
      <c r="G216" s="129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3:39" x14ac:dyDescent="0.25">
      <c r="C217" s="1"/>
      <c r="D217" s="129"/>
      <c r="E217" s="1"/>
      <c r="F217" s="129"/>
      <c r="G217" s="129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3:39" x14ac:dyDescent="0.25">
      <c r="C218" s="1"/>
      <c r="D218" s="129"/>
      <c r="E218" s="1"/>
      <c r="F218" s="129"/>
      <c r="G218" s="129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3:39" x14ac:dyDescent="0.25">
      <c r="C219" s="1"/>
      <c r="D219" s="129"/>
      <c r="E219" s="1"/>
      <c r="F219" s="129"/>
      <c r="G219" s="129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3:39" x14ac:dyDescent="0.25">
      <c r="C220" s="1"/>
      <c r="D220" s="129"/>
      <c r="E220" s="1"/>
      <c r="F220" s="129"/>
      <c r="G220" s="129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3:39" x14ac:dyDescent="0.25">
      <c r="C221" s="1"/>
      <c r="D221" s="129"/>
      <c r="E221" s="1"/>
      <c r="F221" s="129"/>
      <c r="G221" s="129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3:39" x14ac:dyDescent="0.25">
      <c r="C222" s="1"/>
      <c r="D222" s="129"/>
      <c r="E222" s="1"/>
      <c r="F222" s="129"/>
      <c r="G222" s="129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3:39" x14ac:dyDescent="0.25">
      <c r="C223" s="1"/>
      <c r="D223" s="129"/>
      <c r="E223" s="1"/>
      <c r="F223" s="129"/>
      <c r="G223" s="129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3:39" x14ac:dyDescent="0.25">
      <c r="C224" s="1"/>
      <c r="D224" s="129"/>
      <c r="E224" s="1"/>
      <c r="F224" s="129"/>
      <c r="G224" s="129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3:39" x14ac:dyDescent="0.25">
      <c r="C225" s="1"/>
      <c r="D225" s="129"/>
      <c r="E225" s="1"/>
      <c r="F225" s="129"/>
      <c r="G225" s="129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3:39" x14ac:dyDescent="0.25">
      <c r="C226" s="1"/>
      <c r="D226" s="129"/>
      <c r="E226" s="1"/>
      <c r="F226" s="129"/>
      <c r="G226" s="129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3:39" x14ac:dyDescent="0.25">
      <c r="C227" s="1"/>
      <c r="D227" s="129"/>
      <c r="E227" s="1"/>
      <c r="F227" s="129"/>
      <c r="G227" s="129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3:39" x14ac:dyDescent="0.25">
      <c r="C228" s="1"/>
      <c r="D228" s="129"/>
      <c r="E228" s="1"/>
      <c r="F228" s="129"/>
      <c r="G228" s="129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3:39" x14ac:dyDescent="0.25">
      <c r="C229" s="1"/>
      <c r="D229" s="129"/>
      <c r="E229" s="1"/>
      <c r="F229" s="129"/>
      <c r="G229" s="129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3:39" x14ac:dyDescent="0.25">
      <c r="C230" s="1"/>
      <c r="D230" s="129"/>
      <c r="E230" s="1"/>
      <c r="F230" s="129"/>
      <c r="G230" s="129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3:39" x14ac:dyDescent="0.25">
      <c r="C231" s="1"/>
      <c r="D231" s="129"/>
      <c r="E231" s="1"/>
      <c r="F231" s="129"/>
      <c r="G231" s="129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3:39" x14ac:dyDescent="0.25">
      <c r="C232" s="1"/>
      <c r="D232" s="129"/>
      <c r="E232" s="1"/>
      <c r="F232" s="129"/>
      <c r="G232" s="129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3:39" x14ac:dyDescent="0.25">
      <c r="C233" s="1"/>
      <c r="D233" s="129"/>
      <c r="E233" s="1"/>
      <c r="F233" s="129"/>
      <c r="G233" s="129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3:39" x14ac:dyDescent="0.25">
      <c r="C234" s="1"/>
      <c r="D234" s="129"/>
      <c r="E234" s="1"/>
      <c r="F234" s="129"/>
      <c r="G234" s="129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3:39" x14ac:dyDescent="0.25">
      <c r="C235" s="1"/>
      <c r="D235" s="129"/>
      <c r="E235" s="1"/>
      <c r="F235" s="129"/>
      <c r="G235" s="129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3:39" x14ac:dyDescent="0.25">
      <c r="C236" s="1"/>
      <c r="D236" s="129"/>
      <c r="E236" s="1"/>
      <c r="F236" s="129"/>
      <c r="G236" s="129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3:39" x14ac:dyDescent="0.25">
      <c r="C237" s="1"/>
      <c r="D237" s="129"/>
      <c r="E237" s="1"/>
      <c r="F237" s="129"/>
      <c r="G237" s="129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3:39" x14ac:dyDescent="0.25">
      <c r="C238" s="1"/>
      <c r="D238" s="129"/>
      <c r="E238" s="1"/>
      <c r="F238" s="129"/>
      <c r="G238" s="129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3:39" x14ac:dyDescent="0.25">
      <c r="C239" s="1"/>
      <c r="D239" s="129"/>
      <c r="E239" s="1"/>
      <c r="F239" s="129"/>
      <c r="G239" s="129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3:39" x14ac:dyDescent="0.25">
      <c r="C240" s="1"/>
      <c r="D240" s="129"/>
      <c r="E240" s="1"/>
      <c r="F240" s="129"/>
      <c r="G240" s="129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3:39" x14ac:dyDescent="0.25">
      <c r="C241" s="1"/>
      <c r="D241" s="129"/>
      <c r="E241" s="1"/>
      <c r="F241" s="129"/>
      <c r="G241" s="129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3:39" x14ac:dyDescent="0.25">
      <c r="C242" s="1"/>
      <c r="D242" s="129"/>
      <c r="E242" s="1"/>
      <c r="F242" s="129"/>
      <c r="G242" s="129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3:39" x14ac:dyDescent="0.25">
      <c r="C243" s="1"/>
      <c r="D243" s="129"/>
      <c r="E243" s="1"/>
      <c r="F243" s="129"/>
      <c r="G243" s="129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3:39" x14ac:dyDescent="0.25">
      <c r="C244" s="1"/>
      <c r="D244" s="129"/>
      <c r="E244" s="1"/>
      <c r="F244" s="129"/>
      <c r="G244" s="129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3:39" x14ac:dyDescent="0.25">
      <c r="C245" s="1"/>
      <c r="D245" s="129"/>
      <c r="E245" s="1"/>
      <c r="F245" s="129"/>
      <c r="G245" s="129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3:39" x14ac:dyDescent="0.25">
      <c r="C246" s="1"/>
      <c r="D246" s="129"/>
      <c r="E246" s="1"/>
      <c r="F246" s="129"/>
      <c r="G246" s="129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3:39" x14ac:dyDescent="0.25">
      <c r="C247" s="1"/>
      <c r="D247" s="129"/>
      <c r="E247" s="1"/>
      <c r="F247" s="129"/>
      <c r="G247" s="129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3:39" x14ac:dyDescent="0.25">
      <c r="C248" s="1"/>
      <c r="D248" s="129"/>
      <c r="E248" s="1"/>
      <c r="F248" s="129"/>
      <c r="G248" s="129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3:39" x14ac:dyDescent="0.25">
      <c r="C249" s="1"/>
      <c r="D249" s="129"/>
      <c r="E249" s="1"/>
      <c r="F249" s="129"/>
      <c r="G249" s="129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3:39" x14ac:dyDescent="0.25">
      <c r="C250" s="1"/>
      <c r="D250" s="129"/>
      <c r="E250" s="1"/>
      <c r="F250" s="129"/>
      <c r="G250" s="129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3:39" x14ac:dyDescent="0.25">
      <c r="C251" s="1"/>
      <c r="D251" s="129"/>
      <c r="E251" s="1"/>
      <c r="F251" s="129"/>
      <c r="G251" s="129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3:39" x14ac:dyDescent="0.25">
      <c r="C252" s="1"/>
      <c r="D252" s="129"/>
      <c r="E252" s="1"/>
      <c r="F252" s="129"/>
      <c r="G252" s="129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3:39" x14ac:dyDescent="0.25">
      <c r="C253" s="1"/>
      <c r="D253" s="129"/>
      <c r="E253" s="1"/>
      <c r="F253" s="129"/>
      <c r="G253" s="129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3:39" x14ac:dyDescent="0.25">
      <c r="C254" s="1"/>
      <c r="D254" s="129"/>
      <c r="E254" s="1"/>
      <c r="F254" s="129"/>
      <c r="G254" s="129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3:39" x14ac:dyDescent="0.25">
      <c r="C255" s="1"/>
      <c r="D255" s="129"/>
      <c r="E255" s="1"/>
      <c r="F255" s="129"/>
      <c r="G255" s="129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3:39" x14ac:dyDescent="0.25">
      <c r="C256" s="1"/>
      <c r="D256" s="129"/>
      <c r="E256" s="1"/>
      <c r="F256" s="129"/>
      <c r="G256" s="129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3:39" x14ac:dyDescent="0.25">
      <c r="C257" s="1"/>
      <c r="D257" s="129"/>
      <c r="E257" s="1"/>
      <c r="F257" s="129"/>
      <c r="G257" s="129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3:39" x14ac:dyDescent="0.25">
      <c r="C258" s="1"/>
      <c r="D258" s="129"/>
      <c r="E258" s="1"/>
      <c r="F258" s="129"/>
      <c r="G258" s="129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3:39" x14ac:dyDescent="0.25">
      <c r="C259" s="1"/>
      <c r="D259" s="129"/>
      <c r="E259" s="1"/>
      <c r="F259" s="129"/>
      <c r="G259" s="129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3:39" x14ac:dyDescent="0.25">
      <c r="C260" s="1"/>
      <c r="D260" s="129"/>
      <c r="E260" s="1"/>
      <c r="F260" s="129"/>
      <c r="G260" s="129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3:39" x14ac:dyDescent="0.25">
      <c r="C261" s="1"/>
      <c r="D261" s="129"/>
      <c r="E261" s="1"/>
      <c r="F261" s="129"/>
      <c r="G261" s="129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3:39" x14ac:dyDescent="0.25">
      <c r="C262" s="1"/>
      <c r="D262" s="129"/>
      <c r="E262" s="1"/>
      <c r="F262" s="129"/>
      <c r="G262" s="129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3:39" x14ac:dyDescent="0.25">
      <c r="C263" s="1"/>
      <c r="D263" s="129"/>
      <c r="E263" s="1"/>
      <c r="F263" s="129"/>
      <c r="G263" s="129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3:39" x14ac:dyDescent="0.25">
      <c r="C264" s="1"/>
      <c r="D264" s="129"/>
      <c r="E264" s="1"/>
      <c r="F264" s="129"/>
      <c r="G264" s="129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3:39" x14ac:dyDescent="0.25">
      <c r="C265" s="1"/>
      <c r="D265" s="129"/>
      <c r="E265" s="1"/>
      <c r="F265" s="129"/>
      <c r="G265" s="129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3:39" x14ac:dyDescent="0.25">
      <c r="C266" s="1"/>
      <c r="D266" s="129"/>
      <c r="E266" s="1"/>
      <c r="F266" s="129"/>
      <c r="G266" s="129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3:39" x14ac:dyDescent="0.25">
      <c r="C267" s="1"/>
      <c r="D267" s="129"/>
      <c r="E267" s="1"/>
      <c r="F267" s="129"/>
      <c r="G267" s="129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3:39" x14ac:dyDescent="0.25">
      <c r="C268" s="1"/>
      <c r="D268" s="129"/>
      <c r="E268" s="1"/>
      <c r="F268" s="129"/>
      <c r="G268" s="129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3:39" x14ac:dyDescent="0.25">
      <c r="C269" s="1"/>
      <c r="D269" s="129"/>
      <c r="E269" s="1"/>
      <c r="F269" s="129"/>
      <c r="G269" s="129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3:39" x14ac:dyDescent="0.25">
      <c r="C270" s="1"/>
      <c r="D270" s="129"/>
      <c r="E270" s="1"/>
      <c r="F270" s="129"/>
      <c r="G270" s="129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3:39" x14ac:dyDescent="0.25">
      <c r="C271" s="1"/>
      <c r="D271" s="129"/>
      <c r="E271" s="1"/>
      <c r="F271" s="129"/>
      <c r="G271" s="129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3:39" x14ac:dyDescent="0.25">
      <c r="C272" s="1"/>
      <c r="D272" s="129"/>
      <c r="E272" s="1"/>
      <c r="F272" s="129"/>
      <c r="G272" s="129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3:39" x14ac:dyDescent="0.25">
      <c r="C273" s="1"/>
      <c r="D273" s="129"/>
      <c r="E273" s="1"/>
      <c r="F273" s="129"/>
      <c r="G273" s="129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3:39" x14ac:dyDescent="0.25">
      <c r="C274" s="1"/>
      <c r="D274" s="129"/>
      <c r="E274" s="1"/>
      <c r="F274" s="129"/>
      <c r="G274" s="129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3:39" x14ac:dyDescent="0.25">
      <c r="C275" s="1"/>
      <c r="D275" s="129"/>
      <c r="E275" s="1"/>
      <c r="F275" s="129"/>
      <c r="G275" s="129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3:39" x14ac:dyDescent="0.25">
      <c r="C276" s="1"/>
      <c r="D276" s="129"/>
      <c r="E276" s="1"/>
      <c r="F276" s="129"/>
      <c r="G276" s="129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3:39" x14ac:dyDescent="0.25">
      <c r="C277" s="1"/>
      <c r="D277" s="129"/>
      <c r="E277" s="1"/>
      <c r="F277" s="129"/>
      <c r="G277" s="129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3:39" x14ac:dyDescent="0.25">
      <c r="C278" s="1"/>
      <c r="D278" s="129"/>
      <c r="E278" s="1"/>
      <c r="F278" s="129"/>
      <c r="G278" s="129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3:39" x14ac:dyDescent="0.25">
      <c r="C279" s="1"/>
      <c r="D279" s="129"/>
      <c r="E279" s="1"/>
      <c r="F279" s="129"/>
      <c r="G279" s="129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3:39" x14ac:dyDescent="0.25">
      <c r="C280" s="1"/>
      <c r="D280" s="129"/>
      <c r="E280" s="1"/>
      <c r="F280" s="129"/>
      <c r="G280" s="129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3:39" x14ac:dyDescent="0.25">
      <c r="C281" s="1"/>
      <c r="D281" s="129"/>
      <c r="E281" s="1"/>
      <c r="F281" s="129"/>
      <c r="G281" s="129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3:39" x14ac:dyDescent="0.25">
      <c r="C282" s="1"/>
      <c r="D282" s="129"/>
      <c r="E282" s="1"/>
      <c r="F282" s="129"/>
      <c r="G282" s="129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3:39" x14ac:dyDescent="0.25">
      <c r="C283" s="1"/>
      <c r="D283" s="129"/>
      <c r="E283" s="1"/>
      <c r="F283" s="129"/>
      <c r="G283" s="129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3:39" x14ac:dyDescent="0.25">
      <c r="C284" s="1"/>
      <c r="D284" s="129"/>
      <c r="E284" s="1"/>
      <c r="F284" s="129"/>
      <c r="G284" s="129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3:39" x14ac:dyDescent="0.25">
      <c r="C285" s="1"/>
      <c r="D285" s="129"/>
      <c r="E285" s="1"/>
      <c r="F285" s="129"/>
      <c r="G285" s="129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3:39" x14ac:dyDescent="0.25">
      <c r="C286" s="1"/>
      <c r="D286" s="129"/>
      <c r="E286" s="1"/>
      <c r="F286" s="129"/>
      <c r="G286" s="129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3:39" x14ac:dyDescent="0.25">
      <c r="C287" s="1"/>
      <c r="D287" s="129"/>
      <c r="E287" s="1"/>
      <c r="F287" s="129"/>
      <c r="G287" s="129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3:39" x14ac:dyDescent="0.25">
      <c r="C288" s="1"/>
      <c r="D288" s="129"/>
      <c r="E288" s="1"/>
      <c r="F288" s="129"/>
      <c r="G288" s="129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3:39" x14ac:dyDescent="0.25">
      <c r="C289" s="1"/>
      <c r="D289" s="129"/>
      <c r="E289" s="1"/>
      <c r="F289" s="129"/>
      <c r="G289" s="129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3:39" x14ac:dyDescent="0.25">
      <c r="C290" s="1"/>
      <c r="D290" s="129"/>
      <c r="E290" s="1"/>
      <c r="F290" s="129"/>
      <c r="G290" s="129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3:39" x14ac:dyDescent="0.25">
      <c r="C291" s="1"/>
      <c r="D291" s="129"/>
      <c r="E291" s="1"/>
      <c r="F291" s="129"/>
      <c r="G291" s="129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3:39" x14ac:dyDescent="0.25">
      <c r="C292" s="1"/>
      <c r="D292" s="129"/>
      <c r="E292" s="1"/>
      <c r="F292" s="129"/>
      <c r="G292" s="129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3:39" x14ac:dyDescent="0.25">
      <c r="C293" s="1"/>
      <c r="D293" s="129"/>
      <c r="E293" s="1"/>
      <c r="F293" s="129"/>
      <c r="G293" s="129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3:39" x14ac:dyDescent="0.25">
      <c r="C294" s="1"/>
      <c r="D294" s="129"/>
      <c r="E294" s="1"/>
      <c r="F294" s="129"/>
      <c r="G294" s="129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3:39" x14ac:dyDescent="0.25">
      <c r="C295" s="1"/>
      <c r="D295" s="129"/>
      <c r="E295" s="1"/>
      <c r="F295" s="129"/>
      <c r="G295" s="129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3:39" x14ac:dyDescent="0.25">
      <c r="C296" s="1"/>
      <c r="D296" s="129"/>
      <c r="E296" s="1"/>
      <c r="F296" s="129"/>
      <c r="G296" s="129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3:39" x14ac:dyDescent="0.25">
      <c r="C297" s="1"/>
      <c r="D297" s="129"/>
      <c r="E297" s="1"/>
      <c r="F297" s="129"/>
      <c r="G297" s="129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3:39" x14ac:dyDescent="0.25">
      <c r="C298" s="1"/>
      <c r="D298" s="129"/>
      <c r="E298" s="1"/>
      <c r="F298" s="129"/>
      <c r="G298" s="129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3:39" x14ac:dyDescent="0.25">
      <c r="C299" s="1"/>
      <c r="D299" s="129"/>
      <c r="E299" s="1"/>
      <c r="F299" s="129"/>
      <c r="G299" s="129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3:39" x14ac:dyDescent="0.25">
      <c r="C300" s="1"/>
      <c r="D300" s="129"/>
      <c r="E300" s="1"/>
      <c r="F300" s="129"/>
      <c r="G300" s="129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3:39" x14ac:dyDescent="0.25">
      <c r="C301" s="1"/>
      <c r="D301" s="129"/>
      <c r="E301" s="1"/>
      <c r="F301" s="129"/>
      <c r="G301" s="129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3:39" x14ac:dyDescent="0.25">
      <c r="C302" s="1"/>
      <c r="D302" s="129"/>
      <c r="E302" s="1"/>
      <c r="F302" s="129"/>
      <c r="G302" s="129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3:39" x14ac:dyDescent="0.25">
      <c r="C303" s="1"/>
      <c r="D303" s="129"/>
      <c r="E303" s="1"/>
      <c r="F303" s="129"/>
      <c r="G303" s="129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3:39" x14ac:dyDescent="0.25">
      <c r="C304" s="1"/>
      <c r="D304" s="129"/>
      <c r="E304" s="1"/>
      <c r="F304" s="129"/>
      <c r="G304" s="129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3:39" x14ac:dyDescent="0.25">
      <c r="C305" s="1"/>
      <c r="D305" s="129"/>
      <c r="E305" s="1"/>
      <c r="F305" s="129"/>
      <c r="G305" s="129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3:39" x14ac:dyDescent="0.25">
      <c r="C306" s="1"/>
      <c r="D306" s="129"/>
      <c r="E306" s="1"/>
      <c r="F306" s="129"/>
      <c r="G306" s="129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3:39" x14ac:dyDescent="0.25">
      <c r="C307" s="1"/>
      <c r="D307" s="129"/>
      <c r="E307" s="1"/>
      <c r="F307" s="129"/>
      <c r="G307" s="129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3:39" x14ac:dyDescent="0.25">
      <c r="C308" s="1"/>
      <c r="D308" s="129"/>
      <c r="E308" s="1"/>
      <c r="F308" s="129"/>
      <c r="G308" s="129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3:39" x14ac:dyDescent="0.25">
      <c r="C309" s="1"/>
      <c r="D309" s="129"/>
      <c r="E309" s="1"/>
      <c r="F309" s="129"/>
      <c r="G309" s="12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3:39" x14ac:dyDescent="0.25">
      <c r="C310" s="1"/>
      <c r="D310" s="129"/>
      <c r="E310" s="1"/>
      <c r="F310" s="129"/>
      <c r="G310" s="129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3:39" x14ac:dyDescent="0.25">
      <c r="C311" s="1"/>
      <c r="D311" s="129"/>
      <c r="E311" s="1"/>
      <c r="F311" s="129"/>
      <c r="G311" s="129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3:39" x14ac:dyDescent="0.25">
      <c r="C312" s="1"/>
      <c r="D312" s="129"/>
      <c r="E312" s="1"/>
      <c r="F312" s="129"/>
      <c r="G312" s="129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3:39" x14ac:dyDescent="0.25">
      <c r="C313" s="1"/>
      <c r="D313" s="129"/>
      <c r="E313" s="1"/>
      <c r="F313" s="129"/>
      <c r="G313" s="129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3:39" x14ac:dyDescent="0.25">
      <c r="C314" s="1"/>
      <c r="D314" s="129"/>
      <c r="E314" s="1"/>
      <c r="F314" s="129"/>
      <c r="G314" s="129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3:39" x14ac:dyDescent="0.25">
      <c r="C315" s="1"/>
      <c r="D315" s="129"/>
      <c r="E315" s="1"/>
      <c r="F315" s="129"/>
      <c r="G315" s="129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3:39" x14ac:dyDescent="0.25">
      <c r="C316" s="1"/>
      <c r="D316" s="129"/>
      <c r="E316" s="1"/>
      <c r="F316" s="129"/>
      <c r="G316" s="129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3:39" x14ac:dyDescent="0.25">
      <c r="C317" s="1"/>
      <c r="D317" s="129"/>
      <c r="E317" s="1"/>
      <c r="F317" s="129"/>
      <c r="G317" s="129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3:39" x14ac:dyDescent="0.25">
      <c r="C318" s="1"/>
      <c r="D318" s="129"/>
      <c r="E318" s="1"/>
      <c r="F318" s="129"/>
      <c r="G318" s="129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3:39" x14ac:dyDescent="0.25">
      <c r="C319" s="1"/>
      <c r="D319" s="129"/>
      <c r="E319" s="1"/>
      <c r="F319" s="129"/>
      <c r="G319" s="129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3:39" x14ac:dyDescent="0.25">
      <c r="C320" s="1"/>
      <c r="D320" s="129"/>
      <c r="E320" s="1"/>
      <c r="F320" s="129"/>
      <c r="G320" s="129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3:39" x14ac:dyDescent="0.25">
      <c r="C321" s="1"/>
      <c r="D321" s="129"/>
      <c r="E321" s="1"/>
      <c r="F321" s="129"/>
      <c r="G321" s="129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3:39" x14ac:dyDescent="0.25">
      <c r="C322" s="1"/>
      <c r="D322" s="129"/>
      <c r="E322" s="1"/>
      <c r="F322" s="129"/>
      <c r="G322" s="129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3:39" x14ac:dyDescent="0.25">
      <c r="C323" s="1"/>
      <c r="D323" s="129"/>
      <c r="E323" s="1"/>
      <c r="F323" s="129"/>
      <c r="G323" s="129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3:39" x14ac:dyDescent="0.25">
      <c r="C324" s="1"/>
      <c r="D324" s="129"/>
      <c r="E324" s="1"/>
      <c r="F324" s="129"/>
      <c r="G324" s="129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3:39" x14ac:dyDescent="0.25">
      <c r="C325" s="1"/>
      <c r="D325" s="129"/>
      <c r="E325" s="1"/>
      <c r="F325" s="129"/>
      <c r="G325" s="129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3:39" x14ac:dyDescent="0.25">
      <c r="C326" s="1"/>
      <c r="D326" s="129"/>
      <c r="E326" s="1"/>
      <c r="F326" s="129"/>
      <c r="G326" s="129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3:39" x14ac:dyDescent="0.25">
      <c r="C327" s="1"/>
      <c r="D327" s="129"/>
      <c r="E327" s="1"/>
      <c r="F327" s="129"/>
      <c r="G327" s="129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3:39" x14ac:dyDescent="0.25">
      <c r="C328" s="1"/>
      <c r="D328" s="129"/>
      <c r="E328" s="1"/>
      <c r="F328" s="129"/>
      <c r="G328" s="129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3:39" x14ac:dyDescent="0.25">
      <c r="C329" s="1"/>
      <c r="D329" s="129"/>
      <c r="E329" s="1"/>
      <c r="F329" s="129"/>
      <c r="G329" s="129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3:39" x14ac:dyDescent="0.25">
      <c r="C330" s="1"/>
      <c r="D330" s="129"/>
      <c r="E330" s="1"/>
      <c r="F330" s="129"/>
      <c r="G330" s="129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3:39" x14ac:dyDescent="0.25">
      <c r="C331" s="1"/>
      <c r="D331" s="129"/>
      <c r="E331" s="1"/>
      <c r="F331" s="129"/>
      <c r="G331" s="129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3:39" x14ac:dyDescent="0.25">
      <c r="C332" s="1"/>
      <c r="D332" s="129"/>
      <c r="E332" s="1"/>
      <c r="F332" s="129"/>
      <c r="G332" s="129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3:39" x14ac:dyDescent="0.25">
      <c r="C333" s="1"/>
      <c r="D333" s="129"/>
      <c r="E333" s="1"/>
      <c r="F333" s="129"/>
      <c r="G333" s="129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3:39" x14ac:dyDescent="0.25">
      <c r="C334" s="1"/>
      <c r="D334" s="129"/>
      <c r="E334" s="1"/>
      <c r="F334" s="129"/>
      <c r="G334" s="12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3:39" x14ac:dyDescent="0.25">
      <c r="C335" s="1"/>
      <c r="D335" s="129"/>
      <c r="E335" s="1"/>
      <c r="F335" s="129"/>
      <c r="G335" s="129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3:39" x14ac:dyDescent="0.25">
      <c r="C336" s="1"/>
      <c r="D336" s="129"/>
      <c r="E336" s="1"/>
      <c r="F336" s="129"/>
      <c r="G336" s="129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3:39" x14ac:dyDescent="0.25">
      <c r="C337" s="1"/>
      <c r="D337" s="129"/>
      <c r="E337" s="1"/>
      <c r="F337" s="129"/>
      <c r="G337" s="129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3:39" x14ac:dyDescent="0.25">
      <c r="C338" s="1"/>
      <c r="D338" s="129"/>
      <c r="E338" s="1"/>
      <c r="F338" s="129"/>
      <c r="G338" s="129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3:39" x14ac:dyDescent="0.25">
      <c r="C339" s="1"/>
      <c r="D339" s="129"/>
      <c r="E339" s="1"/>
      <c r="F339" s="129"/>
      <c r="G339" s="129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3:39" x14ac:dyDescent="0.25">
      <c r="C340" s="1"/>
      <c r="D340" s="129"/>
      <c r="E340" s="1"/>
      <c r="F340" s="129"/>
      <c r="G340" s="129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3:39" x14ac:dyDescent="0.25">
      <c r="C341" s="1"/>
      <c r="D341" s="129"/>
      <c r="E341" s="1"/>
      <c r="F341" s="129"/>
      <c r="G341" s="129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3:39" x14ac:dyDescent="0.25">
      <c r="C342" s="1"/>
      <c r="D342" s="129"/>
      <c r="E342" s="1"/>
      <c r="F342" s="129"/>
      <c r="G342" s="129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3:39" x14ac:dyDescent="0.25">
      <c r="C343" s="1"/>
      <c r="D343" s="129"/>
      <c r="E343" s="1"/>
      <c r="F343" s="129"/>
      <c r="G343" s="129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3:39" x14ac:dyDescent="0.25">
      <c r="C344" s="1"/>
      <c r="D344" s="129"/>
      <c r="E344" s="1"/>
      <c r="F344" s="129"/>
      <c r="G344" s="129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3:39" x14ac:dyDescent="0.25">
      <c r="C345" s="1"/>
      <c r="D345" s="129"/>
      <c r="E345" s="1"/>
      <c r="F345" s="129"/>
      <c r="G345" s="129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3:39" x14ac:dyDescent="0.25">
      <c r="C346" s="1"/>
      <c r="D346" s="129"/>
      <c r="E346" s="1"/>
      <c r="F346" s="129"/>
      <c r="G346" s="129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3:39" x14ac:dyDescent="0.25">
      <c r="C347" s="1"/>
      <c r="D347" s="129"/>
      <c r="E347" s="1"/>
      <c r="F347" s="129"/>
      <c r="G347" s="129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3:39" x14ac:dyDescent="0.25">
      <c r="C348" s="1"/>
      <c r="D348" s="129"/>
      <c r="E348" s="1"/>
      <c r="F348" s="129"/>
      <c r="G348" s="129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3:39" x14ac:dyDescent="0.25">
      <c r="C349" s="1"/>
      <c r="D349" s="129"/>
      <c r="E349" s="1"/>
      <c r="F349" s="129"/>
      <c r="G349" s="129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3:39" x14ac:dyDescent="0.25">
      <c r="C350" s="1"/>
      <c r="D350" s="129"/>
      <c r="E350" s="1"/>
      <c r="F350" s="129"/>
      <c r="G350" s="129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3:39" x14ac:dyDescent="0.25">
      <c r="C351" s="1"/>
      <c r="D351" s="129"/>
      <c r="E351" s="1"/>
      <c r="F351" s="129"/>
      <c r="G351" s="129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3:39" x14ac:dyDescent="0.25">
      <c r="C352" s="1"/>
      <c r="D352" s="129"/>
      <c r="E352" s="1"/>
      <c r="F352" s="129"/>
      <c r="G352" s="129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3:39" x14ac:dyDescent="0.25">
      <c r="C353" s="1"/>
      <c r="D353" s="129"/>
      <c r="E353" s="1"/>
      <c r="F353" s="129"/>
      <c r="G353" s="129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3:39" x14ac:dyDescent="0.25">
      <c r="C354" s="1"/>
      <c r="D354" s="129"/>
      <c r="E354" s="1"/>
      <c r="F354" s="129"/>
      <c r="G354" s="129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3:39" x14ac:dyDescent="0.25">
      <c r="C355" s="1"/>
      <c r="D355" s="129"/>
      <c r="E355" s="1"/>
      <c r="F355" s="129"/>
      <c r="G355" s="129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3:39" x14ac:dyDescent="0.25">
      <c r="C356" s="1"/>
      <c r="D356" s="129"/>
      <c r="E356" s="1"/>
      <c r="F356" s="129"/>
      <c r="G356" s="129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3:39" x14ac:dyDescent="0.25">
      <c r="C357" s="1"/>
      <c r="D357" s="129"/>
      <c r="E357" s="1"/>
      <c r="F357" s="129"/>
      <c r="G357" s="129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3:39" x14ac:dyDescent="0.25">
      <c r="C358" s="1"/>
      <c r="D358" s="129"/>
      <c r="E358" s="1"/>
      <c r="F358" s="129"/>
      <c r="G358" s="129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3:39" x14ac:dyDescent="0.25">
      <c r="C359" s="1"/>
      <c r="D359" s="129"/>
      <c r="E359" s="1"/>
      <c r="F359" s="129"/>
      <c r="G359" s="129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3:39" x14ac:dyDescent="0.25">
      <c r="C360" s="1"/>
      <c r="D360" s="129"/>
      <c r="E360" s="1"/>
      <c r="F360" s="129"/>
      <c r="G360" s="129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3:39" x14ac:dyDescent="0.25">
      <c r="C361" s="1"/>
      <c r="D361" s="129"/>
      <c r="E361" s="1"/>
      <c r="F361" s="129"/>
      <c r="G361" s="129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3:39" x14ac:dyDescent="0.25">
      <c r="C362" s="1"/>
      <c r="D362" s="129"/>
      <c r="E362" s="1"/>
      <c r="F362" s="129"/>
      <c r="G362" s="129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3:39" x14ac:dyDescent="0.25">
      <c r="C363" s="1"/>
      <c r="D363" s="129"/>
      <c r="E363" s="1"/>
      <c r="F363" s="129"/>
      <c r="G363" s="129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3:39" x14ac:dyDescent="0.25">
      <c r="C364" s="1"/>
      <c r="D364" s="129"/>
      <c r="E364" s="1"/>
      <c r="F364" s="129"/>
      <c r="G364" s="129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3:39" x14ac:dyDescent="0.25">
      <c r="C365" s="1"/>
      <c r="D365" s="129"/>
      <c r="E365" s="1"/>
      <c r="F365" s="129"/>
      <c r="G365" s="129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3:39" x14ac:dyDescent="0.25">
      <c r="C366" s="1"/>
      <c r="D366" s="129"/>
      <c r="E366" s="1"/>
      <c r="F366" s="129"/>
      <c r="G366" s="129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3:39" x14ac:dyDescent="0.25">
      <c r="C367" s="1"/>
      <c r="D367" s="129"/>
      <c r="E367" s="1"/>
      <c r="F367" s="129"/>
      <c r="G367" s="129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3:39" x14ac:dyDescent="0.25">
      <c r="C368" s="1"/>
      <c r="D368" s="129"/>
      <c r="E368" s="1"/>
      <c r="F368" s="129"/>
      <c r="G368" s="129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3:39" x14ac:dyDescent="0.25">
      <c r="C369" s="1"/>
      <c r="D369" s="129"/>
      <c r="E369" s="1"/>
      <c r="F369" s="129"/>
      <c r="G369" s="129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3:39" x14ac:dyDescent="0.25">
      <c r="C370" s="1"/>
      <c r="D370" s="129"/>
      <c r="E370" s="1"/>
      <c r="F370" s="129"/>
      <c r="G370" s="129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3:39" x14ac:dyDescent="0.25">
      <c r="C371" s="1"/>
      <c r="D371" s="129"/>
      <c r="E371" s="1"/>
      <c r="F371" s="129"/>
      <c r="G371" s="129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3:39" x14ac:dyDescent="0.25">
      <c r="C372" s="1"/>
      <c r="D372" s="129"/>
      <c r="E372" s="1"/>
      <c r="F372" s="129"/>
      <c r="G372" s="129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3:39" x14ac:dyDescent="0.25">
      <c r="C373" s="1"/>
      <c r="D373" s="129"/>
      <c r="E373" s="1"/>
      <c r="F373" s="129"/>
      <c r="G373" s="129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3:39" x14ac:dyDescent="0.25">
      <c r="C374" s="1"/>
      <c r="D374" s="129"/>
      <c r="E374" s="1"/>
      <c r="F374" s="129"/>
      <c r="G374" s="129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3:39" x14ac:dyDescent="0.25">
      <c r="C375" s="1"/>
      <c r="D375" s="129"/>
      <c r="E375" s="1"/>
      <c r="F375" s="129"/>
      <c r="G375" s="129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3:39" x14ac:dyDescent="0.25">
      <c r="C376" s="1"/>
      <c r="D376" s="129"/>
      <c r="E376" s="1"/>
      <c r="F376" s="129"/>
      <c r="G376" s="129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3:39" x14ac:dyDescent="0.25">
      <c r="C377" s="1"/>
      <c r="D377" s="129"/>
      <c r="E377" s="1"/>
      <c r="F377" s="129"/>
      <c r="G377" s="129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3:39" x14ac:dyDescent="0.25">
      <c r="C378" s="1"/>
      <c r="D378" s="129"/>
      <c r="E378" s="1"/>
      <c r="F378" s="129"/>
      <c r="G378" s="129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3:39" x14ac:dyDescent="0.25">
      <c r="C379" s="1"/>
      <c r="D379" s="129"/>
      <c r="E379" s="1"/>
      <c r="F379" s="129"/>
      <c r="G379" s="129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3:39" x14ac:dyDescent="0.25">
      <c r="C380" s="1"/>
      <c r="D380" s="129"/>
      <c r="E380" s="1"/>
      <c r="F380" s="129"/>
      <c r="G380" s="129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3:39" x14ac:dyDescent="0.25">
      <c r="C381" s="1"/>
      <c r="D381" s="129"/>
      <c r="E381" s="1"/>
      <c r="F381" s="129"/>
      <c r="G381" s="129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3:39" x14ac:dyDescent="0.25">
      <c r="C382" s="1"/>
      <c r="D382" s="129"/>
      <c r="E382" s="1"/>
      <c r="F382" s="129"/>
      <c r="G382" s="129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3:39" x14ac:dyDescent="0.25">
      <c r="C383" s="1"/>
      <c r="D383" s="129"/>
      <c r="E383" s="1"/>
      <c r="F383" s="129"/>
      <c r="G383" s="129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3:39" x14ac:dyDescent="0.25">
      <c r="C384" s="1"/>
      <c r="D384" s="129"/>
      <c r="E384" s="1"/>
      <c r="F384" s="129"/>
      <c r="G384" s="129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3:39" x14ac:dyDescent="0.25">
      <c r="C385" s="1"/>
      <c r="D385" s="129"/>
      <c r="E385" s="1"/>
      <c r="F385" s="129"/>
      <c r="G385" s="129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3:39" x14ac:dyDescent="0.25">
      <c r="C386" s="1"/>
      <c r="D386" s="129"/>
      <c r="E386" s="1"/>
      <c r="F386" s="129"/>
      <c r="G386" s="129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3:39" x14ac:dyDescent="0.25">
      <c r="C387" s="1"/>
      <c r="D387" s="129"/>
      <c r="E387" s="1"/>
      <c r="F387" s="129"/>
      <c r="G387" s="129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3:39" x14ac:dyDescent="0.25">
      <c r="C388" s="1"/>
      <c r="D388" s="129"/>
      <c r="E388" s="1"/>
      <c r="F388" s="129"/>
      <c r="G388" s="12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3:39" x14ac:dyDescent="0.25">
      <c r="C389" s="1"/>
      <c r="D389" s="129"/>
      <c r="E389" s="1"/>
      <c r="F389" s="129"/>
      <c r="G389" s="129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3:39" x14ac:dyDescent="0.25">
      <c r="C390" s="1"/>
      <c r="D390" s="129"/>
      <c r="E390" s="1"/>
      <c r="F390" s="129"/>
      <c r="G390" s="12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3:39" x14ac:dyDescent="0.25">
      <c r="C391" s="1"/>
      <c r="D391" s="129"/>
      <c r="E391" s="1"/>
      <c r="F391" s="129"/>
      <c r="G391" s="129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3:39" x14ac:dyDescent="0.25">
      <c r="C392" s="1"/>
      <c r="D392" s="129"/>
      <c r="E392" s="1"/>
      <c r="F392" s="129"/>
      <c r="G392" s="129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3:39" x14ac:dyDescent="0.25">
      <c r="C393" s="1"/>
      <c r="D393" s="129"/>
      <c r="E393" s="1"/>
      <c r="F393" s="129"/>
      <c r="G393" s="129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3:39" x14ac:dyDescent="0.25">
      <c r="C394" s="1"/>
      <c r="D394" s="129"/>
      <c r="E394" s="1"/>
      <c r="F394" s="129"/>
      <c r="G394" s="129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3:39" x14ac:dyDescent="0.25">
      <c r="C395" s="1"/>
      <c r="D395" s="129"/>
      <c r="E395" s="1"/>
      <c r="F395" s="129"/>
      <c r="G395" s="129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3:39" x14ac:dyDescent="0.25">
      <c r="C396" s="1"/>
      <c r="D396" s="129"/>
      <c r="E396" s="1"/>
      <c r="F396" s="129"/>
      <c r="G396" s="129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3:39" x14ac:dyDescent="0.25">
      <c r="C397" s="1"/>
      <c r="D397" s="129"/>
      <c r="E397" s="1"/>
      <c r="F397" s="129"/>
      <c r="G397" s="129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3:39" x14ac:dyDescent="0.25">
      <c r="C398" s="1"/>
      <c r="D398" s="129"/>
      <c r="E398" s="1"/>
      <c r="F398" s="129"/>
      <c r="G398" s="129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3:39" x14ac:dyDescent="0.25">
      <c r="C399" s="1"/>
      <c r="D399" s="129"/>
      <c r="E399" s="1"/>
      <c r="F399" s="129"/>
      <c r="G399" s="129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3:39" x14ac:dyDescent="0.25">
      <c r="C400" s="1"/>
      <c r="D400" s="129"/>
      <c r="E400" s="1"/>
      <c r="F400" s="129"/>
      <c r="G400" s="129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3:39" x14ac:dyDescent="0.25">
      <c r="C401" s="1"/>
      <c r="D401" s="129"/>
      <c r="E401" s="1"/>
      <c r="F401" s="129"/>
      <c r="G401" s="129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3:39" x14ac:dyDescent="0.25">
      <c r="C402" s="1"/>
      <c r="D402" s="129"/>
      <c r="E402" s="1"/>
      <c r="F402" s="129"/>
      <c r="G402" s="129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3:39" x14ac:dyDescent="0.25">
      <c r="C403" s="1"/>
      <c r="D403" s="129"/>
      <c r="E403" s="1"/>
      <c r="F403" s="129"/>
      <c r="G403" s="129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3:39" x14ac:dyDescent="0.25">
      <c r="C404" s="1"/>
      <c r="D404" s="129"/>
      <c r="E404" s="1"/>
      <c r="F404" s="129"/>
      <c r="G404" s="12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3:39" x14ac:dyDescent="0.25">
      <c r="C405" s="1"/>
      <c r="D405" s="129"/>
      <c r="E405" s="1"/>
      <c r="F405" s="129"/>
      <c r="G405" s="12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3:39" x14ac:dyDescent="0.25">
      <c r="C406" s="1"/>
      <c r="D406" s="129"/>
      <c r="E406" s="1"/>
      <c r="F406" s="129"/>
      <c r="G406" s="129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3:39" x14ac:dyDescent="0.25">
      <c r="C407" s="1"/>
      <c r="D407" s="129"/>
      <c r="E407" s="1"/>
      <c r="F407" s="129"/>
      <c r="G407" s="129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3:39" x14ac:dyDescent="0.25">
      <c r="C408" s="1"/>
      <c r="D408" s="129"/>
      <c r="E408" s="1"/>
      <c r="F408" s="129"/>
      <c r="G408" s="129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3:39" x14ac:dyDescent="0.25">
      <c r="C409" s="1"/>
      <c r="D409" s="129"/>
      <c r="E409" s="1"/>
      <c r="F409" s="129"/>
      <c r="G409" s="129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3:39" x14ac:dyDescent="0.25">
      <c r="C410" s="1"/>
      <c r="D410" s="129"/>
      <c r="E410" s="1"/>
      <c r="F410" s="129"/>
      <c r="G410" s="129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3:39" x14ac:dyDescent="0.25">
      <c r="C411" s="1"/>
      <c r="D411" s="129"/>
      <c r="E411" s="1"/>
      <c r="F411" s="129"/>
      <c r="G411" s="129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3:39" x14ac:dyDescent="0.25">
      <c r="C412" s="1"/>
      <c r="D412" s="129"/>
      <c r="E412" s="1"/>
      <c r="F412" s="129"/>
      <c r="G412" s="129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3:39" x14ac:dyDescent="0.25">
      <c r="C413" s="1"/>
      <c r="D413" s="129"/>
      <c r="E413" s="1"/>
      <c r="F413" s="129"/>
      <c r="G413" s="129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3:39" x14ac:dyDescent="0.25">
      <c r="C414" s="1"/>
      <c r="D414" s="129"/>
      <c r="E414" s="1"/>
      <c r="F414" s="129"/>
      <c r="G414" s="129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3:39" x14ac:dyDescent="0.25">
      <c r="C415" s="1"/>
      <c r="D415" s="129"/>
      <c r="E415" s="1"/>
      <c r="F415" s="129"/>
      <c r="G415" s="129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3:39" x14ac:dyDescent="0.25">
      <c r="C416" s="1"/>
      <c r="D416" s="129"/>
      <c r="E416" s="1"/>
      <c r="F416" s="129"/>
      <c r="G416" s="129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3:39" x14ac:dyDescent="0.25">
      <c r="C417" s="1"/>
      <c r="D417" s="129"/>
      <c r="E417" s="1"/>
      <c r="F417" s="129"/>
      <c r="G417" s="129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3:39" x14ac:dyDescent="0.25">
      <c r="C418" s="1"/>
      <c r="D418" s="129"/>
      <c r="E418" s="1"/>
      <c r="F418" s="129"/>
      <c r="G418" s="129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3:39" x14ac:dyDescent="0.25">
      <c r="C419" s="1"/>
      <c r="D419" s="129"/>
      <c r="E419" s="1"/>
      <c r="F419" s="129"/>
      <c r="G419" s="129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3:39" x14ac:dyDescent="0.25">
      <c r="C420" s="1"/>
      <c r="D420" s="129"/>
      <c r="E420" s="1"/>
      <c r="F420" s="129"/>
      <c r="G420" s="12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3:39" x14ac:dyDescent="0.25">
      <c r="C421" s="1"/>
      <c r="D421" s="129"/>
      <c r="E421" s="1"/>
      <c r="F421" s="129"/>
      <c r="G421" s="129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3:39" x14ac:dyDescent="0.25">
      <c r="C422" s="1"/>
      <c r="D422" s="129"/>
      <c r="E422" s="1"/>
      <c r="F422" s="129"/>
      <c r="G422" s="129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3:39" x14ac:dyDescent="0.25">
      <c r="C423" s="1"/>
      <c r="D423" s="129"/>
      <c r="E423" s="1"/>
      <c r="F423" s="129"/>
      <c r="G423" s="129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3:39" x14ac:dyDescent="0.25">
      <c r="C424" s="1"/>
      <c r="D424" s="129"/>
      <c r="E424" s="1"/>
      <c r="F424" s="129"/>
      <c r="G424" s="129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3:39" x14ac:dyDescent="0.25">
      <c r="C425" s="1"/>
      <c r="D425" s="129"/>
      <c r="E425" s="1"/>
      <c r="F425" s="129"/>
      <c r="G425" s="129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3:39" x14ac:dyDescent="0.25">
      <c r="C426" s="1"/>
      <c r="D426" s="129"/>
      <c r="E426" s="1"/>
      <c r="F426" s="129"/>
      <c r="G426" s="129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3:39" x14ac:dyDescent="0.25">
      <c r="C427" s="1"/>
      <c r="D427" s="129"/>
      <c r="E427" s="1"/>
      <c r="F427" s="129"/>
      <c r="G427" s="129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3:39" x14ac:dyDescent="0.25">
      <c r="C428" s="1"/>
      <c r="D428" s="129"/>
      <c r="E428" s="1"/>
      <c r="F428" s="129"/>
      <c r="G428" s="129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3:39" x14ac:dyDescent="0.25">
      <c r="C429" s="1"/>
      <c r="D429" s="129"/>
      <c r="E429" s="1"/>
      <c r="F429" s="129"/>
      <c r="G429" s="129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3:39" x14ac:dyDescent="0.25">
      <c r="C430" s="1"/>
      <c r="D430" s="129"/>
      <c r="E430" s="1"/>
      <c r="F430" s="129"/>
      <c r="G430" s="129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3:39" x14ac:dyDescent="0.25">
      <c r="C431" s="1"/>
      <c r="D431" s="129"/>
      <c r="E431" s="1"/>
    </row>
  </sheetData>
  <sheetProtection selectLockedCell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controle</vt:lpstr>
      <vt:lpstr>dashboard</vt:lpstr>
      <vt:lpstr>imprimir</vt:lpstr>
      <vt:lpstr>info</vt:lpstr>
      <vt:lpstr>editar</vt:lpstr>
      <vt:lpstr>configuracao</vt:lpstr>
      <vt:lpstr>imprimir!Area_de_impressao</vt:lpstr>
      <vt:lpstr>controle!Criterios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APM</cp:keywords>
  <cp:lastModifiedBy/>
  <dcterms:created xsi:type="dcterms:W3CDTF">2006-09-16T00:00:00Z</dcterms:created>
  <dcterms:modified xsi:type="dcterms:W3CDTF">2022-04-21T13:48:38Z</dcterms:modified>
</cp:coreProperties>
</file>