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\Dropbox\trabalho\senai\tecmec_manutencao\man_atividades\planilhas\"/>
    </mc:Choice>
  </mc:AlternateContent>
  <xr:revisionPtr revIDLastSave="0" documentId="13_ncr:1_{E62881E9-0582-41CD-BA2D-005EFB82816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esvio_padrao1 (2)" sheetId="7" r:id="rId1"/>
    <sheet name="desvio_padrao2" sheetId="6" r:id="rId2"/>
    <sheet name="desvio_padrao1" sheetId="5" r:id="rId3"/>
    <sheet name="série" sheetId="1" r:id="rId4"/>
    <sheet name="paralelo" sheetId="4" r:id="rId5"/>
    <sheet name="Plan2" sheetId="2" r:id="rId6"/>
    <sheet name="Plan3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7" l="1"/>
  <c r="A10" i="7"/>
  <c r="F9" i="7"/>
  <c r="F7" i="7"/>
  <c r="F8" i="7"/>
  <c r="B11" i="7" l="1"/>
  <c r="C9" i="7" s="1"/>
  <c r="D9" i="7" s="1"/>
  <c r="C13" i="6"/>
  <c r="C12" i="6"/>
  <c r="D13" i="6"/>
  <c r="D12" i="6"/>
  <c r="K11" i="6"/>
  <c r="K5" i="6"/>
  <c r="K4" i="6"/>
  <c r="K3" i="6"/>
  <c r="H7" i="6"/>
  <c r="H5" i="6"/>
  <c r="H9" i="6"/>
  <c r="C4" i="7" l="1"/>
  <c r="D4" i="7" s="1"/>
  <c r="C8" i="7"/>
  <c r="D8" i="7" s="1"/>
  <c r="C6" i="7"/>
  <c r="D6" i="7" s="1"/>
  <c r="C5" i="7"/>
  <c r="D5" i="7" s="1"/>
  <c r="C7" i="7"/>
  <c r="D7" i="7" s="1"/>
  <c r="B25" i="4"/>
  <c r="C27" i="4" s="1"/>
  <c r="C28" i="4" s="1"/>
  <c r="C29" i="4" s="1"/>
  <c r="B20" i="4"/>
  <c r="C20" i="4" s="1"/>
  <c r="D5" i="6"/>
  <c r="D6" i="6"/>
  <c r="D7" i="6"/>
  <c r="D8" i="6"/>
  <c r="D9" i="6"/>
  <c r="D10" i="6"/>
  <c r="D11" i="6"/>
  <c r="D4" i="6"/>
  <c r="E13" i="6"/>
  <c r="F11" i="6" s="1"/>
  <c r="G11" i="6" s="1"/>
  <c r="B11" i="5"/>
  <c r="C5" i="5" s="1"/>
  <c r="D5" i="5" s="1"/>
  <c r="C21" i="4"/>
  <c r="C19" i="4"/>
  <c r="C18" i="4"/>
  <c r="C17" i="4"/>
  <c r="C16" i="4"/>
  <c r="C11" i="4"/>
  <c r="C12" i="4"/>
  <c r="C10" i="4"/>
  <c r="C9" i="4"/>
  <c r="C8" i="4"/>
  <c r="C7" i="4"/>
  <c r="C8" i="1"/>
  <c r="C9" i="1"/>
  <c r="C11" i="1"/>
  <c r="C7" i="1"/>
  <c r="B10" i="1"/>
  <c r="C10" i="1" s="1"/>
  <c r="C11" i="7" l="1"/>
  <c r="D11" i="7"/>
  <c r="C13" i="7"/>
  <c r="D13" i="7" s="1"/>
  <c r="C14" i="7" s="1"/>
  <c r="C4" i="5"/>
  <c r="D4" i="5" s="1"/>
  <c r="B23" i="4"/>
  <c r="F10" i="6"/>
  <c r="G10" i="6" s="1"/>
  <c r="F6" i="6"/>
  <c r="G6" i="6" s="1"/>
  <c r="F9" i="6"/>
  <c r="G9" i="6" s="1"/>
  <c r="F4" i="6"/>
  <c r="F8" i="6"/>
  <c r="G8" i="6" s="1"/>
  <c r="F5" i="6"/>
  <c r="G5" i="6" s="1"/>
  <c r="F7" i="6"/>
  <c r="G7" i="6" s="1"/>
  <c r="G4" i="6"/>
  <c r="C8" i="5"/>
  <c r="D8" i="5" s="1"/>
  <c r="C6" i="5"/>
  <c r="C9" i="5"/>
  <c r="D9" i="5" s="1"/>
  <c r="C7" i="5"/>
  <c r="D7" i="5" s="1"/>
  <c r="C15" i="7" l="1"/>
  <c r="D15" i="7" s="1"/>
  <c r="D14" i="7"/>
  <c r="C13" i="5"/>
  <c r="D13" i="5" s="1"/>
  <c r="C14" i="5" s="1"/>
  <c r="D14" i="5" s="1"/>
  <c r="F15" i="6"/>
  <c r="F13" i="6"/>
  <c r="G13" i="6"/>
  <c r="C11" i="5"/>
  <c r="D6" i="5"/>
  <c r="D11" i="5" s="1"/>
  <c r="C15" i="5" l="1"/>
  <c r="D15" i="5" s="1"/>
  <c r="G15" i="6"/>
  <c r="F16" i="6" s="1"/>
  <c r="F17" i="6" l="1"/>
  <c r="G17" i="6" s="1"/>
  <c r="G16" i="6"/>
</calcChain>
</file>

<file path=xl/sharedStrings.xml><?xml version="1.0" encoding="utf-8"?>
<sst xmlns="http://schemas.openxmlformats.org/spreadsheetml/2006/main" count="80" uniqueCount="34">
  <si>
    <t>D1=</t>
  </si>
  <si>
    <t>D2=</t>
  </si>
  <si>
    <t>D3=</t>
  </si>
  <si>
    <t>D4=</t>
  </si>
  <si>
    <t>DT=</t>
  </si>
  <si>
    <t>D5=</t>
  </si>
  <si>
    <t>Tempo até a Falha</t>
  </si>
  <si>
    <t>Quantidade de Rolamentos</t>
  </si>
  <si>
    <t>Frequência Relativa</t>
  </si>
  <si>
    <t>Densidade Frequência Relativa</t>
  </si>
  <si>
    <t>Total</t>
  </si>
  <si>
    <t xml:space="preserve">Média </t>
  </si>
  <si>
    <t>m=</t>
  </si>
  <si>
    <t>Variância</t>
  </si>
  <si>
    <t>(s^2)=</t>
  </si>
  <si>
    <t>Desvio Padrão</t>
  </si>
  <si>
    <t>(s)=</t>
  </si>
  <si>
    <t>horas</t>
  </si>
  <si>
    <t>horas^2</t>
  </si>
  <si>
    <t>Intervalo de Classe</t>
  </si>
  <si>
    <t>di^2=</t>
  </si>
  <si>
    <t>di=</t>
  </si>
  <si>
    <t>d4=</t>
  </si>
  <si>
    <t>Dt=</t>
  </si>
  <si>
    <t>t1=</t>
  </si>
  <si>
    <t>t2=</t>
  </si>
  <si>
    <t>t3=</t>
  </si>
  <si>
    <t>t4=</t>
  </si>
  <si>
    <t>t</t>
  </si>
  <si>
    <t>f</t>
  </si>
  <si>
    <t>t5</t>
  </si>
  <si>
    <t>t6</t>
  </si>
  <si>
    <t>t7</t>
  </si>
  <si>
    <t>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</si>
</sst>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9" fontId="2" fillId="2" borderId="0" xfId="1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35094</xdr:colOff>
      <xdr:row>2</xdr:row>
      <xdr:rowOff>10026</xdr:rowOff>
    </xdr:from>
    <xdr:to>
      <xdr:col>6</xdr:col>
      <xdr:colOff>65172</xdr:colOff>
      <xdr:row>4</xdr:row>
      <xdr:rowOff>120316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6D9DE586-6A29-4E3F-8F0A-97D099BFC455}"/>
            </a:ext>
          </a:extLst>
        </xdr:cNvPr>
        <xdr:cNvSpPr txBox="1"/>
      </xdr:nvSpPr>
      <xdr:spPr>
        <a:xfrm>
          <a:off x="4321344" y="391026"/>
          <a:ext cx="1249278" cy="8722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  <a:p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81642</xdr:colOff>
      <xdr:row>15</xdr:row>
      <xdr:rowOff>119742</xdr:rowOff>
    </xdr:from>
    <xdr:to>
      <xdr:col>4</xdr:col>
      <xdr:colOff>359229</xdr:colOff>
      <xdr:row>19</xdr:row>
      <xdr:rowOff>185057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D582FCD-742E-40D1-89F1-FD27FA00A42F}"/>
            </a:ext>
          </a:extLst>
        </xdr:cNvPr>
        <xdr:cNvSpPr txBox="1"/>
      </xdr:nvSpPr>
      <xdr:spPr>
        <a:xfrm>
          <a:off x="81642" y="3548742"/>
          <a:ext cx="4563837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35094</xdr:colOff>
      <xdr:row>2</xdr:row>
      <xdr:rowOff>2699</xdr:rowOff>
    </xdr:from>
    <xdr:to>
      <xdr:col>9</xdr:col>
      <xdr:colOff>65172</xdr:colOff>
      <xdr:row>3</xdr:row>
      <xdr:rowOff>102577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4940" y="383699"/>
          <a:ext cx="1246347" cy="67137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</xdr:txBody>
    </xdr:sp>
    <xdr:clientData/>
  </xdr:twoCellAnchor>
  <xdr:twoCellAnchor>
    <xdr:from>
      <xdr:col>1</xdr:col>
      <xdr:colOff>609599</xdr:colOff>
      <xdr:row>17</xdr:row>
      <xdr:rowOff>114299</xdr:rowOff>
    </xdr:from>
    <xdr:to>
      <xdr:col>8</xdr:col>
      <xdr:colOff>10885</xdr:colOff>
      <xdr:row>21</xdr:row>
      <xdr:rowOff>179614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19199" y="3733799"/>
          <a:ext cx="4909457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  <xdr:twoCellAnchor>
    <xdr:from>
      <xdr:col>7</xdr:col>
      <xdr:colOff>468923</xdr:colOff>
      <xdr:row>6</xdr:row>
      <xdr:rowOff>58615</xdr:rowOff>
    </xdr:from>
    <xdr:to>
      <xdr:col>12</xdr:col>
      <xdr:colOff>315058</xdr:colOff>
      <xdr:row>6</xdr:row>
      <xdr:rowOff>58615</xdr:rowOff>
    </xdr:to>
    <xdr:cxnSp macro="">
      <xdr:nvCxnSpPr>
        <xdr:cNvPr id="5" name="Conector reto 4">
          <a:extLst>
            <a:ext uri="{FF2B5EF4-FFF2-40B4-BE49-F238E27FC236}">
              <a16:creationId xmlns:a16="http://schemas.microsoft.com/office/drawing/2014/main" id="{307A2FAB-60EA-464D-A3E3-477CDF6172B9}"/>
            </a:ext>
          </a:extLst>
        </xdr:cNvPr>
        <xdr:cNvCxnSpPr/>
      </xdr:nvCxnSpPr>
      <xdr:spPr>
        <a:xfrm>
          <a:off x="6586904" y="1582615"/>
          <a:ext cx="28868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460131</xdr:colOff>
      <xdr:row>7</xdr:row>
      <xdr:rowOff>101112</xdr:rowOff>
    </xdr:from>
    <xdr:to>
      <xdr:col>12</xdr:col>
      <xdr:colOff>306266</xdr:colOff>
      <xdr:row>7</xdr:row>
      <xdr:rowOff>101112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CB1A8B55-5B82-4F69-9EFB-7347F176F4A6}"/>
            </a:ext>
          </a:extLst>
        </xdr:cNvPr>
        <xdr:cNvCxnSpPr/>
      </xdr:nvCxnSpPr>
      <xdr:spPr>
        <a:xfrm>
          <a:off x="6578112" y="1815612"/>
          <a:ext cx="28868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429358</xdr:colOff>
      <xdr:row>5</xdr:row>
      <xdr:rowOff>55684</xdr:rowOff>
    </xdr:from>
    <xdr:to>
      <xdr:col>12</xdr:col>
      <xdr:colOff>275493</xdr:colOff>
      <xdr:row>5</xdr:row>
      <xdr:rowOff>55684</xdr:rowOff>
    </xdr:to>
    <xdr:cxnSp macro="">
      <xdr:nvCxnSpPr>
        <xdr:cNvPr id="7" name="Conector reto 6">
          <a:extLst>
            <a:ext uri="{FF2B5EF4-FFF2-40B4-BE49-F238E27FC236}">
              <a16:creationId xmlns:a16="http://schemas.microsoft.com/office/drawing/2014/main" id="{E519A119-BC46-4F5B-BF6A-5E75DEB9D7CE}"/>
            </a:ext>
          </a:extLst>
        </xdr:cNvPr>
        <xdr:cNvCxnSpPr/>
      </xdr:nvCxnSpPr>
      <xdr:spPr>
        <a:xfrm>
          <a:off x="6547339" y="1389184"/>
          <a:ext cx="288680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35094</xdr:colOff>
      <xdr:row>2</xdr:row>
      <xdr:rowOff>10026</xdr:rowOff>
    </xdr:from>
    <xdr:to>
      <xdr:col>6</xdr:col>
      <xdr:colOff>65172</xdr:colOff>
      <xdr:row>4</xdr:row>
      <xdr:rowOff>120316</xdr:rowOff>
    </xdr:to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085726" y="391026"/>
          <a:ext cx="1253288" cy="8722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  <a:p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81642</xdr:colOff>
      <xdr:row>15</xdr:row>
      <xdr:rowOff>119742</xdr:rowOff>
    </xdr:from>
    <xdr:to>
      <xdr:col>4</xdr:col>
      <xdr:colOff>359229</xdr:colOff>
      <xdr:row>19</xdr:row>
      <xdr:rowOff>185057</xdr:rowOff>
    </xdr:to>
    <xdr:sp macro="" textlink="">
      <xdr:nvSpPr>
        <xdr:cNvPr id="14" name="CaixaDeText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1642" y="3358242"/>
          <a:ext cx="4566558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70183</xdr:colOff>
      <xdr:row>1</xdr:row>
      <xdr:rowOff>46058</xdr:rowOff>
    </xdr:from>
    <xdr:to>
      <xdr:col>7</xdr:col>
      <xdr:colOff>371006</xdr:colOff>
      <xdr:row>3</xdr:row>
      <xdr:rowOff>93686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70183" y="236558"/>
          <a:ext cx="4281270" cy="428628"/>
          <a:chOff x="2143108" y="1857364"/>
          <a:chExt cx="4572032" cy="428628"/>
        </a:xfrm>
      </xdr:grpSpPr>
      <xdr:cxnSp macro="">
        <xdr:nvCxnSpPr>
          <xdr:cNvPr id="12" name="Conector reto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CxnSpPr/>
        </xdr:nvCxnSpPr>
        <xdr:spPr>
          <a:xfrm>
            <a:off x="321467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3" name="Conector ret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>
            <a:off x="428624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4" name="Conector reto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CxnSpPr/>
        </xdr:nvCxnSpPr>
        <xdr:spPr>
          <a:xfrm>
            <a:off x="535781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5" name="Conector reto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642938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16" name="Retângulo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/>
        </xdr:nvSpPr>
        <xdr:spPr>
          <a:xfrm>
            <a:off x="350043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D2</a:t>
            </a:r>
          </a:p>
        </xdr:txBody>
      </xdr:sp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457200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D3</a:t>
            </a:r>
          </a:p>
        </xdr:txBody>
      </xdr:sp>
      <xdr:sp macro="" textlink="">
        <xdr:nvSpPr>
          <xdr:cNvPr id="18" name="Retângul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564357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D4</a:t>
            </a:r>
          </a:p>
        </xdr:txBody>
      </xdr:sp>
      <xdr:cxnSp macro="">
        <xdr:nvCxnSpPr>
          <xdr:cNvPr id="19" name="Conector reto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/>
        </xdr:nvCxnSpPr>
        <xdr:spPr>
          <a:xfrm>
            <a:off x="2143108" y="2071678"/>
            <a:ext cx="285752" cy="1588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/>
        </xdr:nvSpPr>
        <xdr:spPr>
          <a:xfrm>
            <a:off x="2428860" y="1857364"/>
            <a:ext cx="785818" cy="428628"/>
          </a:xfrm>
          <a:prstGeom prst="rect">
            <a:avLst/>
          </a:prstGeom>
          <a:ln w="38100"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pt-BR"/>
              <a:t>D1</a:t>
            </a:r>
          </a:p>
        </xdr:txBody>
      </xdr:sp>
    </xdr:grpSp>
    <xdr:clientData/>
  </xdr:twoCellAnchor>
  <xdr:twoCellAnchor>
    <xdr:from>
      <xdr:col>3</xdr:col>
      <xdr:colOff>120316</xdr:colOff>
      <xdr:row>4</xdr:row>
      <xdr:rowOff>185487</xdr:rowOff>
    </xdr:from>
    <xdr:to>
      <xdr:col>5</xdr:col>
      <xdr:colOff>431132</xdr:colOff>
      <xdr:row>7</xdr:row>
      <xdr:rowOff>85224</xdr:rowOff>
    </xdr:to>
    <xdr:sp macro="" textlink="">
      <xdr:nvSpPr>
        <xdr:cNvPr id="21" name="CaixaDe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1654342" y="947487"/>
          <a:ext cx="1534027" cy="471237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160421</xdr:colOff>
      <xdr:row>2</xdr:row>
      <xdr:rowOff>13160</xdr:rowOff>
    </xdr:from>
    <xdr:to>
      <xdr:col>6</xdr:col>
      <xdr:colOff>511969</xdr:colOff>
      <xdr:row>7</xdr:row>
      <xdr:rowOff>154781</xdr:rowOff>
    </xdr:to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690374" y="394160"/>
          <a:ext cx="2173204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488157</xdr:colOff>
      <xdr:row>9</xdr:row>
      <xdr:rowOff>172641</xdr:rowOff>
    </xdr:from>
    <xdr:to>
      <xdr:col>10</xdr:col>
      <xdr:colOff>154662</xdr:colOff>
      <xdr:row>20</xdr:row>
      <xdr:rowOff>125025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2021682" y="1887141"/>
          <a:ext cx="3933705" cy="2047884"/>
          <a:chOff x="2428860" y="2495543"/>
          <a:chExt cx="3943355" cy="2047884"/>
        </a:xfrm>
      </xdr:grpSpPr>
      <xdr:grpSp>
        <xdr:nvGrpSpPr>
          <xdr:cNvPr id="14" name="Grupo 13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pSpPr/>
        </xdr:nvGrpSpPr>
        <xdr:grpSpPr>
          <a:xfrm>
            <a:off x="2428860" y="2498719"/>
            <a:ext cx="785818" cy="1000132"/>
            <a:chOff x="2428860" y="2500306"/>
            <a:chExt cx="785818" cy="1000132"/>
          </a:xfrm>
        </xdr:grpSpPr>
        <xdr:cxnSp macro="">
          <xdr:nvCxnSpPr>
            <xdr:cNvPr id="29" name="Conector reto 28">
              <a:extLst>
                <a:ext uri="{FF2B5EF4-FFF2-40B4-BE49-F238E27FC236}">
                  <a16:creationId xmlns:a16="http://schemas.microsoft.com/office/drawing/2014/main" id="{00000000-0008-0000-0300-00001D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30" name="Retângulo 29">
              <a:extLst>
                <a:ext uri="{FF2B5EF4-FFF2-40B4-BE49-F238E27FC236}">
                  <a16:creationId xmlns:a16="http://schemas.microsoft.com/office/drawing/2014/main" id="{00000000-0008-0000-0300-00001E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D1</a:t>
              </a:r>
            </a:p>
          </xdr:txBody>
        </xdr:sp>
      </xdr:grpSp>
      <xdr:grpSp>
        <xdr:nvGrpSpPr>
          <xdr:cNvPr id="15" name="Grupo 14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GrpSpPr/>
        </xdr:nvGrpSpPr>
        <xdr:grpSpPr>
          <a:xfrm>
            <a:off x="3481372" y="2495543"/>
            <a:ext cx="785818" cy="1000132"/>
            <a:chOff x="2428860" y="2500306"/>
            <a:chExt cx="785818" cy="1000132"/>
          </a:xfrm>
        </xdr:grpSpPr>
        <xdr:cxnSp macro="">
          <xdr:nvCxnSpPr>
            <xdr:cNvPr id="27" name="Conector reto 26">
              <a:extLst>
                <a:ext uri="{FF2B5EF4-FFF2-40B4-BE49-F238E27FC236}">
                  <a16:creationId xmlns:a16="http://schemas.microsoft.com/office/drawing/2014/main" id="{00000000-0008-0000-0300-00001B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8" name="Retângulo 27">
              <a:extLst>
                <a:ext uri="{FF2B5EF4-FFF2-40B4-BE49-F238E27FC236}">
                  <a16:creationId xmlns:a16="http://schemas.microsoft.com/office/drawing/2014/main" id="{00000000-0008-0000-0300-00001C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D2</a:t>
              </a:r>
            </a:p>
          </xdr:txBody>
        </xdr:sp>
      </xdr:grpSp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GrpSpPr/>
        </xdr:nvGrpSpPr>
        <xdr:grpSpPr>
          <a:xfrm>
            <a:off x="4533884" y="2500306"/>
            <a:ext cx="785818" cy="1000132"/>
            <a:chOff x="2428860" y="2500306"/>
            <a:chExt cx="785818" cy="1000132"/>
          </a:xfrm>
        </xdr:grpSpPr>
        <xdr:cxnSp macro="">
          <xdr:nvCxnSpPr>
            <xdr:cNvPr id="25" name="Conector reto 24">
              <a:extLst>
                <a:ext uri="{FF2B5EF4-FFF2-40B4-BE49-F238E27FC236}">
                  <a16:creationId xmlns:a16="http://schemas.microsoft.com/office/drawing/2014/main" id="{00000000-0008-0000-0300-000019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6" name="Retângulo 25">
              <a:extLst>
                <a:ext uri="{FF2B5EF4-FFF2-40B4-BE49-F238E27FC236}">
                  <a16:creationId xmlns:a16="http://schemas.microsoft.com/office/drawing/2014/main" id="{00000000-0008-0000-0300-00001A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D3</a:t>
              </a:r>
            </a:p>
          </xdr:txBody>
        </xdr:sp>
      </xdr:grpSp>
      <xdr:grpSp>
        <xdr:nvGrpSpPr>
          <xdr:cNvPr id="17" name="Grupo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GrpSpPr/>
        </xdr:nvGrpSpPr>
        <xdr:grpSpPr>
          <a:xfrm>
            <a:off x="5586397" y="2497131"/>
            <a:ext cx="785818" cy="1000132"/>
            <a:chOff x="2428860" y="2500306"/>
            <a:chExt cx="785818" cy="1000132"/>
          </a:xfrm>
        </xdr:grpSpPr>
        <xdr:cxnSp macro="">
          <xdr:nvCxnSpPr>
            <xdr:cNvPr id="23" name="Conector reto 22">
              <a:extLst>
                <a:ext uri="{FF2B5EF4-FFF2-40B4-BE49-F238E27FC236}">
                  <a16:creationId xmlns:a16="http://schemas.microsoft.com/office/drawing/2014/main" id="{00000000-0008-0000-0300-000017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4" name="Retângulo 23">
              <a:extLst>
                <a:ext uri="{FF2B5EF4-FFF2-40B4-BE49-F238E27FC236}">
                  <a16:creationId xmlns:a16="http://schemas.microsoft.com/office/drawing/2014/main" id="{00000000-0008-0000-0300-000018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D4</a:t>
              </a:r>
            </a:p>
          </xdr:txBody>
        </xdr:sp>
      </xdr:grpSp>
      <xdr:cxnSp macro="">
        <xdr:nvCxnSpPr>
          <xdr:cNvPr id="18" name="Conector reto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>
            <a:off x="2800334" y="2514588"/>
            <a:ext cx="3195654" cy="2394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cxnSp macro="">
        <xdr:nvCxnSpPr>
          <xdr:cNvPr id="19" name="Conector reto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2800335" y="3505190"/>
            <a:ext cx="3195654" cy="2394"/>
          </a:xfrm>
          <a:prstGeom prst="line">
            <a:avLst/>
          </a:prstGeom>
          <a:ln w="38100"/>
        </xdr:spPr>
        <xdr:style>
          <a:lnRef idx="3">
            <a:schemeClr val="accent3"/>
          </a:lnRef>
          <a:fillRef idx="0">
            <a:schemeClr val="accent3"/>
          </a:fillRef>
          <a:effectRef idx="2">
            <a:schemeClr val="accent3"/>
          </a:effectRef>
          <a:fontRef idx="minor">
            <a:schemeClr val="tx1"/>
          </a:fontRef>
        </xdr:style>
      </xdr:cxnSp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GrpSpPr/>
        </xdr:nvGrpSpPr>
        <xdr:grpSpPr>
          <a:xfrm>
            <a:off x="4013821" y="3543295"/>
            <a:ext cx="785818" cy="1000132"/>
            <a:chOff x="2428860" y="2500306"/>
            <a:chExt cx="785818" cy="1000132"/>
          </a:xfrm>
        </xdr:grpSpPr>
        <xdr:cxnSp macro="">
          <xdr:nvCxnSpPr>
            <xdr:cNvPr id="21" name="Conector reto 20">
              <a:extLst>
                <a:ext uri="{FF2B5EF4-FFF2-40B4-BE49-F238E27FC236}">
                  <a16:creationId xmlns:a16="http://schemas.microsoft.com/office/drawing/2014/main" id="{00000000-0008-0000-0300-000015000000}"/>
                </a:ext>
              </a:extLst>
            </xdr:cNvPr>
            <xdr:cNvCxnSpPr/>
          </xdr:nvCxnSpPr>
          <xdr:spPr>
            <a:xfrm rot="5400000">
              <a:off x="2320119" y="2999578"/>
              <a:ext cx="1000132" cy="1588"/>
            </a:xfrm>
            <a:prstGeom prst="line">
              <a:avLst/>
            </a:prstGeom>
            <a:ln w="38100"/>
          </xdr:spPr>
          <xdr:style>
            <a:lnRef idx="3">
              <a:schemeClr val="accent3"/>
            </a:lnRef>
            <a:fillRef idx="0">
              <a:schemeClr val="accent3"/>
            </a:fillRef>
            <a:effectRef idx="2">
              <a:schemeClr val="accent3"/>
            </a:effectRef>
            <a:fontRef idx="minor">
              <a:schemeClr val="tx1"/>
            </a:fontRef>
          </xdr:style>
        </xdr:cxnSp>
        <xdr:sp macro="" textlink="">
          <xdr:nvSpPr>
            <xdr:cNvPr id="22" name="Retângulo 21">
              <a:extLst>
                <a:ext uri="{FF2B5EF4-FFF2-40B4-BE49-F238E27FC236}">
                  <a16:creationId xmlns:a16="http://schemas.microsoft.com/office/drawing/2014/main" id="{00000000-0008-0000-0300-000016000000}"/>
                </a:ext>
              </a:extLst>
            </xdr:cNvPr>
            <xdr:cNvSpPr/>
          </xdr:nvSpPr>
          <xdr:spPr>
            <a:xfrm>
              <a:off x="2428860" y="2786058"/>
              <a:ext cx="785818" cy="428628"/>
            </a:xfrm>
            <a:prstGeom prst="rect">
              <a:avLst/>
            </a:prstGeom>
            <a:ln w="38100"/>
          </xdr:spPr>
          <xdr:style>
            <a:lnRef idx="1">
              <a:schemeClr val="accent3"/>
            </a:lnRef>
            <a:fillRef idx="2">
              <a:schemeClr val="accent3"/>
            </a:fillRef>
            <a:effectRef idx="1">
              <a:schemeClr val="accent3"/>
            </a:effectRef>
            <a:fontRef idx="minor">
              <a:schemeClr val="dk1"/>
            </a:fontRef>
          </xdr:style>
          <xdr:txBody>
            <a:bodyPr wrap="square" rtlCol="0" anchor="ctr"/>
            <a:lstStyle>
              <a:defPPr>
                <a:defRPr lang="pt-BR"/>
              </a:defPPr>
              <a:lvl1pPr marL="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pt-BR"/>
                <a:t>D5</a:t>
              </a:r>
            </a:p>
          </xdr:txBody>
        </xdr:sp>
      </xdr:grpSp>
    </xdr:grpSp>
    <xdr:clientData/>
  </xdr:twoCellAnchor>
  <xdr:twoCellAnchor>
    <xdr:from>
      <xdr:col>7</xdr:col>
      <xdr:colOff>3267</xdr:colOff>
      <xdr:row>2</xdr:row>
      <xdr:rowOff>16731</xdr:rowOff>
    </xdr:from>
    <xdr:to>
      <xdr:col>9</xdr:col>
      <xdr:colOff>285753</xdr:colOff>
      <xdr:row>6</xdr:row>
      <xdr:rowOff>83344</xdr:rowOff>
    </xdr:to>
    <xdr:sp macro="" textlink="">
      <xdr:nvSpPr>
        <xdr:cNvPr id="31" name="CaixaDeTexto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3962095" y="397731"/>
          <a:ext cx="1496924" cy="828613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Dados: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(D5)^2= [(D2</a:t>
          </a:r>
          <a:r>
            <a:rPr lang="pt-BR" sz="1000" baseline="0">
              <a:latin typeface="Arial" pitchFamily="34" charset="0"/>
              <a:cs typeface="Arial" pitchFamily="34" charset="0"/>
            </a:rPr>
            <a:t> + D3)/2]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D1= D4</a:t>
          </a:r>
          <a:endParaRPr lang="pt-BR" sz="10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pt-BR" sz="1000">
              <a:latin typeface="Arial" pitchFamily="34" charset="0"/>
              <a:cs typeface="Arial" pitchFamily="34" charset="0"/>
            </a:rPr>
            <a:t>D2= D3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D3= 98%</a:t>
          </a:r>
        </a:p>
      </xdr:txBody>
    </xdr:sp>
    <xdr:clientData/>
  </xdr:twoCellAnchor>
  <xdr:twoCellAnchor>
    <xdr:from>
      <xdr:col>4</xdr:col>
      <xdr:colOff>312096</xdr:colOff>
      <xdr:row>21</xdr:row>
      <xdr:rowOff>125649</xdr:rowOff>
    </xdr:from>
    <xdr:to>
      <xdr:col>8</xdr:col>
      <xdr:colOff>55665</xdr:colOff>
      <xdr:row>27</xdr:row>
      <xdr:rowOff>76770</xdr:rowOff>
    </xdr:to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456234" y="4126149"/>
          <a:ext cx="2175484" cy="1094121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Fórmula: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Dt=</a:t>
          </a:r>
          <a:r>
            <a:rPr lang="pt-BR" sz="1000" baseline="0">
              <a:latin typeface="Arial" pitchFamily="34" charset="0"/>
              <a:cs typeface="Arial" pitchFamily="34" charset="0"/>
            </a:rPr>
            <a:t> D1 x D2 x D3 x D4 x D5 + 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+ [</a:t>
          </a: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D1 x D2 x D3 x D4 x (1 - D5)] +</a:t>
          </a:r>
        </a:p>
        <a:p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D3 x D5 x (1 - D4)]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D2 x D4 x D5 x (1 - D3)]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[D1 x D3 x D4 x D5 x (1 - D2)] +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+ [D2 x D3 x D4 x D5 x (1 - D1)] +</a:t>
          </a:r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DCA57-74AB-43F4-9A81-16FE49A2A640}">
  <dimension ref="A3:F15"/>
  <sheetViews>
    <sheetView zoomScale="115" zoomScaleNormal="115" workbookViewId="0">
      <selection activeCell="I8" sqref="I8"/>
    </sheetView>
  </sheetViews>
  <sheetFormatPr defaultRowHeight="15" x14ac:dyDescent="0.25"/>
  <cols>
    <col min="1" max="1" width="16" style="9" customWidth="1"/>
    <col min="2" max="2" width="17.42578125" style="9" customWidth="1"/>
    <col min="3" max="3" width="13.140625" style="9" customWidth="1"/>
    <col min="4" max="4" width="17.7109375" style="9" customWidth="1"/>
    <col min="5" max="5" width="9.140625" style="9"/>
    <col min="6" max="6" width="16.140625" style="9" bestFit="1" customWidth="1"/>
    <col min="7" max="16384" width="9.140625" style="9"/>
  </cols>
  <sheetData>
    <row r="3" spans="1:6" ht="45" x14ac:dyDescent="0.25">
      <c r="A3" s="11" t="s">
        <v>6</v>
      </c>
      <c r="B3" s="11" t="s">
        <v>7</v>
      </c>
      <c r="C3" s="11" t="s">
        <v>8</v>
      </c>
      <c r="D3" s="11" t="s">
        <v>9</v>
      </c>
    </row>
    <row r="4" spans="1:6" x14ac:dyDescent="0.25">
      <c r="A4" s="10">
        <v>850</v>
      </c>
      <c r="B4" s="10">
        <v>40</v>
      </c>
      <c r="C4" s="10">
        <f>B4/$B$11</f>
        <v>0.05</v>
      </c>
      <c r="D4" s="10">
        <f>C4/100</f>
        <v>5.0000000000000001E-4</v>
      </c>
    </row>
    <row r="5" spans="1:6" x14ac:dyDescent="0.25">
      <c r="A5" s="17">
        <v>950</v>
      </c>
      <c r="B5" s="17">
        <v>80</v>
      </c>
      <c r="C5" s="17">
        <f t="shared" ref="C5:C9" si="0">B5/$B$11</f>
        <v>0.1</v>
      </c>
      <c r="D5" s="17">
        <f t="shared" ref="D5:D9" si="1">C5/100</f>
        <v>1E-3</v>
      </c>
    </row>
    <row r="6" spans="1:6" x14ac:dyDescent="0.25">
      <c r="A6" s="17">
        <v>1050</v>
      </c>
      <c r="B6" s="17">
        <v>120</v>
      </c>
      <c r="C6" s="17">
        <f t="shared" si="0"/>
        <v>0.15</v>
      </c>
      <c r="D6" s="17">
        <f t="shared" si="1"/>
        <v>1.5E-3</v>
      </c>
    </row>
    <row r="7" spans="1:6" x14ac:dyDescent="0.25">
      <c r="A7" s="17">
        <v>1150</v>
      </c>
      <c r="B7" s="17">
        <v>160</v>
      </c>
      <c r="C7" s="17">
        <f t="shared" si="0"/>
        <v>0.2</v>
      </c>
      <c r="D7" s="17">
        <f t="shared" si="1"/>
        <v>2E-3</v>
      </c>
      <c r="F7" s="16">
        <f>C13+C15</f>
        <v>1322.9019945774903</v>
      </c>
    </row>
    <row r="8" spans="1:6" x14ac:dyDescent="0.25">
      <c r="A8" s="17">
        <v>1250</v>
      </c>
      <c r="B8" s="17">
        <v>200</v>
      </c>
      <c r="C8" s="17">
        <f t="shared" si="0"/>
        <v>0.25</v>
      </c>
      <c r="D8" s="17">
        <f t="shared" si="1"/>
        <v>2.5000000000000001E-3</v>
      </c>
      <c r="F8" s="16">
        <f>C13</f>
        <v>1175</v>
      </c>
    </row>
    <row r="9" spans="1:6" x14ac:dyDescent="0.25">
      <c r="A9" s="10">
        <v>1350</v>
      </c>
      <c r="B9" s="10">
        <v>200</v>
      </c>
      <c r="C9" s="10">
        <f t="shared" si="0"/>
        <v>0.25</v>
      </c>
      <c r="D9" s="10">
        <f t="shared" si="1"/>
        <v>2.5000000000000001E-3</v>
      </c>
      <c r="F9" s="16">
        <f>C13-C15</f>
        <v>1027.0980054225097</v>
      </c>
    </row>
    <row r="10" spans="1:6" x14ac:dyDescent="0.25">
      <c r="A10" s="12">
        <f>B5+B6+B7+B8</f>
        <v>560</v>
      </c>
      <c r="B10" s="11" t="s">
        <v>10</v>
      </c>
      <c r="C10" s="11" t="s">
        <v>10</v>
      </c>
      <c r="D10" s="11" t="s">
        <v>10</v>
      </c>
    </row>
    <row r="11" spans="1:6" x14ac:dyDescent="0.25">
      <c r="A11" s="20">
        <f>A10/B11</f>
        <v>0.7</v>
      </c>
      <c r="B11" s="10">
        <f>SUM(B4:B9)</f>
        <v>800</v>
      </c>
      <c r="C11" s="10">
        <f>SUM(C4:C9)</f>
        <v>1</v>
      </c>
      <c r="D11" s="10">
        <f>SUM(D4:D9)</f>
        <v>0.01</v>
      </c>
    </row>
    <row r="13" spans="1:6" x14ac:dyDescent="0.25">
      <c r="A13" s="11" t="s">
        <v>11</v>
      </c>
      <c r="B13" s="10" t="s">
        <v>12</v>
      </c>
      <c r="C13" s="10">
        <f>(A4*C4) + (A5*C5) + (A6*C6) + (A7*C7) + (A8*C8) +(A9*C9)</f>
        <v>1175</v>
      </c>
      <c r="D13" s="14">
        <f>C13</f>
        <v>1175</v>
      </c>
      <c r="E13" s="10" t="s">
        <v>17</v>
      </c>
    </row>
    <row r="14" spans="1:6" x14ac:dyDescent="0.25">
      <c r="A14" s="11" t="s">
        <v>13</v>
      </c>
      <c r="B14" s="10" t="s">
        <v>14</v>
      </c>
      <c r="C14" s="10">
        <f>($C4*(($A4-$D$13)^2)+$C5*(($A5-$D$13)^2)+$C6*(($A6-$D$13)^2)+$C7*(($A7-$D$13)^2)++$C8*(($A8-$D$13)^2)+$C9*(($A9-$D$13)^2))</f>
        <v>21875</v>
      </c>
      <c r="D14" s="14">
        <f t="shared" ref="D14:D15" si="2">C14</f>
        <v>21875</v>
      </c>
      <c r="E14" s="10" t="s">
        <v>18</v>
      </c>
    </row>
    <row r="15" spans="1:6" ht="30" x14ac:dyDescent="0.25">
      <c r="A15" s="11" t="s">
        <v>15</v>
      </c>
      <c r="B15" s="10" t="s">
        <v>16</v>
      </c>
      <c r="C15" s="10">
        <f>(C14)^(1/2)</f>
        <v>147.9019945774904</v>
      </c>
      <c r="D15" s="14">
        <f t="shared" si="2"/>
        <v>147.9019945774904</v>
      </c>
      <c r="E15" s="10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7"/>
  <sheetViews>
    <sheetView tabSelected="1" zoomScale="85" zoomScaleNormal="85" workbookViewId="0">
      <selection activeCell="M19" sqref="M19"/>
    </sheetView>
  </sheetViews>
  <sheetFormatPr defaultRowHeight="15" x14ac:dyDescent="0.25"/>
  <cols>
    <col min="1" max="3" width="9.140625" style="9"/>
    <col min="4" max="4" width="16" style="9" customWidth="1"/>
    <col min="5" max="5" width="17.42578125" style="9" customWidth="1"/>
    <col min="6" max="6" width="13.140625" style="9" customWidth="1"/>
    <col min="7" max="7" width="17.7109375" style="9" customWidth="1"/>
    <col min="8" max="16384" width="9.140625" style="9"/>
  </cols>
  <sheetData>
    <row r="2" spans="1:11" x14ac:dyDescent="0.25">
      <c r="D2" s="9" t="s">
        <v>28</v>
      </c>
      <c r="F2" s="9" t="s">
        <v>29</v>
      </c>
    </row>
    <row r="3" spans="1:11" ht="45" x14ac:dyDescent="0.25">
      <c r="A3" s="21" t="s">
        <v>19</v>
      </c>
      <c r="B3" s="22"/>
      <c r="C3" s="15"/>
      <c r="D3" s="11" t="s">
        <v>6</v>
      </c>
      <c r="E3" s="11" t="s">
        <v>7</v>
      </c>
      <c r="F3" s="11" t="s">
        <v>8</v>
      </c>
      <c r="G3" s="11" t="s">
        <v>9</v>
      </c>
      <c r="K3" s="9">
        <f>E4/E13</f>
        <v>0.01</v>
      </c>
    </row>
    <row r="4" spans="1:11" x14ac:dyDescent="0.25">
      <c r="A4" s="17">
        <v>800</v>
      </c>
      <c r="B4" s="17">
        <v>900</v>
      </c>
      <c r="C4" s="17" t="s">
        <v>24</v>
      </c>
      <c r="D4" s="17">
        <f>AVERAGE(A4:B4)</f>
        <v>850</v>
      </c>
      <c r="E4" s="17">
        <v>2</v>
      </c>
      <c r="F4" s="17">
        <f t="shared" ref="F4:F11" si="0">E4/$E$13</f>
        <v>0.01</v>
      </c>
      <c r="G4" s="17">
        <f>F4/100</f>
        <v>1E-4</v>
      </c>
      <c r="K4" s="9">
        <f>E5/E13</f>
        <v>0.06</v>
      </c>
    </row>
    <row r="5" spans="1:11" x14ac:dyDescent="0.25">
      <c r="A5" s="17">
        <v>900</v>
      </c>
      <c r="B5" s="17">
        <v>1000</v>
      </c>
      <c r="C5" s="17" t="s">
        <v>25</v>
      </c>
      <c r="D5" s="17">
        <f t="shared" ref="D5:D11" si="1">AVERAGE(A5:B5)</f>
        <v>950</v>
      </c>
      <c r="E5" s="17">
        <v>12</v>
      </c>
      <c r="F5" s="17">
        <f t="shared" si="0"/>
        <v>0.06</v>
      </c>
      <c r="G5" s="17">
        <f t="shared" ref="G5:G11" si="2">F5/100</f>
        <v>5.9999999999999995E-4</v>
      </c>
      <c r="H5" s="16">
        <f>F15+G17</f>
        <v>1356.5456741324706</v>
      </c>
      <c r="K5" s="9">
        <f>E6/E13</f>
        <v>0.18</v>
      </c>
    </row>
    <row r="6" spans="1:11" x14ac:dyDescent="0.25">
      <c r="A6" s="19">
        <v>1000</v>
      </c>
      <c r="B6" s="19">
        <v>1100</v>
      </c>
      <c r="C6" s="19" t="s">
        <v>26</v>
      </c>
      <c r="D6" s="19">
        <f t="shared" si="1"/>
        <v>1050</v>
      </c>
      <c r="E6" s="19">
        <v>36</v>
      </c>
      <c r="F6" s="19">
        <f t="shared" si="0"/>
        <v>0.18</v>
      </c>
      <c r="G6" s="19">
        <f t="shared" si="2"/>
        <v>1.8E-3</v>
      </c>
    </row>
    <row r="7" spans="1:11" x14ac:dyDescent="0.25">
      <c r="A7" s="19">
        <v>1100</v>
      </c>
      <c r="B7" s="19">
        <v>1200</v>
      </c>
      <c r="C7" s="19" t="s">
        <v>27</v>
      </c>
      <c r="D7" s="19">
        <f t="shared" si="1"/>
        <v>1150</v>
      </c>
      <c r="E7" s="19">
        <v>52</v>
      </c>
      <c r="F7" s="19">
        <f t="shared" si="0"/>
        <v>0.26</v>
      </c>
      <c r="G7" s="19">
        <f t="shared" si="2"/>
        <v>2.5999999999999999E-3</v>
      </c>
      <c r="H7" s="9">
        <f>F15</f>
        <v>1206</v>
      </c>
    </row>
    <row r="8" spans="1:11" x14ac:dyDescent="0.25">
      <c r="A8" s="19">
        <v>1200</v>
      </c>
      <c r="B8" s="19">
        <v>1300</v>
      </c>
      <c r="C8" s="19" t="s">
        <v>30</v>
      </c>
      <c r="D8" s="19">
        <f t="shared" si="1"/>
        <v>1250</v>
      </c>
      <c r="E8" s="19">
        <v>48</v>
      </c>
      <c r="F8" s="19">
        <f t="shared" si="0"/>
        <v>0.24</v>
      </c>
      <c r="G8" s="19">
        <f t="shared" si="2"/>
        <v>2.3999999999999998E-3</v>
      </c>
    </row>
    <row r="9" spans="1:11" x14ac:dyDescent="0.25">
      <c r="A9" s="18">
        <v>1300</v>
      </c>
      <c r="B9" s="18">
        <v>1400</v>
      </c>
      <c r="C9" s="18" t="s">
        <v>31</v>
      </c>
      <c r="D9" s="18">
        <f t="shared" si="1"/>
        <v>1350</v>
      </c>
      <c r="E9" s="18">
        <v>28</v>
      </c>
      <c r="F9" s="18">
        <f t="shared" si="0"/>
        <v>0.14000000000000001</v>
      </c>
      <c r="G9" s="18">
        <f t="shared" si="2"/>
        <v>1.4000000000000002E-3</v>
      </c>
      <c r="H9" s="16">
        <f>F15-G17</f>
        <v>1055.4543258675294</v>
      </c>
    </row>
    <row r="10" spans="1:11" x14ac:dyDescent="0.25">
      <c r="A10" s="18">
        <v>1400</v>
      </c>
      <c r="B10" s="18">
        <v>1500</v>
      </c>
      <c r="C10" s="18" t="s">
        <v>32</v>
      </c>
      <c r="D10" s="18">
        <f t="shared" si="1"/>
        <v>1450</v>
      </c>
      <c r="E10" s="18">
        <v>14</v>
      </c>
      <c r="F10" s="18">
        <f t="shared" si="0"/>
        <v>7.0000000000000007E-2</v>
      </c>
      <c r="G10" s="18">
        <f t="shared" si="2"/>
        <v>7.000000000000001E-4</v>
      </c>
    </row>
    <row r="11" spans="1:11" x14ac:dyDescent="0.25">
      <c r="A11" s="18">
        <v>1500</v>
      </c>
      <c r="B11" s="18">
        <v>1600</v>
      </c>
      <c r="C11" s="18" t="s">
        <v>33</v>
      </c>
      <c r="D11" s="18">
        <f t="shared" si="1"/>
        <v>1550</v>
      </c>
      <c r="E11" s="18">
        <v>8</v>
      </c>
      <c r="F11" s="18">
        <f t="shared" si="0"/>
        <v>0.04</v>
      </c>
      <c r="G11" s="18">
        <f t="shared" si="2"/>
        <v>4.0000000000000002E-4</v>
      </c>
      <c r="K11" s="9">
        <f>SUM(K3:K5)</f>
        <v>0.25</v>
      </c>
    </row>
    <row r="12" spans="1:11" x14ac:dyDescent="0.25">
      <c r="C12" s="9">
        <f>E4+E5</f>
        <v>14</v>
      </c>
      <c r="D12" s="12">
        <f>E6+E7+E8</f>
        <v>136</v>
      </c>
      <c r="E12" s="11" t="s">
        <v>10</v>
      </c>
      <c r="F12" s="11" t="s">
        <v>10</v>
      </c>
      <c r="G12" s="11" t="s">
        <v>10</v>
      </c>
    </row>
    <row r="13" spans="1:11" x14ac:dyDescent="0.25">
      <c r="C13" s="20">
        <f>C12/E13</f>
        <v>7.0000000000000007E-2</v>
      </c>
      <c r="D13" s="20">
        <f>D12/E13</f>
        <v>0.68</v>
      </c>
      <c r="E13" s="10">
        <f>SUM(E4:E11)</f>
        <v>200</v>
      </c>
      <c r="F13" s="10">
        <f>SUM(F4:F11)</f>
        <v>1</v>
      </c>
      <c r="G13" s="10">
        <f>SUM(G4:G11)</f>
        <v>0.01</v>
      </c>
    </row>
    <row r="15" spans="1:11" x14ac:dyDescent="0.25">
      <c r="D15" s="11" t="s">
        <v>11</v>
      </c>
      <c r="E15" s="10" t="s">
        <v>12</v>
      </c>
      <c r="F15" s="10">
        <f>(D4*F4) + (D5*F5) + (D6*F6) + (D7*F7) + (D8*F8) + (D9*F9)  + (D10*F10) +(D11*F11)</f>
        <v>1206</v>
      </c>
      <c r="G15" s="13">
        <f>F15</f>
        <v>1206</v>
      </c>
      <c r="H15" s="10" t="s">
        <v>17</v>
      </c>
    </row>
    <row r="16" spans="1:11" x14ac:dyDescent="0.25">
      <c r="D16" s="11" t="s">
        <v>13</v>
      </c>
      <c r="E16" s="10" t="s">
        <v>14</v>
      </c>
      <c r="F16" s="10">
        <f>($F4*(($D4-$G$15)^2)+$F5*(($D5-$G$15)^2)+$F6*(($D6-$G$15)^2)+$F7*(($D7-$G$15)^2)+$F8*(($D8-$G$15)^2)+$F9*(($D9-$G$15)^2)+$F10*(($D10-$G$15)^2)+$F11*(($D11-$G$15)^2))</f>
        <v>22664</v>
      </c>
      <c r="G16" s="13">
        <f t="shared" ref="G16:G17" si="3">F16</f>
        <v>22664</v>
      </c>
      <c r="H16" s="10" t="s">
        <v>18</v>
      </c>
    </row>
    <row r="17" spans="4:8" ht="30" x14ac:dyDescent="0.25">
      <c r="D17" s="11" t="s">
        <v>15</v>
      </c>
      <c r="E17" s="10" t="s">
        <v>16</v>
      </c>
      <c r="F17" s="10">
        <f>(F16)^(1/2)</f>
        <v>150.54567413247051</v>
      </c>
      <c r="G17" s="13">
        <f t="shared" si="3"/>
        <v>150.54567413247051</v>
      </c>
      <c r="H17" s="10" t="s">
        <v>17</v>
      </c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15"/>
  <sheetViews>
    <sheetView zoomScale="175" zoomScaleNormal="175" workbookViewId="0">
      <selection activeCell="B7" sqref="B7"/>
    </sheetView>
  </sheetViews>
  <sheetFormatPr defaultRowHeight="15" x14ac:dyDescent="0.25"/>
  <cols>
    <col min="1" max="1" width="16" style="9" customWidth="1"/>
    <col min="2" max="2" width="17.42578125" style="9" customWidth="1"/>
    <col min="3" max="3" width="13.140625" style="9" customWidth="1"/>
    <col min="4" max="4" width="17.7109375" style="9" customWidth="1"/>
    <col min="5" max="16384" width="9.140625" style="9"/>
  </cols>
  <sheetData>
    <row r="3" spans="1:5" ht="45" x14ac:dyDescent="0.25">
      <c r="A3" s="11" t="s">
        <v>6</v>
      </c>
      <c r="B3" s="11" t="s">
        <v>7</v>
      </c>
      <c r="C3" s="11" t="s">
        <v>8</v>
      </c>
      <c r="D3" s="11" t="s">
        <v>9</v>
      </c>
    </row>
    <row r="4" spans="1:5" x14ac:dyDescent="0.25">
      <c r="A4" s="10">
        <v>100</v>
      </c>
      <c r="B4" s="10">
        <v>6</v>
      </c>
      <c r="C4" s="10">
        <f>B4/$B$11</f>
        <v>4.7619047619047616E-2</v>
      </c>
      <c r="D4" s="10">
        <f>C4/100</f>
        <v>4.7619047619047619E-4</v>
      </c>
    </row>
    <row r="5" spans="1:5" x14ac:dyDescent="0.25">
      <c r="A5" s="10">
        <v>200</v>
      </c>
      <c r="B5" s="10">
        <v>24</v>
      </c>
      <c r="C5" s="10">
        <f t="shared" ref="C5:C9" si="0">B5/$B$11</f>
        <v>0.19047619047619047</v>
      </c>
      <c r="D5" s="10">
        <f t="shared" ref="D5:D9" si="1">C5/100</f>
        <v>1.9047619047619048E-3</v>
      </c>
    </row>
    <row r="6" spans="1:5" x14ac:dyDescent="0.25">
      <c r="A6" s="10">
        <v>300</v>
      </c>
      <c r="B6" s="10">
        <v>18</v>
      </c>
      <c r="C6" s="10">
        <f t="shared" si="0"/>
        <v>0.14285714285714285</v>
      </c>
      <c r="D6" s="10">
        <f t="shared" si="1"/>
        <v>1.4285714285714286E-3</v>
      </c>
    </row>
    <row r="7" spans="1:5" x14ac:dyDescent="0.25">
      <c r="A7" s="10">
        <v>400</v>
      </c>
      <c r="B7" s="10">
        <v>30</v>
      </c>
      <c r="C7" s="10">
        <f t="shared" si="0"/>
        <v>0.23809523809523808</v>
      </c>
      <c r="D7" s="10">
        <f t="shared" si="1"/>
        <v>2.3809523809523807E-3</v>
      </c>
    </row>
    <row r="8" spans="1:5" x14ac:dyDescent="0.25">
      <c r="A8" s="10">
        <v>500</v>
      </c>
      <c r="B8" s="10">
        <v>36</v>
      </c>
      <c r="C8" s="10">
        <f t="shared" si="0"/>
        <v>0.2857142857142857</v>
      </c>
      <c r="D8" s="10">
        <f t="shared" si="1"/>
        <v>2.8571428571428571E-3</v>
      </c>
    </row>
    <row r="9" spans="1:5" x14ac:dyDescent="0.25">
      <c r="A9" s="10">
        <v>600</v>
      </c>
      <c r="B9" s="10">
        <v>12</v>
      </c>
      <c r="C9" s="10">
        <f t="shared" si="0"/>
        <v>9.5238095238095233E-2</v>
      </c>
      <c r="D9" s="10">
        <f t="shared" si="1"/>
        <v>9.5238095238095238E-4</v>
      </c>
    </row>
    <row r="10" spans="1:5" x14ac:dyDescent="0.25">
      <c r="A10" s="12"/>
      <c r="B10" s="11" t="s">
        <v>10</v>
      </c>
      <c r="C10" s="11" t="s">
        <v>10</v>
      </c>
      <c r="D10" s="11" t="s">
        <v>10</v>
      </c>
    </row>
    <row r="11" spans="1:5" x14ac:dyDescent="0.25">
      <c r="B11" s="10">
        <f>SUM(B4:B9)</f>
        <v>126</v>
      </c>
      <c r="C11" s="10">
        <f>SUM(C4:C9)</f>
        <v>1</v>
      </c>
      <c r="D11" s="10">
        <f>SUM(D4:D9)</f>
        <v>0.01</v>
      </c>
    </row>
    <row r="13" spans="1:5" x14ac:dyDescent="0.25">
      <c r="A13" s="11" t="s">
        <v>11</v>
      </c>
      <c r="B13" s="10" t="s">
        <v>12</v>
      </c>
      <c r="C13" s="10">
        <f>(A4*C4) + (A5*C5) + (A6*C6) + (A7*C7) + (A8*C8) +(A9*C9)</f>
        <v>380.95238095238096</v>
      </c>
      <c r="D13" s="14">
        <f>C13</f>
        <v>380.95238095238096</v>
      </c>
      <c r="E13" s="10" t="s">
        <v>17</v>
      </c>
    </row>
    <row r="14" spans="1:5" x14ac:dyDescent="0.25">
      <c r="A14" s="11" t="s">
        <v>13</v>
      </c>
      <c r="B14" s="10" t="s">
        <v>14</v>
      </c>
      <c r="C14" s="10">
        <f>($C4*(($A4-$D$13)^2)+$C5*(($A5-$D$13)^2)+$C6*(($A6-$D$13)^2)+$C7*(($A7-$D$13)^2)++$C8*(($A8-$D$13)^2)+$C9*(($A9-$D$13)^2))</f>
        <v>19637.188208616779</v>
      </c>
      <c r="D14" s="14">
        <f t="shared" ref="D14:D15" si="2">C14</f>
        <v>19637.188208616779</v>
      </c>
      <c r="E14" s="10" t="s">
        <v>18</v>
      </c>
    </row>
    <row r="15" spans="1:5" ht="30" x14ac:dyDescent="0.25">
      <c r="A15" s="11" t="s">
        <v>15</v>
      </c>
      <c r="B15" s="10" t="s">
        <v>16</v>
      </c>
      <c r="C15" s="10">
        <f>(C14)^(1/2)</f>
        <v>140.1327520910682</v>
      </c>
      <c r="D15" s="14">
        <f t="shared" si="2"/>
        <v>140.1327520910682</v>
      </c>
      <c r="E15" s="10" t="s">
        <v>17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C11"/>
  <sheetViews>
    <sheetView zoomScale="190" zoomScaleNormal="190" workbookViewId="0">
      <selection activeCell="E9" sqref="E9"/>
    </sheetView>
  </sheetViews>
  <sheetFormatPr defaultRowHeight="15" x14ac:dyDescent="0.2"/>
  <cols>
    <col min="1" max="1" width="5.5703125" style="2" bestFit="1" customWidth="1"/>
    <col min="2" max="2" width="10.28515625" style="2" bestFit="1" customWidth="1"/>
    <col min="3" max="3" width="7.140625" style="2" bestFit="1" customWidth="1"/>
    <col min="4" max="16384" width="9.140625" style="2"/>
  </cols>
  <sheetData>
    <row r="6" spans="1:3" x14ac:dyDescent="0.2">
      <c r="A6" s="1"/>
      <c r="B6" s="1"/>
      <c r="C6" s="1"/>
    </row>
    <row r="7" spans="1:3" x14ac:dyDescent="0.2">
      <c r="A7" s="3" t="s">
        <v>0</v>
      </c>
      <c r="B7" s="5">
        <v>0.98</v>
      </c>
      <c r="C7" s="7">
        <f>B7</f>
        <v>0.98</v>
      </c>
    </row>
    <row r="8" spans="1:3" x14ac:dyDescent="0.2">
      <c r="A8" s="3" t="s">
        <v>1</v>
      </c>
      <c r="B8" s="5">
        <v>1</v>
      </c>
      <c r="C8" s="7">
        <f t="shared" ref="C8:C11" si="0">B8</f>
        <v>1</v>
      </c>
    </row>
    <row r="9" spans="1:3" x14ac:dyDescent="0.2">
      <c r="A9" s="3" t="s">
        <v>2</v>
      </c>
      <c r="B9" s="5">
        <v>0.97</v>
      </c>
      <c r="C9" s="7">
        <f t="shared" si="0"/>
        <v>0.97</v>
      </c>
    </row>
    <row r="10" spans="1:3" x14ac:dyDescent="0.2">
      <c r="A10" s="4" t="s">
        <v>3</v>
      </c>
      <c r="B10" s="6">
        <f>B11/(B7*B8*B9)</f>
        <v>0.97832947612034504</v>
      </c>
      <c r="C10" s="8">
        <f t="shared" si="0"/>
        <v>0.97832947612034504</v>
      </c>
    </row>
    <row r="11" spans="1:3" x14ac:dyDescent="0.2">
      <c r="A11" s="3" t="s">
        <v>4</v>
      </c>
      <c r="B11" s="5">
        <v>0.93</v>
      </c>
      <c r="C11" s="7">
        <f t="shared" si="0"/>
        <v>0.93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C29"/>
  <sheetViews>
    <sheetView zoomScaleNormal="100" workbookViewId="0">
      <selection activeCell="Q19" sqref="Q19"/>
    </sheetView>
  </sheetViews>
  <sheetFormatPr defaultRowHeight="15" x14ac:dyDescent="0.2"/>
  <cols>
    <col min="1" max="1" width="5.5703125" style="2" bestFit="1" customWidth="1"/>
    <col min="2" max="2" width="10.28515625" style="2" bestFit="1" customWidth="1"/>
    <col min="3" max="3" width="7.140625" style="2" bestFit="1" customWidth="1"/>
    <col min="4" max="16384" width="9.140625" style="2"/>
  </cols>
  <sheetData>
    <row r="6" spans="1:3" x14ac:dyDescent="0.2">
      <c r="A6" s="1"/>
      <c r="B6" s="1"/>
      <c r="C6" s="1"/>
    </row>
    <row r="7" spans="1:3" x14ac:dyDescent="0.2">
      <c r="A7" s="3" t="s">
        <v>0</v>
      </c>
      <c r="B7" s="5">
        <v>0.99</v>
      </c>
      <c r="C7" s="7">
        <f>B7</f>
        <v>0.99</v>
      </c>
    </row>
    <row r="8" spans="1:3" x14ac:dyDescent="0.2">
      <c r="A8" s="3" t="s">
        <v>1</v>
      </c>
      <c r="B8" s="5">
        <v>0.97</v>
      </c>
      <c r="C8" s="7">
        <f t="shared" ref="C8:C12" si="0">B8</f>
        <v>0.97</v>
      </c>
    </row>
    <row r="9" spans="1:3" x14ac:dyDescent="0.2">
      <c r="A9" s="3" t="s">
        <v>2</v>
      </c>
      <c r="B9" s="5">
        <v>0.85</v>
      </c>
      <c r="C9" s="7">
        <f t="shared" si="0"/>
        <v>0.85</v>
      </c>
    </row>
    <row r="10" spans="1:3" x14ac:dyDescent="0.2">
      <c r="A10" s="3" t="s">
        <v>3</v>
      </c>
      <c r="B10" s="5">
        <v>0.96</v>
      </c>
      <c r="C10" s="7">
        <f t="shared" si="0"/>
        <v>0.96</v>
      </c>
    </row>
    <row r="11" spans="1:3" x14ac:dyDescent="0.2">
      <c r="A11" s="3" t="s">
        <v>5</v>
      </c>
      <c r="B11" s="5">
        <v>0.92</v>
      </c>
      <c r="C11" s="7">
        <f t="shared" si="0"/>
        <v>0.92</v>
      </c>
    </row>
    <row r="12" spans="1:3" x14ac:dyDescent="0.2">
      <c r="A12" s="3" t="s">
        <v>4</v>
      </c>
      <c r="B12" s="5"/>
      <c r="C12" s="7">
        <f t="shared" si="0"/>
        <v>0</v>
      </c>
    </row>
    <row r="15" spans="1:3" x14ac:dyDescent="0.2">
      <c r="A15" s="1"/>
      <c r="B15" s="1"/>
      <c r="C15" s="1"/>
    </row>
    <row r="16" spans="1:3" x14ac:dyDescent="0.2">
      <c r="A16" s="4" t="s">
        <v>0</v>
      </c>
      <c r="B16" s="6">
        <v>0.995</v>
      </c>
      <c r="C16" s="8">
        <f>B16</f>
        <v>0.995</v>
      </c>
    </row>
    <row r="17" spans="1:3" x14ac:dyDescent="0.2">
      <c r="A17" s="3" t="s">
        <v>1</v>
      </c>
      <c r="B17" s="5">
        <v>0.98</v>
      </c>
      <c r="C17" s="7">
        <f t="shared" ref="C17:C21" si="1">B17</f>
        <v>0.98</v>
      </c>
    </row>
    <row r="18" spans="1:3" x14ac:dyDescent="0.2">
      <c r="A18" s="3" t="s">
        <v>2</v>
      </c>
      <c r="B18" s="5">
        <v>0.98</v>
      </c>
      <c r="C18" s="7">
        <f t="shared" si="1"/>
        <v>0.98</v>
      </c>
    </row>
    <row r="19" spans="1:3" x14ac:dyDescent="0.2">
      <c r="A19" s="4" t="s">
        <v>3</v>
      </c>
      <c r="B19" s="6">
        <v>0.995</v>
      </c>
      <c r="C19" s="8">
        <f t="shared" si="1"/>
        <v>0.995</v>
      </c>
    </row>
    <row r="20" spans="1:3" x14ac:dyDescent="0.2">
      <c r="A20" s="3" t="s">
        <v>5</v>
      </c>
      <c r="B20" s="5">
        <f>((B17+B18)/2)^(1/2)</f>
        <v>0.98994949366116658</v>
      </c>
      <c r="C20" s="7">
        <f t="shared" si="1"/>
        <v>0.98994949366116658</v>
      </c>
    </row>
    <row r="21" spans="1:3" x14ac:dyDescent="0.2">
      <c r="A21" s="3" t="s">
        <v>4</v>
      </c>
      <c r="B21" s="7">
        <v>0.93</v>
      </c>
      <c r="C21" s="7">
        <f t="shared" si="1"/>
        <v>0.93</v>
      </c>
    </row>
    <row r="23" spans="1:3" x14ac:dyDescent="0.2">
      <c r="A23" s="2" t="s">
        <v>23</v>
      </c>
      <c r="B23" s="2">
        <f>(B16*B17*B18*B19*B20)+(B16*B17*B18*B19*(1-B20))+(B16*B17*B18*B20*(1-B19))+(B16*B17*B19*B20*(1-B18))+(B16*B18*B19*B20*(1-B17))+(B17*B18*B19*B20*(1-B16))</f>
        <v>0.99869887766294263</v>
      </c>
    </row>
    <row r="25" spans="1:3" x14ac:dyDescent="0.2">
      <c r="B25" s="2">
        <f>(0.98*0.9899)+(0.98*0.9899)+(0.98*0.98*0.9899)+(0.98*0.98*0.9899)-3*0.98*0.98*0.9899</f>
        <v>0.98950403999999992</v>
      </c>
    </row>
    <row r="26" spans="1:3" x14ac:dyDescent="0.2">
      <c r="B26" s="2">
        <v>0.98</v>
      </c>
    </row>
    <row r="27" spans="1:3" x14ac:dyDescent="0.2">
      <c r="B27" s="2" t="s">
        <v>20</v>
      </c>
      <c r="C27" s="2">
        <f>B26/B25</f>
        <v>0.99039514785609173</v>
      </c>
    </row>
    <row r="28" spans="1:3" x14ac:dyDescent="0.2">
      <c r="B28" s="2" t="s">
        <v>21</v>
      </c>
      <c r="C28" s="2">
        <f>(C27)^(1/2)</f>
        <v>0.99518598656537149</v>
      </c>
    </row>
    <row r="29" spans="1:3" x14ac:dyDescent="0.2">
      <c r="B29" s="2" t="s">
        <v>22</v>
      </c>
      <c r="C29" s="2">
        <f>C28</f>
        <v>0.99518598656537149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115" zoomScaleNormal="115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desvio_padrao1 (2)</vt:lpstr>
      <vt:lpstr>desvio_padrao2</vt:lpstr>
      <vt:lpstr>desvio_padrao1</vt:lpstr>
      <vt:lpstr>série</vt:lpstr>
      <vt:lpstr>paralelo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Edgard Gonçalves Cardoso</cp:lastModifiedBy>
  <dcterms:created xsi:type="dcterms:W3CDTF">2014-03-25T11:56:04Z</dcterms:created>
  <dcterms:modified xsi:type="dcterms:W3CDTF">2020-07-14T00:57:27Z</dcterms:modified>
</cp:coreProperties>
</file>