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pivotTable+xml" PartName="/xl/pivotTables/pivotTable6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7.xml"/>
  <Override ContentType="application/vnd.openxmlformats-officedocument.spreadsheetml.pivotTable+xml" PartName="/xl/pivotTables/pivotTable9.xml"/>
  <Override ContentType="application/vnd.openxmlformats-officedocument.spreadsheetml.pivotTable+xml" PartName="/xl/pivotTables/pivotTable11.xml"/>
  <Override ContentType="application/vnd.openxmlformats-officedocument.spreadsheetml.pivotTable+xml" PartName="/xl/pivotTables/pivotTable13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pivotTable+xml" PartName="/xl/pivotTables/pivotTable8.xml"/>
  <Override ContentType="application/vnd.openxmlformats-officedocument.spreadsheetml.pivotTable+xml" PartName="/xl/pivotTables/pivotTable10.xml"/>
  <Override ContentType="application/vnd.openxmlformats-officedocument.spreadsheetml.pivotTable+xml" PartName="/xl/pivotTables/pivotTable1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hidden" name="BaseIndicadores" sheetId="2" r:id="rId5"/>
    <sheet state="visible" name="Base_de_Dados" sheetId="3" r:id="rId6"/>
    <sheet state="visible" name="Listas" sheetId="4" r:id="rId7"/>
    <sheet state="visible" name="Dashboard" sheetId="5" r:id="rId8"/>
  </sheets>
  <definedNames>
    <definedName name="SegmentaçãodeDados_ÁREA">#REF!</definedName>
    <definedName name="SegmentaçãodeDados_Ano">#REF!</definedName>
    <definedName name="SegmentaçãodeDados_Mês">#REF!</definedName>
    <definedName name="SegmentaçãodeDados_SEXO">#REF!</definedName>
    <definedName name="SegmentaçãodeDados_TIPO_COLAB.">#REF!</definedName>
    <definedName name="SegmentaçãodeDados_MODALIDADE">#REF!</definedName>
    <definedName name="SegmentaçãodeDados_TURNO">#REF!</definedName>
    <definedName hidden="1" localSheetId="2" name="_xlnm._FilterDatabase">Base_de_Dados!$B$2:$Z$203</definedName>
  </definedNames>
  <calcPr/>
  <pivotCaches>
    <pivotCache cacheId="0" r:id="rId9"/>
  </pivotCaches>
</workbook>
</file>

<file path=xl/sharedStrings.xml><?xml version="1.0" encoding="utf-8"?>
<sst xmlns="http://schemas.openxmlformats.org/spreadsheetml/2006/main" count="794" uniqueCount="157">
  <si>
    <t>Natureza de Lesão</t>
  </si>
  <si>
    <t>Qdade</t>
  </si>
  <si>
    <t>APRIL</t>
  </si>
  <si>
    <t>Concluído</t>
  </si>
  <si>
    <t>Comercial</t>
  </si>
  <si>
    <t>F</t>
  </si>
  <si>
    <t>Com afastamento</t>
  </si>
  <si>
    <t>0 a 2 MESES</t>
  </si>
  <si>
    <t>1º</t>
  </si>
  <si>
    <t>1º ANO</t>
  </si>
  <si>
    <t>Setor A</t>
  </si>
  <si>
    <t>Escoriação</t>
  </si>
  <si>
    <t>M</t>
  </si>
  <si>
    <t>Grand Total</t>
  </si>
  <si>
    <t>AUGUST</t>
  </si>
  <si>
    <t>Em andamento</t>
  </si>
  <si>
    <t>Financeiro</t>
  </si>
  <si>
    <t>Doença Ocupacional com afastamento</t>
  </si>
  <si>
    <t>3 a 6 MESES</t>
  </si>
  <si>
    <t>2º</t>
  </si>
  <si>
    <t>2º ANO</t>
  </si>
  <si>
    <t>Setor B</t>
  </si>
  <si>
    <t>Contusão</t>
  </si>
  <si>
    <t>JANUARY</t>
  </si>
  <si>
    <t>Não iniciado</t>
  </si>
  <si>
    <t>Logística</t>
  </si>
  <si>
    <t>Doença Ocupacional sem afastamento</t>
  </si>
  <si>
    <t>7 a 12 MESES</t>
  </si>
  <si>
    <t>3º</t>
  </si>
  <si>
    <t>4º ANO</t>
  </si>
  <si>
    <t>Setor C</t>
  </si>
  <si>
    <t>Dor</t>
  </si>
  <si>
    <t>JULY</t>
  </si>
  <si>
    <t>Produção</t>
  </si>
  <si>
    <t>Incidente</t>
  </si>
  <si>
    <t>Setor D</t>
  </si>
  <si>
    <t>Lesão Leve</t>
  </si>
  <si>
    <t>Sem afastamento</t>
  </si>
  <si>
    <t>JUNE</t>
  </si>
  <si>
    <t>Suprimentos</t>
  </si>
  <si>
    <t>Lesão Grave</t>
  </si>
  <si>
    <t>APRIL Total</t>
  </si>
  <si>
    <t>MAY</t>
  </si>
  <si>
    <t>Lesão</t>
  </si>
  <si>
    <t>AUGUST Total</t>
  </si>
  <si>
    <t>JANUARY Total</t>
  </si>
  <si>
    <t>JULY Total</t>
  </si>
  <si>
    <t>Quantidade de Acidentes:</t>
  </si>
  <si>
    <t>JUNE Total</t>
  </si>
  <si>
    <t>MAY Total</t>
  </si>
  <si>
    <t>COSTA</t>
  </si>
  <si>
    <t>CABEÇA/FACE:</t>
  </si>
  <si>
    <t>DEDO/MÃO</t>
  </si>
  <si>
    <t>COSTAS:</t>
  </si>
  <si>
    <t>PERNA/JOELHO</t>
  </si>
  <si>
    <t>DEDO/MÃO:</t>
  </si>
  <si>
    <t>PULSO/BRAÇO/COTOVELO</t>
  </si>
  <si>
    <t>OLHO:</t>
  </si>
  <si>
    <t>TORAX</t>
  </si>
  <si>
    <t>OUTROS:</t>
  </si>
  <si>
    <t>PÉ/TORNOZELO:</t>
  </si>
  <si>
    <t>PERNA/JOELHO:</t>
  </si>
  <si>
    <t>PULSO/BRAÇO/COTOVELO:</t>
  </si>
  <si>
    <t>TORAX:</t>
  </si>
  <si>
    <t>Data</t>
  </si>
  <si>
    <t>Turno</t>
  </si>
  <si>
    <t>Ano</t>
  </si>
  <si>
    <t>Mês</t>
  </si>
  <si>
    <t>Número</t>
  </si>
  <si>
    <t>Colaborador</t>
  </si>
  <si>
    <t>Sexo</t>
  </si>
  <si>
    <t>Idade</t>
  </si>
  <si>
    <t xml:space="preserve">Tipo </t>
  </si>
  <si>
    <t>Diretoria</t>
  </si>
  <si>
    <t>Gerencia</t>
  </si>
  <si>
    <t>Coordenação</t>
  </si>
  <si>
    <t>Admissão</t>
  </si>
  <si>
    <t>Tempo de empresa</t>
  </si>
  <si>
    <t>Horas de trabalho</t>
  </si>
  <si>
    <t>Tempo na função</t>
  </si>
  <si>
    <t>Dias de afastamento</t>
  </si>
  <si>
    <t>Tipo</t>
  </si>
  <si>
    <t>Sub-tipo</t>
  </si>
  <si>
    <t>Detalhe da lesão</t>
  </si>
  <si>
    <t>Causa</t>
  </si>
  <si>
    <t>Parte do corpo</t>
  </si>
  <si>
    <t>Status da análise</t>
  </si>
  <si>
    <t>Descrição da ação</t>
  </si>
  <si>
    <t>Profissional SST Responsável</t>
  </si>
  <si>
    <t>DATA DO ACIDENTE</t>
  </si>
  <si>
    <t>TURNO</t>
  </si>
  <si>
    <t>Registo</t>
  </si>
  <si>
    <t>NOME</t>
  </si>
  <si>
    <t>SEXO</t>
  </si>
  <si>
    <t>IDADE</t>
  </si>
  <si>
    <t>TIPO</t>
  </si>
  <si>
    <t>ÁREA</t>
  </si>
  <si>
    <t>SETOR</t>
  </si>
  <si>
    <t>SUB SETOR</t>
  </si>
  <si>
    <t>DATA DE ADMISSÃO</t>
  </si>
  <si>
    <t>TEMPO NA EMPRESA</t>
  </si>
  <si>
    <t>HORAS DE TRABALHO</t>
  </si>
  <si>
    <t>TEMPO NA FUNÇÃO</t>
  </si>
  <si>
    <t>DIAS AFASTADOS</t>
  </si>
  <si>
    <t>TIPO COLAB.</t>
  </si>
  <si>
    <t>MODALIDADE</t>
  </si>
  <si>
    <t>NATUREZA DA LESÃO</t>
  </si>
  <si>
    <t>AGENTE CAUSADOR</t>
  </si>
  <si>
    <t>PARTE DO CORPO ATINGIDA</t>
  </si>
  <si>
    <t>INVESTIGAÇÃO REALIZADA</t>
  </si>
  <si>
    <t>AÇÕES LANÇADAS SGE</t>
  </si>
  <si>
    <t>TST RESPONÁVEL</t>
  </si>
  <si>
    <t>Colaborador 1</t>
  </si>
  <si>
    <t>PRÓPRIO</t>
  </si>
  <si>
    <t>-</t>
  </si>
  <si>
    <t>ATÉ A 4° H</t>
  </si>
  <si>
    <t>TERCEIRO</t>
  </si>
  <si>
    <t>Agente 1</t>
  </si>
  <si>
    <t>Ação 1</t>
  </si>
  <si>
    <t>Paula</t>
  </si>
  <si>
    <t>Colaborador 2</t>
  </si>
  <si>
    <t>ATÉ A 5° H</t>
  </si>
  <si>
    <t>ACIMA DE 5 ANOS</t>
  </si>
  <si>
    <t>TÍPICO</t>
  </si>
  <si>
    <t>Agente 5</t>
  </si>
  <si>
    <t>Ação 2</t>
  </si>
  <si>
    <t>Maria</t>
  </si>
  <si>
    <t>Colaborador 3</t>
  </si>
  <si>
    <t>TRAJETO</t>
  </si>
  <si>
    <t>Agente 8</t>
  </si>
  <si>
    <t>Ação 3</t>
  </si>
  <si>
    <t>José</t>
  </si>
  <si>
    <t>Colaborador 4</t>
  </si>
  <si>
    <t>ATÉ A 1° H</t>
  </si>
  <si>
    <t>Colaborador 15</t>
  </si>
  <si>
    <t>Colaborador 6</t>
  </si>
  <si>
    <t>ATÉ A 3° H</t>
  </si>
  <si>
    <t>Colaborador 7</t>
  </si>
  <si>
    <t>3 a 5 ANOS</t>
  </si>
  <si>
    <t>Colaborador 8</t>
  </si>
  <si>
    <t>ATÉ A 2° H</t>
  </si>
  <si>
    <t>Colaborador 9</t>
  </si>
  <si>
    <t>Colaborador 10</t>
  </si>
  <si>
    <t>ATÉ A 7° H</t>
  </si>
  <si>
    <t>Colaborador 11</t>
  </si>
  <si>
    <t>1 a 2 ANOS</t>
  </si>
  <si>
    <t>Finanças</t>
  </si>
  <si>
    <t>Vendas</t>
  </si>
  <si>
    <t>OLHO</t>
  </si>
  <si>
    <t>RH</t>
  </si>
  <si>
    <t>Tancagem</t>
  </si>
  <si>
    <t>CABEÇA/FACE</t>
  </si>
  <si>
    <t>Administração</t>
  </si>
  <si>
    <t>PÉ/TORNOZELO</t>
  </si>
  <si>
    <t>OUTROS</t>
  </si>
  <si>
    <r>
      <rPr>
        <rFont val="Gisha"/>
        <b/>
        <color/>
        <sz val="18.0"/>
      </rPr>
      <t>Indicadores:</t>
    </r>
    <r>
      <rPr>
        <rFont val="Gisha"/>
        <color/>
        <sz val="18.0"/>
      </rPr>
      <t xml:space="preserve"> Acidentes e Afastamentos</t>
    </r>
  </si>
  <si>
    <r>
      <rPr>
        <rFont val="Calibri"/>
        <color/>
        <sz val="14.0"/>
      </rPr>
      <t xml:space="preserve">Para ver neste painel os novos dados cadastrados: </t>
    </r>
    <r>
      <rPr>
        <rFont val="Calibri"/>
        <b/>
        <color/>
        <sz val="14.0"/>
      </rPr>
      <t>Guia Dados</t>
    </r>
    <r>
      <rPr>
        <rFont val="Calibri"/>
        <color/>
        <sz val="14.0"/>
      </rPr>
      <t xml:space="preserve"> / </t>
    </r>
    <r>
      <rPr>
        <rFont val="Calibri"/>
        <b/>
        <color/>
        <sz val="14.0"/>
      </rPr>
      <t>Atualizar Tudo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</si>
</sst>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/>
      <name val="Arial"/>
      <scheme val="minor"/>
    </font>
    <font>
      <sz val="11.0"/>
      <color/>
      <name val="Calibri"/>
    </font>
    <font>
      <sz val="14.0"/>
      <color/>
      <name val="Gisha"/>
    </font>
    <font/>
    <font>
      <sz val="18.0"/>
      <color/>
      <name val="Calibri"/>
    </font>
    <font>
      <sz val="11.0"/>
      <name val="Gisha"/>
    </font>
    <font>
      <b/>
      <sz val="11.0"/>
      <color/>
      <name val="Gisha"/>
    </font>
    <font>
      <b/>
      <sz val="12.0"/>
      <color/>
      <name val="Gisha"/>
    </font>
    <font>
      <b/>
      <sz val="12.0"/>
      <color rgb="FFFFE598"/>
      <name val="Calibri"/>
    </font>
    <font>
      <sz val="12.0"/>
      <name val="Calibri"/>
    </font>
    <font>
      <sz val="12.0"/>
      <color/>
      <name val="Calibri"/>
    </font>
    <font>
      <sz val="12.0"/>
      <color rgb="FF000000"/>
      <name val="Calibri"/>
    </font>
    <font>
      <b/>
      <sz val="12.0"/>
      <color/>
      <name val="Calibri"/>
    </font>
    <font>
      <sz val="16.0"/>
      <color/>
      <name val="Gisha"/>
    </font>
    <font>
      <sz val="18.0"/>
      <color/>
      <name val="Gisha"/>
    </font>
    <font>
      <sz val="20.0"/>
      <color/>
      <name val="Gisha"/>
    </font>
    <font>
      <sz val="14.0"/>
      <color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FFF9E7"/>
        <bgColor rgb="FFFFF9E7"/>
      </patternFill>
    </fill>
    <fill>
      <patternFill patternType="solid">
        <fgColor rgb="FF3F3F3F"/>
        <bgColor rgb="FF3F3F3F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595959"/>
        <bgColor rgb="FF595959"/>
      </patternFill>
    </fill>
    <fill>
      <patternFill patternType="solid">
        <fgColor rgb="FFFFD965"/>
        <bgColor rgb="FFFFD965"/>
      </patternFill>
    </fill>
  </fills>
  <borders count="33">
    <border/>
    <border>
      <left style="thin">
        <color rgb="FF7F7F7F"/>
      </left>
      <top style="thin">
        <color rgb="FF7F7F7F"/>
      </top>
    </border>
    <border>
      <right style="thin">
        <color rgb="FF7F7F7F"/>
      </right>
      <top style="thin">
        <color rgb="FF7F7F7F"/>
      </top>
    </border>
    <border>
      <right style="medium">
        <color rgb="FF7F7F7F"/>
      </right>
      <top style="thin">
        <color rgb="FF7F7F7F"/>
      </top>
    </border>
    <border>
      <left style="thin">
        <color rgb="FF7F7F7F"/>
      </left>
    </border>
    <border>
      <right style="thin">
        <color rgb="FF7F7F7F"/>
      </right>
    </border>
    <border>
      <right style="medium">
        <color rgb="FF7F7F7F"/>
      </right>
    </border>
    <border>
      <left style="thin">
        <color rgb="FF7F7F7F"/>
      </left>
      <bottom style="medium">
        <color rgb="FF7F7F7F"/>
      </bottom>
    </border>
    <border>
      <right style="thin">
        <color rgb="FF7F7F7F"/>
      </right>
      <bottom style="medium">
        <color rgb="FF7F7F7F"/>
      </bottom>
    </border>
    <border>
      <right style="medium">
        <color rgb="FF7F7F7F"/>
      </right>
      <bottom style="medium">
        <color rgb="FF7F7F7F"/>
      </bottom>
    </border>
    <border>
      <left/>
      <right/>
      <top/>
      <bottom/>
    </border>
    <border>
      <left style="medium">
        <color rgb="FFFFE598"/>
      </left>
      <right style="medium">
        <color rgb="FFFFE598"/>
      </right>
      <top style="medium">
        <color rgb="FFFFE598"/>
      </top>
      <bottom style="medium">
        <color rgb="FFFFE598"/>
      </bottom>
    </border>
    <border>
      <left style="thin">
        <color rgb="FFFFE598"/>
      </left>
      <right/>
      <top/>
      <bottom/>
    </border>
    <border>
      <left style="thin">
        <color rgb="FFFFE598"/>
      </left>
      <right style="thin">
        <color rgb="FFFFE598"/>
      </right>
      <top/>
      <bottom/>
    </border>
    <border>
      <left style="thin">
        <color/>
      </left>
      <top style="thin">
        <color/>
      </top>
    </border>
    <border>
      <left/>
      <right/>
      <top style="thin">
        <color/>
      </top>
      <bottom/>
    </border>
    <border>
      <left/>
      <right/>
      <top style="thin">
        <color rgb="FFFFE598"/>
      </top>
      <bottom/>
    </border>
    <border>
      <top style="thin">
        <color/>
      </top>
    </border>
    <border>
      <right style="thin">
        <color/>
      </right>
      <top style="thin">
        <color/>
      </top>
    </border>
    <border>
      <left style="thin">
        <color/>
      </left>
      <right/>
      <top style="thin">
        <color/>
      </top>
      <bottom/>
    </border>
    <border>
      <left style="thin">
        <color/>
      </left>
      <top style="thin">
        <color/>
      </top>
      <bottom style="thin">
        <color/>
      </bottom>
    </border>
    <border>
      <left/>
      <right/>
      <top style="thin">
        <color/>
      </top>
      <bottom style="thin">
        <color/>
      </bottom>
    </border>
    <border>
      <top style="thin">
        <color/>
      </top>
      <bottom style="thin">
        <color/>
      </bottom>
    </border>
    <border>
      <right style="thin">
        <color/>
      </right>
      <top style="thin">
        <color/>
      </top>
      <bottom style="thin">
        <color/>
      </bottom>
    </border>
    <border>
      <left style="thin">
        <color rgb="FFFFE598"/>
      </left>
      <right style="thin">
        <color rgb="FFFFE598"/>
      </right>
      <top style="thin">
        <color rgb="FFFFE598"/>
      </top>
      <bottom style="thin">
        <color rgb="FFFFE598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9" xfId="0" applyFont="1" applyNumberForma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1" fillId="3" fontId="4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3" fontId="5" numFmtId="0" xfId="0" applyAlignment="1" applyBorder="1" applyFont="1">
      <alignment horizontal="right" vertical="center"/>
    </xf>
    <xf borderId="10" fillId="0" fontId="6" numFmtId="0" xfId="0" applyAlignment="1" applyBorder="1" applyFont="1">
      <alignment horizontal="center" vertical="center"/>
    </xf>
    <xf borderId="10" fillId="0" fontId="6" numFmtId="9" xfId="0" applyAlignment="1" applyBorder="1" applyFont="1" applyNumberFormat="1">
      <alignment horizontal="center" vertical="center"/>
    </xf>
    <xf borderId="11" fillId="4" fontId="7" numFmtId="0" xfId="0" applyAlignment="1" applyBorder="1" applyFill="1" applyFont="1">
      <alignment horizontal="center" shrinkToFit="0" vertical="center" wrapText="1"/>
    </xf>
    <xf borderId="12" fillId="2" fontId="8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center" shrinkToFit="0" vertical="center" wrapText="1"/>
    </xf>
    <xf borderId="14" fillId="0" fontId="9" numFmtId="14" xfId="0" applyAlignment="1" applyBorder="1" applyFont="1" applyNumberFormat="1">
      <alignment horizontal="center" shrinkToFit="0" vertical="center" wrapText="1"/>
    </xf>
    <xf borderId="15" fillId="5" fontId="9" numFmtId="0" xfId="0" applyAlignment="1" applyBorder="1" applyFill="1" applyFont="1">
      <alignment horizontal="center" shrinkToFit="0" vertical="center" wrapText="1"/>
    </xf>
    <xf borderId="16" fillId="6" fontId="10" numFmtId="0" xfId="0" applyAlignment="1" applyBorder="1" applyFill="1" applyFont="1">
      <alignment horizontal="center" vertical="center"/>
    </xf>
    <xf borderId="17" fillId="0" fontId="9" numFmtId="1" xfId="0" applyAlignment="1" applyBorder="1" applyFont="1" applyNumberForma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5" fillId="5" fontId="10" numFmtId="0" xfId="0" applyAlignment="1" applyBorder="1" applyFont="1">
      <alignment horizontal="center" vertical="center"/>
    </xf>
    <xf borderId="15" fillId="5" fontId="9" numFmtId="0" xfId="0" applyAlignment="1" applyBorder="1" applyFont="1">
      <alignment horizontal="center" vertical="center"/>
    </xf>
    <xf borderId="17" fillId="0" fontId="9" numFmtId="14" xfId="0" applyAlignment="1" applyBorder="1" applyFont="1" applyNumberFormat="1">
      <alignment horizontal="center" shrinkToFit="0" vertical="center" wrapText="1"/>
    </xf>
    <xf borderId="15" fillId="5" fontId="11" numFmtId="0" xfId="0" applyAlignment="1" applyBorder="1" applyFont="1">
      <alignment horizontal="center" readingOrder="1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borderId="19" fillId="0" fontId="9" numFmtId="14" xfId="0" applyAlignment="1" applyBorder="1" applyFont="1" applyNumberFormat="1">
      <alignment horizontal="center" shrinkToFit="0" vertical="center" wrapText="1"/>
    </xf>
    <xf borderId="15" fillId="0" fontId="9" numFmtId="14" xfId="0" applyAlignment="1" applyBorder="1" applyFont="1" applyNumberFormat="1">
      <alignment horizontal="center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20" fillId="0" fontId="9" numFmtId="14" xfId="0" applyAlignment="1" applyBorder="1" applyFont="1" applyNumberFormat="1">
      <alignment horizontal="center" shrinkToFit="0" vertical="center" wrapText="1"/>
    </xf>
    <xf borderId="21" fillId="5" fontId="9" numFmtId="0" xfId="0" applyAlignment="1" applyBorder="1" applyFont="1">
      <alignment horizontal="center" shrinkToFit="0" vertical="center" wrapText="1"/>
    </xf>
    <xf borderId="22" fillId="0" fontId="9" numFmtId="1" xfId="0" applyAlignment="1" applyBorder="1" applyFont="1" applyNumberForma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1" fillId="5" fontId="10" numFmtId="0" xfId="0" applyAlignment="1" applyBorder="1" applyFont="1">
      <alignment horizontal="center" vertical="center"/>
    </xf>
    <xf borderId="21" fillId="5" fontId="9" numFmtId="0" xfId="0" applyAlignment="1" applyBorder="1" applyFont="1">
      <alignment horizontal="center" vertical="center"/>
    </xf>
    <xf borderId="22" fillId="0" fontId="9" numFmtId="14" xfId="0" applyAlignment="1" applyBorder="1" applyFont="1" applyNumberFormat="1">
      <alignment horizontal="center" shrinkToFit="0" vertical="center" wrapText="1"/>
    </xf>
    <xf borderId="21" fillId="5" fontId="11" numFmtId="0" xfId="0" applyAlignment="1" applyBorder="1" applyFont="1">
      <alignment horizontal="center" readingOrder="1" shrinkToFit="0" vertical="center" wrapText="1"/>
    </xf>
    <xf borderId="23" fillId="0" fontId="9" numFmtId="0" xfId="0" applyAlignment="1" applyBorder="1" applyFont="1">
      <alignment horizontal="center" shrinkToFit="0" vertical="center" wrapText="1"/>
    </xf>
    <xf borderId="24" fillId="4" fontId="12" numFmtId="0" xfId="0" applyAlignment="1" applyBorder="1" applyFont="1">
      <alignment horizontal="center" shrinkToFit="0" vertical="center" wrapText="1"/>
    </xf>
    <xf borderId="10" fillId="7" fontId="1" numFmtId="0" xfId="0" applyBorder="1" applyFill="1" applyFont="1"/>
    <xf borderId="10" fillId="7" fontId="13" numFmtId="0" xfId="0" applyAlignment="1" applyBorder="1" applyFont="1">
      <alignment shrinkToFit="0" vertical="top" wrapText="1"/>
    </xf>
    <xf borderId="25" fillId="7" fontId="14" numFmtId="0" xfId="0" applyAlignment="1" applyBorder="1" applyFont="1">
      <alignment horizontal="center" shrinkToFit="0" vertical="top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10" fillId="7" fontId="15" numFmtId="0" xfId="0" applyAlignment="1" applyBorder="1" applyFont="1">
      <alignment shrinkToFit="0" vertical="top" wrapText="1"/>
    </xf>
    <xf borderId="25" fillId="5" fontId="16" numFmtId="0" xfId="0" applyAlignment="1" applyBorder="1" applyFont="1">
      <alignment horizontal="left" shrinkToFit="0" vertical="center" wrapText="1"/>
    </xf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10" fillId="8" fontId="1" numFmtId="0" xfId="0" applyBorder="1" applyFill="1" applyFont="1"/>
    <xf borderId="10" fillId="5" fontId="1" numFmtId="0" xfId="0" applyBorder="1" applyFont="1"/>
  </cellXfs>
  <cellStyles count="1">
    <cellStyle xfId="0" name="Normal" builtinId="0"/>
  </cellStyles>
  <dxfs count="8">
    <dxf>
      <font>
        <color rgb="FF00A44A"/>
      </font>
      <fill>
        <patternFill patternType="none"/>
      </fill>
      <border/>
    </dxf>
    <dxf>
      <font>
        <color rgb="FFBF90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/>
      </font>
      <fill>
        <patternFill patternType="solid">
          <fgColor rgb="FF2E75B5"/>
          <bgColor rgb="FF2E75B5"/>
        </patternFill>
      </fill>
      <border/>
    </dxf>
    <dxf>
      <font>
        <color/>
      </font>
      <fill>
        <patternFill patternType="solid">
          <fgColor rgb="FF3F3F3F"/>
          <bgColor rgb="FF3F3F3F"/>
        </patternFill>
      </fill>
      <border/>
    </dxf>
    <dxf>
      <font>
        <color/>
      </font>
      <fill>
        <patternFill patternType="solid">
          <fgColor rgb="FF7030A0"/>
          <bgColor rgb="FF7030A0"/>
        </patternFill>
      </fill>
      <border/>
    </dxf>
    <dxf>
      <font/>
      <fill>
        <patternFill patternType="solid">
          <fgColor rgb="FFFFD965"/>
          <bgColor rgb="FFFFD965"/>
        </patternFill>
      </fill>
      <border/>
    </dxf>
    <dxf>
      <font>
        <color/>
      </font>
      <fill>
        <patternFill patternType="solid">
          <fgColor rgb="FFC00000"/>
          <bgColor rgb="FFC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697848666352604"/>
          <c:y val="0.3037670113299895"/>
          <c:w val="0.5288347503570601"/>
          <c:h val="0.6605729443961853"/>
        </c:manualLayout>
      </c:layout>
      <c:pieChart>
        <c:varyColors val="1"/>
        <c:ser>
          <c:idx val="0"/>
          <c:order val="0"/>
          <c:tx>
            <c:strRef>
              <c:f>BaseIndicadores!$I$3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BaseIndicadores!$H$4:$H$7</c:f>
            </c:strRef>
          </c:cat>
          <c:val>
            <c:numRef>
              <c:f>BaseIndicadores!$I$4:$I$7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t"/>
      <c:layout>
        <c:manualLayout>
          <c:xMode val="edge"/>
          <c:yMode val="edge"/>
          <c:x val="0.01991683872261009"/>
          <c:y val="0.05714285714285714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9E7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5393517115638933"/>
          <c:y val="0.0501302237523244"/>
          <c:w val="0.6705247213845702"/>
          <c:h val="0.8997395524953512"/>
        </c:manualLayout>
      </c:layout>
      <c:barChart>
        <c:barDir val="col"/>
        <c:grouping val="stacked"/>
        <c:ser>
          <c:idx val="0"/>
          <c:order val="0"/>
          <c:tx>
            <c:v>0 a 2 MESES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BaseIndicadores!$U$14</c:f>
              <c:numCache/>
            </c:numRef>
          </c:val>
        </c:ser>
        <c:ser>
          <c:idx val="1"/>
          <c:order val="1"/>
          <c:tx>
            <c:v>3 a 6 MESES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val>
            <c:numRef>
              <c:f>BaseIndicadores!$U$15</c:f>
              <c:numCache/>
            </c:numRef>
          </c:val>
        </c:ser>
        <c:ser>
          <c:idx val="2"/>
          <c:order val="2"/>
          <c:tx>
            <c:v>7 a 12 MESES</c:v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val>
            <c:numRef>
              <c:f>BaseIndicadores!$U$16</c:f>
              <c:numCache/>
            </c:numRef>
          </c:val>
        </c:ser>
        <c:ser>
          <c:idx val="3"/>
          <c:order val="3"/>
          <c:tx>
            <c:strRef>
              <c:f>BaseIndicadores!$T$17</c:f>
            </c:strRef>
          </c:tx>
          <c:val>
            <c:numRef>
              <c:f>BaseIndicadores!$U$17</c:f>
              <c:numCache/>
            </c:numRef>
          </c:val>
        </c:ser>
        <c:ser>
          <c:idx val="4"/>
          <c:order val="4"/>
          <c:tx>
            <c:strRef>
              <c:f>BaseIndicadores!$T$18</c:f>
            </c:strRef>
          </c:tx>
          <c:val>
            <c:numRef>
              <c:f>BaseIndicadores!$U$18</c:f>
              <c:numCache/>
            </c:numRef>
          </c:val>
        </c:ser>
        <c:ser>
          <c:idx val="5"/>
          <c:order val="5"/>
          <c:tx>
            <c:strRef>
              <c:f>BaseIndicadores!$T$19</c:f>
            </c:strRef>
          </c:tx>
          <c:val>
            <c:numRef>
              <c:f>BaseIndicadores!$U$19</c:f>
              <c:numCache/>
            </c:numRef>
          </c:val>
        </c:ser>
        <c:overlap val="100"/>
        <c:axId val="359455823"/>
        <c:axId val="1950681432"/>
      </c:barChart>
      <c:catAx>
        <c:axId val="359455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0681432"/>
      </c:catAx>
      <c:valAx>
        <c:axId val="1950681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9455823"/>
      </c:valAx>
    </c:plotArea>
    <c:plotVisOnly val="1"/>
  </c:chart>
  <c:spPr>
    <a:solidFill>
      <a:srgbClr val="FFF9E7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140290675798379"/>
          <c:y val="0.12017164674582435"/>
          <c:w val="0.8732772296507088"/>
          <c:h val="0.8247496818290062"/>
        </c:manualLayout>
      </c:layout>
      <c:barChart>
        <c:barDir val="bar"/>
        <c:ser>
          <c:idx val="0"/>
          <c:order val="0"/>
          <c:tx>
            <c:v>Qdade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800"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BaseIndicadores!$AM$4:$AM$8</c:f>
            </c:strRef>
          </c:cat>
          <c:val>
            <c:numRef>
              <c:f>BaseIndicadores!$AN$4:$AN$8</c:f>
              <c:numCache/>
            </c:numRef>
          </c:val>
        </c:ser>
        <c:axId val="1451743147"/>
        <c:axId val="100296530"/>
      </c:barChart>
      <c:catAx>
        <c:axId val="145174314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Gisha"/>
              </a:defRPr>
            </a:pPr>
          </a:p>
        </c:txPr>
        <c:crossAx val="100296530"/>
      </c:catAx>
      <c:valAx>
        <c:axId val="1002965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1743147"/>
        <c:crosses val="max"/>
      </c:valAx>
    </c:plotArea>
    <c:plotVisOnly val="1"/>
  </c:chart>
  <c:spPr>
    <a:solidFill>
      <a:srgbClr val="FFF9E7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2988505747126436"/>
          <c:y val="0.26001312022465095"/>
          <c:w val="0.9540229885057471"/>
          <c:h val="0.6143753392374345"/>
        </c:manualLayout>
      </c:layout>
      <c:lineChart>
        <c:varyColors val="0"/>
        <c:ser>
          <c:idx val="0"/>
          <c:order val="0"/>
          <c:tx>
            <c:v>Total</c:v>
          </c:tx>
          <c:spPr>
            <a:ln cmpd="sng" w="19050">
              <a:solidFill>
                <a:srgbClr val="4285F4"/>
              </a:solidFill>
            </a:ln>
          </c:spPr>
          <c:marker>
            <c:symbol val="circle"/>
            <c:size val="6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BaseIndicadores!$D$4:$D$9</c:f>
            </c:strRef>
          </c:cat>
          <c:val>
            <c:numRef>
              <c:f>BaseIndicadores!$E$4:$E$9</c:f>
              <c:numCache/>
            </c:numRef>
          </c:val>
          <c:smooth val="0"/>
        </c:ser>
        <c:axId val="605184210"/>
        <c:axId val="1560975668"/>
      </c:lineChart>
      <c:catAx>
        <c:axId val="605184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100">
                <a:solidFill>
                  <a:srgbClr val="000000"/>
                </a:solidFill>
                <a:latin typeface="Gisha"/>
              </a:defRPr>
            </a:pPr>
          </a:p>
        </c:txPr>
        <c:crossAx val="1560975668"/>
      </c:catAx>
      <c:valAx>
        <c:axId val="15609756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5184210"/>
      </c:valAx>
      <c:spPr>
        <a:solidFill>
          <a:srgbClr val="FFF9E7"/>
        </a:solidFill>
      </c:spPr>
    </c:plotArea>
    <c:plotVisOnly val="1"/>
  </c:chart>
  <c:spPr>
    <a:solidFill>
      <a:srgbClr val="FFF9E7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486169288905743"/>
          <c:y val="0.13567251461988303"/>
          <c:w val="0.4806361332078428"/>
          <c:h val="0.8128654970760234"/>
        </c:manualLayout>
      </c:layout>
      <c:doughnutChart>
        <c:varyColors val="1"/>
        <c:ser>
          <c:idx val="0"/>
          <c:order val="0"/>
          <c:tx>
            <c:strRef>
              <c:f>BaseIndicadores!$O$3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BaseIndicadores!$N$4:$N$6</c:f>
            </c:strRef>
          </c:cat>
          <c:val>
            <c:numRef>
              <c:f>BaseIndicadores!$O$4:$O$6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plotVisOnly val="1"/>
  </c:chart>
  <c:spPr>
    <a:solidFill>
      <a:srgbClr val="FFF9E7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2952529994783515"/>
          <c:y val="0.10185185185185185"/>
          <c:w val="0.9540949400104329"/>
          <c:h val="0.7446602508019832"/>
        </c:manualLayout>
      </c:layout>
      <c:barChart>
        <c:barDir val="col"/>
        <c:ser>
          <c:idx val="0"/>
          <c:order val="0"/>
          <c:tx>
            <c:v>Total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100"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BaseIndicadores!$AC$4:$AC$6</c:f>
            </c:strRef>
          </c:cat>
          <c:val>
            <c:numRef>
              <c:f>BaseIndicadores!$AD$4:$AD$6</c:f>
              <c:numCache/>
            </c:numRef>
          </c:val>
        </c:ser>
        <c:axId val="972054387"/>
        <c:axId val="912216977"/>
      </c:barChart>
      <c:catAx>
        <c:axId val="972054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Gisha"/>
              </a:defRPr>
            </a:pPr>
          </a:p>
        </c:txPr>
        <c:crossAx val="912216977"/>
      </c:catAx>
      <c:valAx>
        <c:axId val="91221697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2054387"/>
      </c:valAx>
    </c:plotArea>
    <c:plotVisOnly val="1"/>
  </c:chart>
  <c:spPr>
    <a:solidFill>
      <a:srgbClr val="FFF9E7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v>Total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BaseIndicadores!$K$4:$K$9</c:f>
            </c:strRef>
          </c:cat>
          <c:val>
            <c:numRef>
              <c:f>BaseIndicadores!$L$4:$L$9</c:f>
              <c:numCache/>
            </c:numRef>
          </c:val>
        </c:ser>
        <c:axId val="861445973"/>
        <c:axId val="39213116"/>
      </c:barChart>
      <c:catAx>
        <c:axId val="86144597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Gisha"/>
              </a:defRPr>
            </a:pPr>
          </a:p>
        </c:txPr>
        <c:crossAx val="39213116"/>
      </c:catAx>
      <c:valAx>
        <c:axId val="39213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1445973"/>
        <c:crosses val="max"/>
      </c:valAx>
    </c:plotArea>
    <c:plotVisOnly val="1"/>
  </c:chart>
  <c:spPr>
    <a:solidFill>
      <a:srgbClr val="FFF9E7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0399051326841596"/>
          <c:y val="0.03216911531893271"/>
          <c:w val="0.7920189734631681"/>
          <c:h val="0.8409702475366986"/>
        </c:manualLayout>
      </c:layout>
      <c:areaChart>
        <c:ser>
          <c:idx val="0"/>
          <c:order val="0"/>
          <c:tx>
            <c:v>Total</c:v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800">
                    <a:solidFill>
                      <a:srgbClr val="000000"/>
                    </a:solidFill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BaseIndicadores!$W$4:$W$7</c:f>
            </c:strRef>
          </c:cat>
          <c:val>
            <c:numRef>
              <c:f>BaseIndicadores!$X$4:$X$7</c:f>
              <c:numCache/>
            </c:numRef>
          </c:val>
        </c:ser>
        <c:axId val="666250064"/>
        <c:axId val="1431091384"/>
      </c:areaChart>
      <c:catAx>
        <c:axId val="66625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800">
                <a:solidFill>
                  <a:srgbClr val="000000"/>
                </a:solidFill>
                <a:latin typeface="Gisha"/>
              </a:defRPr>
            </a:pPr>
          </a:p>
        </c:txPr>
        <c:crossAx val="1431091384"/>
      </c:catAx>
      <c:valAx>
        <c:axId val="1431091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6250064"/>
      </c:valAx>
    </c:plotArea>
    <c:plotVisOnly val="1"/>
  </c:chart>
  <c:spPr>
    <a:solidFill>
      <a:srgbClr val="FFF9E7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4700485966266414"/>
          <c:y val="0.08877043162327125"/>
          <c:w val="0.520197479058002"/>
          <c:h val="0.8672479467789728"/>
        </c:manualLayout>
      </c:layout>
      <c:pieChart>
        <c:varyColors val="1"/>
        <c:ser>
          <c:idx val="0"/>
          <c:order val="0"/>
          <c:tx>
            <c:strRef>
              <c:f>BaseIndicadores!$R$3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BaseIndicadores!$Q$4:$Q$9</c:f>
            </c:strRef>
          </c:cat>
          <c:val>
            <c:numRef>
              <c:f>BaseIndicadores!$R$4:$R$9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5973337849711396"/>
          <c:y val="0.027381383891979888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Gisha"/>
            </a:defRPr>
          </a:pPr>
        </a:p>
      </c:txPr>
    </c:legend>
    <c:plotVisOnly val="1"/>
  </c:chart>
  <c:spPr>
    <a:solidFill>
      <a:srgbClr val="FFF9E7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033890818592731"/>
          <c:y val="0.11342592592592593"/>
          <c:w val="0.38513867085295656"/>
          <c:h val="0.8518518518518519"/>
        </c:manualLayout>
      </c:layout>
      <c:doughnutChart>
        <c:varyColors val="1"/>
        <c:ser>
          <c:idx val="0"/>
          <c:order val="0"/>
          <c:tx>
            <c:strRef>
              <c:f>BaseIndicadores!$AG$3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BaseIndicadores!$AF$4:$AF$8</c:f>
            </c:strRef>
          </c:cat>
          <c:val>
            <c:numRef>
              <c:f>BaseIndicadores!$AG$4:$AG$8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7"/>
      </c:doughnutChart>
    </c:plotArea>
    <c:legend>
      <c:legendPos val="r"/>
      <c:layout>
        <c:manualLayout>
          <c:xMode val="edge"/>
          <c:yMode val="edge"/>
          <c:x val="0.7186567613114295"/>
          <c:y val="0.07154993708416622"/>
        </c:manualLayout>
      </c:layout>
      <c:overlay val="0"/>
      <c:txPr>
        <a:bodyPr/>
        <a:lstStyle/>
        <a:p>
          <a:pPr lvl="0">
            <a:defRPr b="0" i="0" sz="1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9E7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09522925950014114"/>
          <c:y val="0.18402675964540968"/>
          <c:w val="0.9809541480999717"/>
          <c:h val="0.5672706208573111"/>
        </c:manualLayout>
      </c:layout>
      <c:barChart>
        <c:barDir val="col"/>
        <c:ser>
          <c:idx val="0"/>
          <c:order val="0"/>
          <c:tx>
            <c:v>F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600">
                    <a:solidFill>
                      <a:srgbClr val="34A853"/>
                    </a:solidFill>
                    <a:latin typeface="Gish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BaseIndicadores!$AQ$5:$AQ$26</c:f>
            </c:strRef>
          </c:cat>
          <c:val>
            <c:numRef>
              <c:f>BaseIndicadores!$AR$5:$AR$26</c:f>
              <c:numCache/>
            </c:numRef>
          </c:val>
        </c:ser>
        <c:ser>
          <c:idx val="1"/>
          <c:order val="1"/>
          <c:tx>
            <c:strRef>
              <c:f>BaseIndicadores!$AS$3:$AS$4</c:f>
            </c:strRef>
          </c:tx>
          <c:cat>
            <c:strRef>
              <c:f>BaseIndicadores!$AQ$5:$AQ$26</c:f>
            </c:strRef>
          </c:cat>
          <c:val>
            <c:numRef>
              <c:f>BaseIndicadores!$AS$5:$AS$26</c:f>
              <c:numCache/>
            </c:numRef>
          </c:val>
        </c:ser>
        <c:axId val="373485773"/>
        <c:axId val="419085034"/>
      </c:barChart>
      <c:catAx>
        <c:axId val="3734857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100">
                <a:solidFill>
                  <a:srgbClr val="000000"/>
                </a:solidFill>
                <a:latin typeface="Gisha"/>
              </a:defRPr>
            </a:pPr>
          </a:p>
        </c:txPr>
        <c:crossAx val="419085034"/>
      </c:catAx>
      <c:valAx>
        <c:axId val="41908503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3485773"/>
      </c:valAx>
    </c:plotArea>
    <c:legend>
      <c:legendPos val="t"/>
      <c:layout>
        <c:manualLayout>
          <c:xMode val="edge"/>
          <c:yMode val="edge"/>
          <c:x val="0.4493605453314437"/>
          <c:y val="0.058823529411764705"/>
        </c:manualLayout>
      </c:layout>
      <c:overlay val="0"/>
      <c:txPr>
        <a:bodyPr/>
        <a:lstStyle/>
        <a:p>
          <a:pPr lvl="0">
            <a:defRPr b="0" i="0" sz="1600">
              <a:solidFill>
                <a:srgbClr val="1A1A1A"/>
              </a:solidFill>
              <a:latin typeface="Gisha"/>
            </a:defRPr>
          </a:pPr>
        </a:p>
      </c:txPr>
    </c:legend>
    <c:plotVisOnly val="1"/>
  </c:chart>
  <c:spPr>
    <a:solidFill>
      <a:srgbClr val="FFF9E7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#Dashboard!A1"/><Relationship Id="rId3" Type="http://schemas.openxmlformats.org/officeDocument/2006/relationships/image" Target="../media/image2.png"/><Relationship Id="rId4" Type="http://schemas.openxmlformats.org/officeDocument/2006/relationships/hyperlink" Target="#Base_de_Dados!A1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Listas!A1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hyperlink" Target="#Base_de_Dados!A1"/></Relationships>
</file>

<file path=xl/drawings/_rels/drawing5.xml.rels><?xml version="1.0" encoding="UTF-8" standalone="yes"?><Relationships xmlns="http://schemas.openxmlformats.org/package/2006/relationships"><Relationship Id="rId20" Type="http://schemas.openxmlformats.org/officeDocument/2006/relationships/image" Target="../media/image26.png"/><Relationship Id="rId11" Type="http://schemas.openxmlformats.org/officeDocument/2006/relationships/chart" Target="../charts/chart11.xml"/><Relationship Id="rId22" Type="http://schemas.openxmlformats.org/officeDocument/2006/relationships/image" Target="../media/image28.png"/><Relationship Id="rId10" Type="http://schemas.openxmlformats.org/officeDocument/2006/relationships/chart" Target="../charts/chart10.xml"/><Relationship Id="rId21" Type="http://schemas.openxmlformats.org/officeDocument/2006/relationships/image" Target="../media/image27.png"/><Relationship Id="rId13" Type="http://schemas.openxmlformats.org/officeDocument/2006/relationships/image" Target="../media/image4.png"/><Relationship Id="rId12" Type="http://schemas.openxmlformats.org/officeDocument/2006/relationships/image" Target="../media/image2.png"/><Relationship Id="rId23" Type="http://schemas.openxmlformats.org/officeDocument/2006/relationships/image" Target="../media/image29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image" Target="../media/image8.png"/><Relationship Id="rId14" Type="http://schemas.openxmlformats.org/officeDocument/2006/relationships/image" Target="../media/image5.png"/><Relationship Id="rId17" Type="http://schemas.openxmlformats.org/officeDocument/2006/relationships/image" Target="../media/image22.png"/><Relationship Id="rId16" Type="http://schemas.openxmlformats.org/officeDocument/2006/relationships/image" Target="../media/image9.png"/><Relationship Id="rId5" Type="http://schemas.openxmlformats.org/officeDocument/2006/relationships/chart" Target="../charts/chart5.xml"/><Relationship Id="rId19" Type="http://schemas.openxmlformats.org/officeDocument/2006/relationships/image" Target="../media/image25.png"/><Relationship Id="rId6" Type="http://schemas.openxmlformats.org/officeDocument/2006/relationships/chart" Target="../charts/chart6.xml"/><Relationship Id="rId18" Type="http://schemas.openxmlformats.org/officeDocument/2006/relationships/image" Target="../media/image1.png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0</xdr:row>
      <xdr:rowOff>9525</xdr:rowOff>
    </xdr:from>
    <xdr:ext cx="7448550" cy="5600700"/>
    <xdr:grpSp>
      <xdr:nvGrpSpPr>
        <xdr:cNvPr id="7" name="Agrupar 6">
          <a:extLst>
            <a:ext uri="{FF2B5EF4-FFF2-40B4-BE49-F238E27FC236}"/>
          </a:extLst>
        </xdr:cNvPr>
        <xdr:cNvGrpSpPr/>
      </xdr:nvGrpSpPr>
      <xdr:grpSpPr>
        <a:xfrm>
          <a:off x="1280160" y="15241"/>
          <a:ext cx="7795260" cy="5339198"/>
          <a:chOff x="2636520" y="68579"/>
          <a:chExt cx="7528560" cy="5019159"/>
        </a:xfrm>
      </xdr:grpSpPr>
      <xdr:pic>
        <xdr:nvPicPr>
          <xdr:cNvPr id="2" name="Imagem 1">
            <a:extLst>
              <a:ext uri="{FF2B5EF4-FFF2-40B4-BE49-F238E27FC236}"/>
            </a:extLst>
          </xdr:cNvPr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/>
            </a:extLst>
          </a:blip>
          <a:srcRect/>
          <a:stretch>
            <a:fillRect/>
          </a:stretch>
        </xdr:blipFill>
        <xdr:spPr bwMode="auto">
          <a:xfrm>
            <a:off x="2638348" y="68579"/>
            <a:ext cx="7526732" cy="5019159"/>
          </a:xfrm>
          <a:prstGeom prst="rect">
            <a:avLst/>
          </a:prstGeom>
          <a:noFill/>
          <a:extLst>
            <a:ext uri="{909E8E84-426E-40DD-AFC4-6F175D3DCCD1}"/>
          </a:extLst>
        </xdr:spPr>
      </xdr:pic>
      <xdr:sp macro="" textlink="">
        <xdr:nvSpPr>
          <xdr:cNvPr id="6" name="Retângulo 5">
            <a:extLst>
              <a:ext uri="{FF2B5EF4-FFF2-40B4-BE49-F238E27FC236}"/>
            </a:extLst>
          </xdr:cNvPr>
          <xdr:cNvSpPr/>
        </xdr:nvSpPr>
        <xdr:spPr>
          <a:xfrm>
            <a:off x="2636520" y="1021080"/>
            <a:ext cx="7528560" cy="3154680"/>
          </a:xfrm>
          <a:prstGeom prst="rect">
            <a:avLst/>
          </a:prstGeom>
          <a:gradFill>
            <a:gsLst>
              <a:gs pos="49000">
                <a:schemeClr val="accent4">
                  <a:lumMod val="60000"/>
                  <a:lumOff val="40000"/>
                </a:schemeClr>
              </a:gs>
              <a:gs pos="0">
                <a:schemeClr val="accent4"/>
              </a:gs>
              <a:gs pos="100000">
                <a:schemeClr val="accent4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</xdr:grpSp>
    <xdr:clientData fLocksWithSheet="0"/>
  </xdr:oneCellAnchor>
  <xdr:oneCellAnchor>
    <xdr:from>
      <xdr:col>9</xdr:col>
      <xdr:colOff>342900</xdr:colOff>
      <xdr:row>11</xdr:row>
      <xdr:rowOff>114300</xdr:rowOff>
    </xdr:from>
    <xdr:ext cx="2819400" cy="600075"/>
    <xdr:grpSp>
      <xdr:nvGrpSpPr>
        <xdr:cNvPr id="16" name="Agrupar 15">
          <a:hlinkClick r:id="rId2"/>
          <a:extLst>
            <a:ext uri="{FF2B5EF4-FFF2-40B4-BE49-F238E27FC236}"/>
          </a:extLst>
        </xdr:cNvPr>
        <xdr:cNvGrpSpPr/>
      </xdr:nvGrpSpPr>
      <xdr:grpSpPr>
        <a:xfrm>
          <a:off x="5836920" y="2217420"/>
          <a:ext cx="2956560" cy="571500"/>
          <a:chOff x="5836920" y="2133600"/>
          <a:chExt cx="2956560" cy="548640"/>
        </a:xfrm>
      </xdr:grpSpPr>
      <xdr:sp macro="" textlink="">
        <xdr:nvSpPr>
          <xdr:cNvPr id="9" name="Retângulo 8">
            <a:extLst>
              <a:ext uri="{FF2B5EF4-FFF2-40B4-BE49-F238E27FC236}"/>
            </a:extLst>
          </xdr:cNvPr>
          <xdr:cNvSpPr/>
        </xdr:nvSpPr>
        <xdr:spPr>
          <a:xfrm>
            <a:off x="5836920" y="2133600"/>
            <a:ext cx="2956560" cy="54102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/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pic>
        <xdr:nvPicPr>
          <xdr:cNvPr descr="Capacete De Segurança - Gráfico vetorial grátis no Pixabay" id="5" name="Imagem 4">
            <a:extLst>
              <a:ext uri="{FF2B5EF4-FFF2-40B4-BE49-F238E27FC236}"/>
            </a:extLst>
          </xdr:cNvPr>
          <xdr:cNvPicPr>
            <a:picLocks noChangeAspect="1" noChangeArrowheads="1"/>
          </xdr:cNvPicPr>
        </xdr:nvPicPr>
        <xdr:blipFill>
          <a:blip cstate="print" r:embed="rId3">
            <a:extLst>
              <a:ext uri="{28A0092B-C50C-407E-A947-70E740481C1C}"/>
            </a:extLst>
          </a:blip>
          <a:srcRect/>
          <a:stretch>
            <a:fillRect/>
          </a:stretch>
        </xdr:blipFill>
        <xdr:spPr bwMode="auto">
          <a:xfrm>
            <a:off x="5928360" y="2278379"/>
            <a:ext cx="288781" cy="299427"/>
          </a:xfrm>
          <a:prstGeom prst="rect">
            <a:avLst/>
          </a:prstGeom>
          <a:noFill/>
          <a:extLst>
            <a:ext uri="{909E8E84-426E-40DD-AFC4-6F175D3DCCD1}"/>
          </a:extLst>
        </xdr:spPr>
      </xdr:pic>
      <xdr:sp macro="" textlink="">
        <xdr:nvSpPr>
          <xdr:cNvPr id="8" name="CaixaDeTexto 7">
            <a:extLst>
              <a:ext uri="{FF2B5EF4-FFF2-40B4-BE49-F238E27FC236}"/>
            </a:extLst>
          </xdr:cNvPr>
          <xdr:cNvSpPr txBox="1"/>
        </xdr:nvSpPr>
        <xdr:spPr>
          <a:xfrm>
            <a:off x="6248400" y="2232660"/>
            <a:ext cx="2484120" cy="449580"/>
          </a:xfrm>
          <a:prstGeom prst="rect">
            <a:avLst/>
          </a:prstGeom>
          <a:noFill/>
          <a:ln cmpd="sng" w="9525">
            <a:noFill/>
          </a:ln>
        </xdr:spPr>
        <xdr:style>
          <a:lnRef idx="0">
            <a:scrgbClr b="0" g="0" r="0"/>
          </a:lnRef>
          <a:fillRef idx="0">
            <a:scrgbClr b="0" g="0" r="0"/>
          </a:fillRef>
          <a:effectRef idx="0">
            <a:scrgbClr b="0" g="0" r="0"/>
          </a:effectRef>
          <a:fontRef idx="minor">
            <a:schemeClr val="dk1"/>
          </a:fontRef>
        </xdr:style>
        <xdr:txBody>
          <a:bodyPr anchor="t" rtlCol="0" horzOverflow="clip" wrap="square" vertOverflow="clip"/>
          <a:lstStyle/>
          <a:p>
            <a:r>
              <a:rPr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Painel</a:t>
            </a:r>
            <a:r>
              <a:rPr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 de </a:t>
            </a:r>
            <a:r>
              <a:rPr b="1"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Indicadores</a:t>
            </a:r>
            <a:endParaRPr b="1" lang="pt-BR" sz="16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endParaRPr>
          </a:p>
        </xdr:txBody>
      </xdr:sp>
    </xdr:grpSp>
    <xdr:clientData fLocksWithSheet="0"/>
  </xdr:oneCellAnchor>
  <xdr:oneCellAnchor>
    <xdr:from>
      <xdr:col>9</xdr:col>
      <xdr:colOff>342900</xdr:colOff>
      <xdr:row>16</xdr:row>
      <xdr:rowOff>171450</xdr:rowOff>
    </xdr:from>
    <xdr:ext cx="2819400" cy="600075"/>
    <xdr:grpSp>
      <xdr:nvGrpSpPr>
        <xdr:cNvPr id="17" name="Agrupar 16">
          <a:hlinkClick r:id="rId4"/>
          <a:extLst>
            <a:ext uri="{FF2B5EF4-FFF2-40B4-BE49-F238E27FC236}"/>
          </a:extLst>
        </xdr:cNvPr>
        <xdr:cNvGrpSpPr/>
      </xdr:nvGrpSpPr>
      <xdr:grpSpPr>
        <a:xfrm>
          <a:off x="5836920" y="3223260"/>
          <a:ext cx="2956560" cy="571500"/>
          <a:chOff x="5836920" y="3101340"/>
          <a:chExt cx="2956560" cy="548640"/>
        </a:xfrm>
      </xdr:grpSpPr>
      <xdr:sp macro="" textlink="">
        <xdr:nvSpPr>
          <xdr:cNvPr id="10" name="Retângulo 9">
            <a:extLst>
              <a:ext uri="{FF2B5EF4-FFF2-40B4-BE49-F238E27FC236}"/>
            </a:extLst>
          </xdr:cNvPr>
          <xdr:cNvSpPr/>
        </xdr:nvSpPr>
        <xdr:spPr>
          <a:xfrm>
            <a:off x="5836920" y="3101340"/>
            <a:ext cx="2956560" cy="54102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/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pic>
        <xdr:nvPicPr>
          <xdr:cNvPr descr="Capacete De Segurança - Gráfico vetorial grátis no Pixabay" id="11" name="Imagem 10">
            <a:extLst>
              <a:ext uri="{FF2B5EF4-FFF2-40B4-BE49-F238E27FC236}"/>
            </a:extLst>
          </xdr:cNvPr>
          <xdr:cNvPicPr>
            <a:picLocks noChangeAspect="1" noChangeArrowheads="1"/>
          </xdr:cNvPicPr>
        </xdr:nvPicPr>
        <xdr:blipFill>
          <a:blip cstate="print" r:embed="rId3">
            <a:extLst>
              <a:ext uri="{28A0092B-C50C-407E-A947-70E740481C1C}"/>
            </a:extLst>
          </a:blip>
          <a:srcRect/>
          <a:stretch>
            <a:fillRect/>
          </a:stretch>
        </xdr:blipFill>
        <xdr:spPr bwMode="auto">
          <a:xfrm>
            <a:off x="5935980" y="3246119"/>
            <a:ext cx="288781" cy="299427"/>
          </a:xfrm>
          <a:prstGeom prst="rect">
            <a:avLst/>
          </a:prstGeom>
          <a:noFill/>
          <a:extLst>
            <a:ext uri="{909E8E84-426E-40DD-AFC4-6F175D3DCCD1}"/>
          </a:extLst>
        </xdr:spPr>
      </xdr:pic>
      <xdr:sp macro="" textlink="">
        <xdr:nvSpPr>
          <xdr:cNvPr id="12" name="CaixaDeTexto 11">
            <a:extLst>
              <a:ext uri="{FF2B5EF4-FFF2-40B4-BE49-F238E27FC236}"/>
            </a:extLst>
          </xdr:cNvPr>
          <xdr:cNvSpPr txBox="1"/>
        </xdr:nvSpPr>
        <xdr:spPr>
          <a:xfrm>
            <a:off x="6233160" y="3200400"/>
            <a:ext cx="2552700" cy="449580"/>
          </a:xfrm>
          <a:prstGeom prst="rect">
            <a:avLst/>
          </a:prstGeom>
          <a:noFill/>
          <a:ln cmpd="sng" w="9525">
            <a:noFill/>
          </a:ln>
        </xdr:spPr>
        <xdr:style>
          <a:lnRef idx="0">
            <a:scrgbClr b="0" g="0" r="0"/>
          </a:lnRef>
          <a:fillRef idx="0">
            <a:scrgbClr b="0" g="0" r="0"/>
          </a:fillRef>
          <a:effectRef idx="0">
            <a:scrgbClr b="0" g="0" r="0"/>
          </a:effectRef>
          <a:fontRef idx="minor">
            <a:schemeClr val="dk1"/>
          </a:fontRef>
        </xdr:style>
        <xdr:txBody>
          <a:bodyPr anchor="t" rtlCol="0" horzOverflow="clip" wrap="square" vertOverflow="clip"/>
          <a:lstStyle/>
          <a:p>
            <a:r>
              <a:rPr b="0"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Base</a:t>
            </a:r>
            <a:r>
              <a:rPr b="0"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 de Dados / </a:t>
            </a:r>
            <a:r>
              <a:rPr b="1" lang="pt-BR" sz="1600">
                <a:solidFill>
                  <a:schemeClr val="bg1"/>
                </a:solidFill>
                <a:latin typeface="Gisha" panose="020B0502040204020203" pitchFamily="34" charset="-79"/>
                <a:cs typeface="Gisha" panose="020B0502040204020203" pitchFamily="34" charset="-79"/>
              </a:rPr>
              <a:t>Cadastro</a:t>
            </a:r>
            <a:endParaRPr b="1" lang="pt-BR" sz="16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endParaRPr>
          </a:p>
        </xdr:txBody>
      </xdr:sp>
    </xdr:grpSp>
    <xdr:clientData fLocksWithSheet="0"/>
  </xdr:oneCellAnchor>
  <xdr:oneCellAnchor>
    <xdr:from>
      <xdr:col>2</xdr:col>
      <xdr:colOff>190500</xdr:colOff>
      <xdr:row>5</xdr:row>
      <xdr:rowOff>38100</xdr:rowOff>
    </xdr:from>
    <xdr:ext cx="7229475" cy="1000125"/>
    <xdr:sp macro="" textlink="">
      <xdr:nvSpPr>
        <xdr:cNvPr id="13" name="CaixaDeTexto 12">
          <a:extLst>
            <a:ext uri="{FF2B5EF4-FFF2-40B4-BE49-F238E27FC236}"/>
          </a:extLst>
        </xdr:cNvPr>
        <xdr:cNvSpPr txBox="1"/>
      </xdr:nvSpPr>
      <xdr:spPr>
        <a:xfrm>
          <a:off x="1417320" y="952500"/>
          <a:ext cx="7574280" cy="922020"/>
        </a:xfrm>
        <a:prstGeom prst="rect">
          <a:avLst/>
        </a:prstGeom>
        <a:noFill/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rtlCol="0" horzOverflow="clip" wrap="square" vertOverflow="clip"/>
        <a:lstStyle/>
        <a:p>
          <a:pPr lvl="0" algn="ctr"/>
          <a:r>
            <a:rPr b="1" lang="pt-BR" sz="2400">
              <a:latin typeface="Gisha" panose="020B0502040204020203" pitchFamily="34" charset="-79"/>
              <a:cs typeface="Gisha" panose="020B0502040204020203" pitchFamily="34" charset="-79"/>
            </a:rPr>
            <a:t>Planilha de Controle de Acidentes e Afastamentos</a:t>
          </a:r>
        </a:p>
      </xdr:txBody>
    </xdr:sp>
    <xdr:clientData fLocksWithSheet="0"/>
  </xdr:oneCellAnchor>
  <xdr:oneCellAnchor>
    <xdr:from>
      <xdr:col>2</xdr:col>
      <xdr:colOff>552450</xdr:colOff>
      <xdr:row>11</xdr:row>
      <xdr:rowOff>85725</xdr:rowOff>
    </xdr:from>
    <xdr:ext cx="2600325" cy="1743075"/>
    <xdr:sp macro="" textlink="">
      <xdr:nvSpPr>
        <xdr:cNvPr id="15" name="CaixaDeTexto 14">
          <a:extLst>
            <a:ext uri="{FF2B5EF4-FFF2-40B4-BE49-F238E27FC236}"/>
          </a:extLst>
        </xdr:cNvPr>
        <xdr:cNvSpPr txBox="1"/>
      </xdr:nvSpPr>
      <xdr:spPr>
        <a:xfrm>
          <a:off x="1775460" y="2103120"/>
          <a:ext cx="2735580" cy="1584960"/>
        </a:xfrm>
        <a:prstGeom prst="rect">
          <a:avLst/>
        </a:prstGeom>
        <a:noFill/>
        <a:ln cmpd="sng" w="9525">
          <a:solidFill>
            <a:sysClr lastClr="000000" val="windowText"/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rtlCol="0" horzOverflow="clip" wrap="square" vertOverflow="clip"/>
        <a:lstStyle/>
        <a:p>
          <a:pPr lvl="0" algn="ctr"/>
          <a:r>
            <a:rPr lang="pt-BR" sz="2800">
              <a:latin typeface="Gisha" panose="020B0502040204020203" pitchFamily="34" charset="-79"/>
              <a:cs typeface="Gisha" panose="020B0502040204020203" pitchFamily="34" charset="-79"/>
            </a:rPr>
            <a:t>Seu logo</a:t>
          </a:r>
          <a:r>
            <a:rPr lang="pt-BR" sz="2800">
              <a:latin typeface="Gisha" panose="020B0502040204020203" pitchFamily="34" charset="-79"/>
              <a:cs typeface="Gisha" panose="020B0502040204020203" pitchFamily="34" charset="-79"/>
            </a:rPr>
            <a:t> aqui</a:t>
          </a:r>
          <a:endParaRPr lang="pt-BR" sz="2800"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409575</xdr:colOff>
      <xdr:row>0</xdr:row>
      <xdr:rowOff>85725</xdr:rowOff>
    </xdr:from>
    <xdr:ext cx="1028700" cy="342900"/>
    <xdr:sp macro="" textlink="">
      <xdr:nvSpPr>
        <xdr:cNvPr id="27" name="Retângulo: Cantos Arredondados 26">
          <a:hlinkClick r:id="rId1"/>
          <a:extLst>
            <a:ext uri="{FF2B5EF4-FFF2-40B4-BE49-F238E27FC236}"/>
          </a:extLst>
        </xdr:cNvPr>
        <xdr:cNvSpPr/>
      </xdr:nvSpPr>
      <xdr:spPr>
        <a:xfrm>
          <a:off x="619125" y="85726"/>
          <a:ext cx="1066800" cy="352424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ctr"/>
          <a:r>
            <a:rPr b="1" lang="pt-BR" sz="1400">
              <a:solidFill>
                <a:sysClr lastClr="000000" val="windowText"/>
              </a:solidFill>
              <a:latin typeface="Gisha" panose="020B0502040204020203" pitchFamily="34" charset="-79"/>
              <a:cs typeface="Gisha" panose="020B0502040204020203" pitchFamily="34" charset="-79"/>
            </a:rPr>
            <a:t>Listas</a:t>
          </a:r>
        </a:p>
      </xdr:txBody>
    </xdr:sp>
    <xdr:clientData fLocksWithSheet="0"/>
  </xdr:oneCellAnchor>
  <xdr:oneCellAnchor>
    <xdr:from>
      <xdr:col>1</xdr:col>
      <xdr:colOff>0</xdr:colOff>
      <xdr:row>0</xdr:row>
      <xdr:rowOff>85725</xdr:rowOff>
    </xdr:from>
    <xdr:ext cx="342900" cy="3429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114300</xdr:colOff>
      <xdr:row>0</xdr:row>
      <xdr:rowOff>133350</xdr:rowOff>
    </xdr:from>
    <xdr:ext cx="1504950" cy="342900"/>
    <xdr:sp macro="" textlink="">
      <xdr:nvSpPr>
        <xdr:cNvPr id="2" name="Retângulo: Cantos Arredondados 1">
          <a:hlinkClick r:id="rId1"/>
          <a:extLst>
            <a:ext uri="{FF2B5EF4-FFF2-40B4-BE49-F238E27FC236}"/>
          </a:extLst>
        </xdr:cNvPr>
        <xdr:cNvSpPr/>
      </xdr:nvSpPr>
      <xdr:spPr>
        <a:xfrm>
          <a:off x="8892540" y="137160"/>
          <a:ext cx="1562100" cy="352424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ctr"/>
          <a:r>
            <a:rPr b="1" lang="pt-BR" sz="1400">
              <a:solidFill>
                <a:sysClr lastClr="000000" val="windowText"/>
              </a:solidFill>
              <a:latin typeface="Gisha" panose="020B0502040204020203" pitchFamily="34" charset="-79"/>
              <a:cs typeface="Gisha" panose="020B0502040204020203" pitchFamily="34" charset="-79"/>
            </a:rPr>
            <a:t>Base de Dados</a:t>
          </a: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561975</xdr:colOff>
      <xdr:row>7</xdr:row>
      <xdr:rowOff>161925</xdr:rowOff>
    </xdr:from>
    <xdr:ext cx="3257550" cy="409575"/>
    <xdr:sp macro="" textlink="">
      <xdr:nvSpPr>
        <xdr:cNvPr id="19" name="Retângulo 18">
          <a:extLst>
            <a:ext uri="{FF2B5EF4-FFF2-40B4-BE49-F238E27FC236}"/>
          </a:extLst>
        </xdr:cNvPr>
        <xdr:cNvSpPr/>
      </xdr:nvSpPr>
      <xdr:spPr>
        <a:xfrm>
          <a:off x="11572876" y="1685925"/>
          <a:ext cx="337185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Status da ocorrência</a:t>
          </a:r>
        </a:p>
      </xdr:txBody>
    </xdr:sp>
    <xdr:clientData fLocksWithSheet="0"/>
  </xdr:oneCellAnchor>
  <xdr:oneCellAnchor>
    <xdr:from>
      <xdr:col>9</xdr:col>
      <xdr:colOff>333375</xdr:colOff>
      <xdr:row>7</xdr:row>
      <xdr:rowOff>161925</xdr:rowOff>
    </xdr:from>
    <xdr:ext cx="5800725" cy="409575"/>
    <xdr:sp macro="" textlink="">
      <xdr:nvSpPr>
        <xdr:cNvPr id="21" name="Retângulo 20">
          <a:extLst>
            <a:ext uri="{FF2B5EF4-FFF2-40B4-BE49-F238E27FC236}"/>
          </a:extLst>
        </xdr:cNvPr>
        <xdr:cNvSpPr/>
      </xdr:nvSpPr>
      <xdr:spPr>
        <a:xfrm>
          <a:off x="5248275" y="1685925"/>
          <a:ext cx="6086475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Evolução mensal de acidentes</a:t>
          </a:r>
        </a:p>
      </xdr:txBody>
    </xdr:sp>
    <xdr:clientData fLocksWithSheet="0"/>
  </xdr:oneCellAnchor>
  <xdr:oneCellAnchor>
    <xdr:from>
      <xdr:col>1</xdr:col>
      <xdr:colOff>361950</xdr:colOff>
      <xdr:row>7</xdr:row>
      <xdr:rowOff>161925</xdr:rowOff>
    </xdr:from>
    <xdr:ext cx="4381500" cy="409575"/>
    <xdr:sp macro="" textlink="">
      <xdr:nvSpPr>
        <xdr:cNvPr id="26" name="Retângulo 25">
          <a:extLst>
            <a:ext uri="{FF2B5EF4-FFF2-40B4-BE49-F238E27FC236}"/>
          </a:extLst>
        </xdr:cNvPr>
        <xdr:cNvSpPr/>
      </xdr:nvSpPr>
      <xdr:spPr>
        <a:xfrm>
          <a:off x="361951" y="1685925"/>
          <a:ext cx="459105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 por sexo</a:t>
          </a:r>
        </a:p>
      </xdr:txBody>
    </xdr:sp>
    <xdr:clientData fLocksWithSheet="0"/>
  </xdr:oneCellAnchor>
  <xdr:oneCellAnchor>
    <xdr:from>
      <xdr:col>1</xdr:col>
      <xdr:colOff>361950</xdr:colOff>
      <xdr:row>25</xdr:row>
      <xdr:rowOff>152400</xdr:rowOff>
    </xdr:from>
    <xdr:ext cx="4438650" cy="409575"/>
    <xdr:sp macro="" textlink="">
      <xdr:nvSpPr>
        <xdr:cNvPr id="35" name="Retângulo 34">
          <a:extLst>
            <a:ext uri="{FF2B5EF4-FFF2-40B4-BE49-F238E27FC236}"/>
          </a:extLst>
        </xdr:cNvPr>
        <xdr:cNvSpPr/>
      </xdr:nvSpPr>
      <xdr:spPr>
        <a:xfrm>
          <a:off x="361950" y="4933950"/>
          <a:ext cx="464820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 por t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empo na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 função</a:t>
          </a:r>
          <a:endParaRPr lang="pt-BR" sz="1800">
            <a:solidFill>
              <a:schemeClr val="bg1"/>
            </a:solidFill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  <xdr:oneCellAnchor>
    <xdr:from>
      <xdr:col>9</xdr:col>
      <xdr:colOff>323850</xdr:colOff>
      <xdr:row>25</xdr:row>
      <xdr:rowOff>152400</xdr:rowOff>
    </xdr:from>
    <xdr:ext cx="5800725" cy="409575"/>
    <xdr:sp macro="" textlink="">
      <xdr:nvSpPr>
        <xdr:cNvPr id="38" name="Retângulo 37">
          <a:extLst>
            <a:ext uri="{FF2B5EF4-FFF2-40B4-BE49-F238E27FC236}"/>
          </a:extLst>
        </xdr:cNvPr>
        <xdr:cNvSpPr/>
      </xdr:nvSpPr>
      <xdr:spPr>
        <a:xfrm>
          <a:off x="5238750" y="4933950"/>
          <a:ext cx="6086475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Ocorrências por tempo de empresa</a:t>
          </a:r>
        </a:p>
      </xdr:txBody>
    </xdr:sp>
    <xdr:clientData fLocksWithSheet="0"/>
  </xdr:oneCellAnchor>
  <xdr:oneCellAnchor>
    <xdr:from>
      <xdr:col>19</xdr:col>
      <xdr:colOff>533400</xdr:colOff>
      <xdr:row>25</xdr:row>
      <xdr:rowOff>161925</xdr:rowOff>
    </xdr:from>
    <xdr:ext cx="3305175" cy="409575"/>
    <xdr:sp macro="" textlink="">
      <xdr:nvSpPr>
        <xdr:cNvPr id="43" name="Retângulo 42">
          <a:extLst>
            <a:ext uri="{FF2B5EF4-FFF2-40B4-BE49-F238E27FC236}"/>
          </a:extLst>
        </xdr:cNvPr>
        <xdr:cNvSpPr/>
      </xdr:nvSpPr>
      <xdr:spPr>
        <a:xfrm>
          <a:off x="11544300" y="4943475"/>
          <a:ext cx="3419475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 por diretoria</a:t>
          </a:r>
        </a:p>
      </xdr:txBody>
    </xdr:sp>
    <xdr:clientData fLocksWithSheet="0"/>
  </xdr:oneCellAnchor>
  <xdr:oneCellAnchor>
    <xdr:from>
      <xdr:col>19</xdr:col>
      <xdr:colOff>523875</xdr:colOff>
      <xdr:row>43</xdr:row>
      <xdr:rowOff>161925</xdr:rowOff>
    </xdr:from>
    <xdr:ext cx="3305175" cy="409575"/>
    <xdr:sp macro="" textlink="">
      <xdr:nvSpPr>
        <xdr:cNvPr id="45" name="Retângulo 44">
          <a:extLst>
            <a:ext uri="{FF2B5EF4-FFF2-40B4-BE49-F238E27FC236}"/>
          </a:extLst>
        </xdr:cNvPr>
        <xdr:cNvSpPr/>
      </xdr:nvSpPr>
      <xdr:spPr>
        <a:xfrm>
          <a:off x="11534775" y="8201025"/>
          <a:ext cx="3419475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 por 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Turno</a:t>
          </a:r>
          <a:endParaRPr lang="pt-BR" sz="1800">
            <a:solidFill>
              <a:schemeClr val="bg1"/>
            </a:solidFill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4457700" cy="409575"/>
    <xdr:sp macro="" textlink="">
      <xdr:nvSpPr>
        <xdr:cNvPr id="49" name="Retângulo 48">
          <a:extLst>
            <a:ext uri="{FF2B5EF4-FFF2-40B4-BE49-F238E27FC236}"/>
          </a:extLst>
        </xdr:cNvPr>
        <xdr:cNvSpPr/>
      </xdr:nvSpPr>
      <xdr:spPr>
        <a:xfrm>
          <a:off x="361950" y="8220075"/>
          <a:ext cx="466725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 por sub tipo</a:t>
          </a:r>
          <a:endParaRPr lang="pt-BR" sz="1800">
            <a:solidFill>
              <a:schemeClr val="bg1"/>
            </a:solidFill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  <xdr:oneCellAnchor>
    <xdr:from>
      <xdr:col>9</xdr:col>
      <xdr:colOff>333375</xdr:colOff>
      <xdr:row>43</xdr:row>
      <xdr:rowOff>171450</xdr:rowOff>
    </xdr:from>
    <xdr:ext cx="5800725" cy="428625"/>
    <xdr:sp macro="" textlink="">
      <xdr:nvSpPr>
        <xdr:cNvPr id="52" name="Retângulo 51">
          <a:extLst>
            <a:ext uri="{FF2B5EF4-FFF2-40B4-BE49-F238E27FC236}"/>
          </a:extLst>
        </xdr:cNvPr>
        <xdr:cNvSpPr/>
      </xdr:nvSpPr>
      <xdr:spPr>
        <a:xfrm>
          <a:off x="5248275" y="8210550"/>
          <a:ext cx="6086475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Ocorrências em cada gerência</a:t>
          </a:r>
        </a:p>
      </xdr:txBody>
    </xdr:sp>
    <xdr:clientData fLocksWithSheet="0"/>
  </xdr:oneCellAnchor>
  <xdr:oneCellAnchor>
    <xdr:from>
      <xdr:col>1</xdr:col>
      <xdr:colOff>352425</xdr:colOff>
      <xdr:row>62</xdr:row>
      <xdr:rowOff>28575</xdr:rowOff>
    </xdr:from>
    <xdr:ext cx="10487025" cy="409575"/>
    <xdr:sp macro="" textlink="">
      <xdr:nvSpPr>
        <xdr:cNvPr id="55" name="Retângulo 54">
          <a:extLst>
            <a:ext uri="{FF2B5EF4-FFF2-40B4-BE49-F238E27FC236}"/>
          </a:extLst>
        </xdr:cNvPr>
        <xdr:cNvSpPr/>
      </xdr:nvSpPr>
      <xdr:spPr>
        <a:xfrm>
          <a:off x="352426" y="11506200"/>
          <a:ext cx="10982324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Detalhamento da Lesão - Top 5</a:t>
          </a:r>
        </a:p>
      </xdr:txBody>
    </xdr:sp>
    <xdr:clientData fLocksWithSheet="0"/>
  </xdr:oneCellAnchor>
  <xdr:oneCellAnchor>
    <xdr:from>
      <xdr:col>1</xdr:col>
      <xdr:colOff>314325</xdr:colOff>
      <xdr:row>78</xdr:row>
      <xdr:rowOff>171450</xdr:rowOff>
    </xdr:from>
    <xdr:ext cx="14058900" cy="428625"/>
    <xdr:sp macro="" textlink="">
      <xdr:nvSpPr>
        <xdr:cNvPr id="60" name="Retângulo 59">
          <a:extLst>
            <a:ext uri="{FF2B5EF4-FFF2-40B4-BE49-F238E27FC236}"/>
          </a:extLst>
        </xdr:cNvPr>
        <xdr:cNvSpPr/>
      </xdr:nvSpPr>
      <xdr:spPr>
        <a:xfrm>
          <a:off x="314325" y="14544675"/>
          <a:ext cx="1466850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Quantidade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 de a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cidentes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 por parte do corpo e repr. %</a:t>
          </a:r>
          <a:endParaRPr lang="pt-BR" sz="1800">
            <a:solidFill>
              <a:schemeClr val="bg1"/>
            </a:solidFill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  <xdr:oneCellAnchor>
    <xdr:from>
      <xdr:col>1</xdr:col>
      <xdr:colOff>333375</xdr:colOff>
      <xdr:row>81</xdr:row>
      <xdr:rowOff>9525</xdr:rowOff>
    </xdr:from>
    <xdr:ext cx="14030325" cy="4914900"/>
    <xdr:sp macro="" textlink="">
      <xdr:nvSpPr>
        <xdr:cNvPr id="64" name="Retângulo 63">
          <a:extLst>
            <a:ext uri="{FF2B5EF4-FFF2-40B4-BE49-F238E27FC236}"/>
          </a:extLst>
        </xdr:cNvPr>
        <xdr:cNvSpPr/>
      </xdr:nvSpPr>
      <xdr:spPr>
        <a:xfrm>
          <a:off x="333375" y="14925675"/>
          <a:ext cx="14639925" cy="4457700"/>
        </a:xfrm>
        <a:prstGeom prst="rect">
          <a:avLst/>
        </a:prstGeom>
        <a:solidFill>
          <a:srgbClr val="FFF9E7"/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14</xdr:col>
      <xdr:colOff>295275</xdr:colOff>
      <xdr:row>85</xdr:row>
      <xdr:rowOff>95250</xdr:rowOff>
    </xdr:from>
    <xdr:ext cx="2533650" cy="666750"/>
    <xdr:cxnSp macro="">
      <xdr:nvCxnSpPr>
        <xdr:cNvPr id="91" name="Conector: Angulado 90">
          <a:extLst>
            <a:ext uri="{FF2B5EF4-FFF2-40B4-BE49-F238E27FC236}"/>
          </a:extLst>
        </xdr:cNvPr>
        <xdr:cNvCxnSpPr/>
      </xdr:nvCxnSpPr>
      <xdr:spPr>
        <a:xfrm rot="10800000">
          <a:off x="8258175" y="15735300"/>
          <a:ext cx="2647950" cy="609602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428625</xdr:colOff>
      <xdr:row>82</xdr:row>
      <xdr:rowOff>133350</xdr:rowOff>
    </xdr:from>
    <xdr:ext cx="2219325" cy="400050"/>
    <xdr:cxnSp macro="">
      <xdr:nvCxnSpPr>
        <xdr:cNvPr id="85" name="Conector: Angulado 84">
          <a:extLst>
            <a:ext uri="{FF2B5EF4-FFF2-40B4-BE49-F238E27FC236}"/>
          </a:extLst>
        </xdr:cNvPr>
        <xdr:cNvCxnSpPr/>
      </xdr:nvCxnSpPr>
      <xdr:spPr>
        <a:xfrm flipV="1">
          <a:off x="5343525" y="15230476"/>
          <a:ext cx="2333625" cy="371474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14</xdr:col>
      <xdr:colOff>28575</xdr:colOff>
      <xdr:row>83</xdr:row>
      <xdr:rowOff>66675</xdr:rowOff>
    </xdr:from>
    <xdr:ext cx="1924050" cy="228600"/>
    <xdr:cxnSp macro="">
      <xdr:nvCxnSpPr>
        <xdr:cNvPr id="87" name="Conector: Angulado 86">
          <a:extLst>
            <a:ext uri="{FF2B5EF4-FFF2-40B4-BE49-F238E27FC236}"/>
          </a:extLst>
        </xdr:cNvPr>
        <xdr:cNvCxnSpPr/>
      </xdr:nvCxnSpPr>
      <xdr:spPr>
        <a:xfrm rot="10800000">
          <a:off x="7991477" y="15344778"/>
          <a:ext cx="2019298" cy="219073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14</xdr:col>
      <xdr:colOff>428625</xdr:colOff>
      <xdr:row>103</xdr:row>
      <xdr:rowOff>47625</xdr:rowOff>
    </xdr:from>
    <xdr:ext cx="1905000" cy="152400"/>
    <xdr:cxnSp macro="">
      <xdr:nvCxnSpPr>
        <xdr:cNvPr id="94" name="Conector: Angulado 93">
          <a:extLst>
            <a:ext uri="{FF2B5EF4-FFF2-40B4-BE49-F238E27FC236}"/>
          </a:extLst>
        </xdr:cNvPr>
        <xdr:cNvCxnSpPr/>
      </xdr:nvCxnSpPr>
      <xdr:spPr>
        <a:xfrm rot="10800000">
          <a:off x="8391525" y="18945226"/>
          <a:ext cx="2019298" cy="133349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15</xdr:col>
      <xdr:colOff>47625</xdr:colOff>
      <xdr:row>91</xdr:row>
      <xdr:rowOff>142875</xdr:rowOff>
    </xdr:from>
    <xdr:ext cx="1343025" cy="942975"/>
    <xdr:cxnSp macro="">
      <xdr:nvCxnSpPr>
        <xdr:cNvPr id="95" name="Conector: Angulado 94">
          <a:extLst>
            <a:ext uri="{FF2B5EF4-FFF2-40B4-BE49-F238E27FC236}"/>
          </a:extLst>
        </xdr:cNvPr>
        <xdr:cNvCxnSpPr/>
      </xdr:nvCxnSpPr>
      <xdr:spPr>
        <a:xfrm rot="10800000">
          <a:off x="8620126" y="16868775"/>
          <a:ext cx="1400175" cy="847724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8</xdr:col>
      <xdr:colOff>47625</xdr:colOff>
      <xdr:row>88</xdr:row>
      <xdr:rowOff>66675</xdr:rowOff>
    </xdr:from>
    <xdr:ext cx="3219450" cy="247650"/>
    <xdr:cxnSp macro="">
      <xdr:nvCxnSpPr>
        <xdr:cNvPr id="97" name="Conector: Angulado 96">
          <a:extLst>
            <a:ext uri="{FF2B5EF4-FFF2-40B4-BE49-F238E27FC236}"/>
          </a:extLst>
        </xdr:cNvPr>
        <xdr:cNvCxnSpPr/>
      </xdr:nvCxnSpPr>
      <xdr:spPr>
        <a:xfrm flipV="1">
          <a:off x="4352925" y="16249650"/>
          <a:ext cx="3362325" cy="228600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257175</xdr:colOff>
      <xdr:row>93</xdr:row>
      <xdr:rowOff>47625</xdr:rowOff>
    </xdr:from>
    <xdr:ext cx="1752600" cy="419100"/>
    <xdr:cxnSp macro="">
      <xdr:nvCxnSpPr>
        <xdr:cNvPr id="99" name="Conector: Angulado 98">
          <a:extLst>
            <a:ext uri="{FF2B5EF4-FFF2-40B4-BE49-F238E27FC236}"/>
          </a:extLst>
        </xdr:cNvPr>
        <xdr:cNvCxnSpPr/>
      </xdr:nvCxnSpPr>
      <xdr:spPr>
        <a:xfrm flipV="1">
          <a:off x="5172075" y="17135475"/>
          <a:ext cx="1838325" cy="381000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571500</xdr:colOff>
      <xdr:row>99</xdr:row>
      <xdr:rowOff>9525</xdr:rowOff>
    </xdr:from>
    <xdr:ext cx="1885950" cy="466725"/>
    <xdr:cxnSp macro="">
      <xdr:nvCxnSpPr>
        <xdr:cNvPr id="101" name="Conector: Angulado 100">
          <a:extLst>
            <a:ext uri="{FF2B5EF4-FFF2-40B4-BE49-F238E27FC236}"/>
          </a:extLst>
        </xdr:cNvPr>
        <xdr:cNvCxnSpPr/>
      </xdr:nvCxnSpPr>
      <xdr:spPr>
        <a:xfrm flipV="1">
          <a:off x="5486400" y="18183225"/>
          <a:ext cx="2000250" cy="428625"/>
        </a:xfrm>
        <a:prstGeom prst="bentConnector3">
          <a:avLst/>
        </a:prstGeom>
        <a:ln cap="flat" cmpd="sng" w="6350" algn="ctr">
          <a:solidFill>
            <a:schemeClr val="accent4"/>
          </a:solidFill>
          <a:prstDash val="solid"/>
          <a:miter lim="800000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333375</xdr:colOff>
      <xdr:row>106</xdr:row>
      <xdr:rowOff>114300</xdr:rowOff>
    </xdr:from>
    <xdr:ext cx="14058900" cy="409575"/>
    <xdr:sp macro="" textlink="">
      <xdr:nvSpPr>
        <xdr:cNvPr id="105" name="Retângulo 104">
          <a:extLst>
            <a:ext uri="{FF2B5EF4-FFF2-40B4-BE49-F238E27FC236}"/>
          </a:extLst>
        </xdr:cNvPr>
        <xdr:cNvSpPr/>
      </xdr:nvSpPr>
      <xdr:spPr>
        <a:xfrm>
          <a:off x="333375" y="19554825"/>
          <a:ext cx="14668500" cy="3714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cap="flat" cmpd="sng" w="12700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horzOverflow="clip" vertOverflow="clip"/>
        <a:lstStyle/>
        <a:p>
          <a:pPr lvl="0" algn="ctr"/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Detalhamento de </a:t>
          </a:r>
          <a:r>
            <a:rPr lang="pt-BR" sz="1800">
              <a:solidFill>
                <a:schemeClr val="bg1"/>
              </a:solidFill>
              <a:latin typeface="Gisha" panose="020B0502040204020203" pitchFamily="34" charset="-79"/>
              <a:cs typeface="Gisha" panose="020B0502040204020203" pitchFamily="34" charset="-79"/>
            </a:rPr>
            <a:t>Acidentes</a:t>
          </a:r>
          <a:endParaRPr lang="pt-BR" sz="1800">
            <a:solidFill>
              <a:schemeClr val="bg1"/>
            </a:solidFill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 fLocksWithSheet="0"/>
  </xdr:oneCellAnchor>
  <xdr:oneCellAnchor>
    <xdr:from>
      <xdr:col>19</xdr:col>
      <xdr:colOff>552450</xdr:colOff>
      <xdr:row>9</xdr:row>
      <xdr:rowOff>142875</xdr:rowOff>
    </xdr:from>
    <xdr:ext cx="3257550" cy="29527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333375</xdr:colOff>
      <xdr:row>9</xdr:row>
      <xdr:rowOff>142875</xdr:rowOff>
    </xdr:from>
    <xdr:ext cx="5791200" cy="29718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342900</xdr:colOff>
      <xdr:row>9</xdr:row>
      <xdr:rowOff>133350</xdr:rowOff>
    </xdr:from>
    <xdr:ext cx="4391025" cy="30003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304800</xdr:colOff>
      <xdr:row>27</xdr:row>
      <xdr:rowOff>161925</xdr:rowOff>
    </xdr:from>
    <xdr:ext cx="5800725" cy="30480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19</xdr:col>
      <xdr:colOff>523875</xdr:colOff>
      <xdr:row>27</xdr:row>
      <xdr:rowOff>152400</xdr:rowOff>
    </xdr:from>
    <xdr:ext cx="3305175" cy="305752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19</xdr:col>
      <xdr:colOff>514350</xdr:colOff>
      <xdr:row>45</xdr:row>
      <xdr:rowOff>180975</xdr:rowOff>
    </xdr:from>
    <xdr:ext cx="3324225" cy="641985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361950</xdr:colOff>
      <xdr:row>45</xdr:row>
      <xdr:rowOff>152400</xdr:rowOff>
    </xdr:from>
    <xdr:ext cx="4467225" cy="304800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323850</xdr:colOff>
      <xdr:row>45</xdr:row>
      <xdr:rowOff>161925</xdr:rowOff>
    </xdr:from>
    <xdr:ext cx="5781675" cy="3048000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323850</xdr:colOff>
      <xdr:row>108</xdr:row>
      <xdr:rowOff>123825</xdr:rowOff>
    </xdr:from>
    <xdr:ext cx="14049375" cy="4676775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342900</xdr:colOff>
      <xdr:row>27</xdr:row>
      <xdr:rowOff>152400</xdr:rowOff>
    </xdr:from>
    <xdr:ext cx="4457700" cy="3009900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342900</xdr:colOff>
      <xdr:row>64</xdr:row>
      <xdr:rowOff>38100</xdr:rowOff>
    </xdr:from>
    <xdr:ext cx="10506075" cy="2724150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0</xdr:rowOff>
    </xdr:from>
    <xdr:ext cx="180975" cy="9172575"/>
    <xdr:pic>
      <xdr:nvPicPr>
        <xdr:cNvPr id="0" name="image2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0</xdr:colOff>
      <xdr:row>0</xdr:row>
      <xdr:rowOff>0</xdr:rowOff>
    </xdr:from>
    <xdr:ext cx="180975" cy="9172575"/>
    <xdr:pic>
      <xdr:nvPicPr>
        <xdr:cNvPr id="0" name="image3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1</xdr:row>
      <xdr:rowOff>9525</xdr:rowOff>
    </xdr:from>
    <xdr:ext cx="1114425" cy="1143000"/>
    <xdr:pic>
      <xdr:nvPicPr>
        <xdr:cNvPr id="0" name="image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104775</xdr:colOff>
      <xdr:row>8</xdr:row>
      <xdr:rowOff>28575</xdr:rowOff>
    </xdr:from>
    <xdr:ext cx="285750" cy="304800"/>
    <xdr:pic>
      <xdr:nvPicPr>
        <xdr:cNvPr id="0" name="image5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523875</xdr:colOff>
      <xdr:row>8</xdr:row>
      <xdr:rowOff>19050</xdr:rowOff>
    </xdr:from>
    <xdr:ext cx="266700" cy="304800"/>
    <xdr:pic>
      <xdr:nvPicPr>
        <xdr:cNvPr id="0" name="image6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8</xdr:row>
      <xdr:rowOff>28575</xdr:rowOff>
    </xdr:from>
    <xdr:ext cx="285750" cy="304800"/>
    <xdr:pic>
      <xdr:nvPicPr>
        <xdr:cNvPr id="0" name="image7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13</xdr:row>
      <xdr:rowOff>161925</xdr:rowOff>
    </xdr:from>
    <xdr:ext cx="1123950" cy="1333500"/>
    <xdr:pic>
      <xdr:nvPicPr>
        <xdr:cNvPr id="0" name="image8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171450</xdr:colOff>
      <xdr:row>13</xdr:row>
      <xdr:rowOff>152400</xdr:rowOff>
    </xdr:from>
    <xdr:ext cx="1057275" cy="1400175"/>
    <xdr:pic>
      <xdr:nvPicPr>
        <xdr:cNvPr id="0" name="image9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104775</xdr:rowOff>
    </xdr:from>
    <xdr:ext cx="180975" cy="9315450"/>
    <xdr:pic>
      <xdr:nvPicPr>
        <xdr:cNvPr id="0" name="image10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9525</xdr:colOff>
      <xdr:row>43</xdr:row>
      <xdr:rowOff>95250</xdr:rowOff>
    </xdr:from>
    <xdr:ext cx="180975" cy="9315450"/>
    <xdr:pic>
      <xdr:nvPicPr>
        <xdr:cNvPr id="0" name="image11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161925</xdr:colOff>
      <xdr:row>26</xdr:row>
      <xdr:rowOff>19050</xdr:rowOff>
    </xdr:from>
    <xdr:ext cx="285750" cy="304800"/>
    <xdr:pic>
      <xdr:nvPicPr>
        <xdr:cNvPr id="0" name="image12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514350</xdr:colOff>
      <xdr:row>26</xdr:row>
      <xdr:rowOff>9525</xdr:rowOff>
    </xdr:from>
    <xdr:ext cx="266700" cy="304800"/>
    <xdr:pic>
      <xdr:nvPicPr>
        <xdr:cNvPr id="0" name="image13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47625</xdr:colOff>
      <xdr:row>26</xdr:row>
      <xdr:rowOff>28575</xdr:rowOff>
    </xdr:from>
    <xdr:ext cx="285750" cy="304800"/>
    <xdr:pic>
      <xdr:nvPicPr>
        <xdr:cNvPr id="0" name="image14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38100</xdr:colOff>
      <xdr:row>44</xdr:row>
      <xdr:rowOff>28575</xdr:rowOff>
    </xdr:from>
    <xdr:ext cx="285750" cy="304800"/>
    <xdr:pic>
      <xdr:nvPicPr>
        <xdr:cNvPr id="0" name="image15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180975</xdr:colOff>
      <xdr:row>44</xdr:row>
      <xdr:rowOff>47625</xdr:rowOff>
    </xdr:from>
    <xdr:ext cx="285750" cy="304800"/>
    <xdr:pic>
      <xdr:nvPicPr>
        <xdr:cNvPr id="0" name="image16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523875</xdr:colOff>
      <xdr:row>44</xdr:row>
      <xdr:rowOff>28575</xdr:rowOff>
    </xdr:from>
    <xdr:ext cx="266700" cy="304800"/>
    <xdr:pic>
      <xdr:nvPicPr>
        <xdr:cNvPr id="0" name="image17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62</xdr:row>
      <xdr:rowOff>76200</xdr:rowOff>
    </xdr:from>
    <xdr:ext cx="285750" cy="333375"/>
    <xdr:pic>
      <xdr:nvPicPr>
        <xdr:cNvPr id="0" name="image18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88</xdr:row>
      <xdr:rowOff>104775</xdr:rowOff>
    </xdr:from>
    <xdr:ext cx="180975" cy="9315450"/>
    <xdr:pic>
      <xdr:nvPicPr>
        <xdr:cNvPr id="0" name="image19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9525</xdr:colOff>
      <xdr:row>88</xdr:row>
      <xdr:rowOff>104775</xdr:rowOff>
    </xdr:from>
    <xdr:ext cx="180975" cy="9315450"/>
    <xdr:pic>
      <xdr:nvPicPr>
        <xdr:cNvPr id="0" name="image20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79</xdr:row>
      <xdr:rowOff>38100</xdr:rowOff>
    </xdr:from>
    <xdr:ext cx="285750" cy="304800"/>
    <xdr:pic>
      <xdr:nvPicPr>
        <xdr:cNvPr id="0" name="image21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247650</xdr:colOff>
      <xdr:row>81</xdr:row>
      <xdr:rowOff>28575</xdr:rowOff>
    </xdr:from>
    <xdr:ext cx="2286000" cy="4876800"/>
    <xdr:pic>
      <xdr:nvPicPr>
        <xdr:cNvPr id="0" name="image22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257175</xdr:colOff>
      <xdr:row>106</xdr:row>
      <xdr:rowOff>161925</xdr:rowOff>
    </xdr:from>
    <xdr:ext cx="285750" cy="333375"/>
    <xdr:pic>
      <xdr:nvPicPr>
        <xdr:cNvPr id="0" name="image23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104775</xdr:colOff>
      <xdr:row>0</xdr:row>
      <xdr:rowOff>161925</xdr:rowOff>
    </xdr:from>
    <xdr:ext cx="476250" cy="523875"/>
    <xdr:pic>
      <xdr:nvPicPr>
        <xdr:cNvPr id="0" name="image24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-47625</xdr:colOff>
      <xdr:row>109</xdr:row>
      <xdr:rowOff>-19050</xdr:rowOff>
    </xdr:from>
    <xdr:ext cx="771525" cy="781050"/>
    <xdr:pic>
      <xdr:nvPicPr>
        <xdr:cNvPr id="0" name="image25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2676525</xdr:colOff>
      <xdr:row>46</xdr:row>
      <xdr:rowOff>66675</xdr:rowOff>
    </xdr:from>
    <xdr:ext cx="514350" cy="657225"/>
    <xdr:pic>
      <xdr:nvPicPr>
        <xdr:cNvPr id="0" name="image26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400050</xdr:colOff>
      <xdr:row>10</xdr:row>
      <xdr:rowOff>47625</xdr:rowOff>
    </xdr:from>
    <xdr:ext cx="438150" cy="504825"/>
    <xdr:pic>
      <xdr:nvPicPr>
        <xdr:cNvPr id="0" name="image27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266700</xdr:colOff>
      <xdr:row>109</xdr:row>
      <xdr:rowOff>47625</xdr:rowOff>
    </xdr:from>
    <xdr:ext cx="485775" cy="581025"/>
    <xdr:pic>
      <xdr:nvPicPr>
        <xdr:cNvPr id="0" name="image28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485775</xdr:colOff>
      <xdr:row>109</xdr:row>
      <xdr:rowOff>38100</xdr:rowOff>
    </xdr:from>
    <xdr:ext cx="457200" cy="600075"/>
    <xdr:pic>
      <xdr:nvPicPr>
        <xdr:cNvPr id="0" name="image29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3:Z203" sheet="Base_de_Dados"/>
  </cacheSource>
  <cacheFields>
    <cacheField name="DATA DO ACIDENTE" numFmtId="14">
      <sharedItems containsDate="1" containsString="0" containsBlank="1">
        <d v="2022-01-03T00:00:00Z"/>
        <d v="2020-04-07T00:00:00Z"/>
        <d v="2020-04-08T00:00:00Z"/>
        <d v="2020-05-30T00:00:00Z"/>
        <d v="2020-05-05T00:00:00Z"/>
        <d v="2020-04-03T00:00:00Z"/>
        <d v="2020-06-01T00:00:00Z"/>
        <d v="2020-07-30T00:00:00Z"/>
        <d v="2020-08-01T00:00:00Z"/>
        <m/>
      </sharedItems>
    </cacheField>
    <cacheField name="TURNO" numFmtId="0">
      <sharedItems containsBlank="1">
        <s v="3º"/>
        <s v="2º"/>
        <s v="1º"/>
        <m/>
      </sharedItems>
    </cacheField>
    <cacheField name="Ano">
      <sharedItems containsMixedTypes="1" containsNumber="1" containsInteger="1">
        <n v="2022.0"/>
        <s v=""/>
      </sharedItems>
    </cacheField>
    <cacheField name="Mês" numFmtId="0">
      <sharedItems>
        <s v="JANUARY"/>
        <s v="APRIL"/>
        <s v="MAY"/>
        <s v="JUNE"/>
        <s v="JULY"/>
        <s v="AUGUST"/>
        <s v=""/>
      </sharedItems>
    </cacheField>
    <cacheField name="Registo" numFmtId="1">
      <sharedItems containsString="0" containsBlank="1" containsNumber="1" containsInteger="1">
        <n v="1001.0"/>
        <n v="1002.0"/>
        <n v="1003.0"/>
        <n v="1004.0"/>
        <n v="1005.0"/>
        <n v="1009.0"/>
        <m/>
      </sharedItems>
    </cacheField>
    <cacheField name="NOME" numFmtId="0">
      <sharedItems containsBlank="1">
        <s v="Colaborador 1"/>
        <s v="Colaborador 2"/>
        <s v="Colaborador 3"/>
        <s v="Colaborador 4"/>
        <s v="Colaborador 15"/>
        <s v="Colaborador 6"/>
        <s v="Colaborador 7"/>
        <s v="Colaborador 8"/>
        <s v="Colaborador 9"/>
        <s v="Colaborador 10"/>
        <s v="Colaborador 11"/>
        <s v="NOME"/>
        <m/>
      </sharedItems>
    </cacheField>
    <cacheField name="SEXO" numFmtId="0">
      <sharedItems containsBlank="1">
        <s v="M"/>
        <s v="F"/>
        <m/>
      </sharedItems>
    </cacheField>
    <cacheField name="IDADE" numFmtId="0">
      <sharedItems containsString="0" containsBlank="1" containsNumber="1" containsInteger="1">
        <n v="60.0"/>
        <n v="41.0"/>
        <n v="30.0"/>
        <n v="55.0"/>
        <n v="51.0"/>
        <m/>
      </sharedItems>
    </cacheField>
    <cacheField name="TIPO" numFmtId="0">
      <sharedItems containsBlank="1">
        <s v="PRÓPRIO"/>
        <s v="TERCEIRO"/>
        <m/>
      </sharedItems>
    </cacheField>
    <cacheField name="ÁREA" numFmtId="0">
      <sharedItems containsBlank="1">
        <s v="Logística"/>
        <s v="Financeiro"/>
        <s v="Produção"/>
        <s v="Suprimentos"/>
        <s v="Comercial"/>
        <m/>
      </sharedItems>
    </cacheField>
    <cacheField name="SETOR" numFmtId="0">
      <sharedItems containsBlank="1">
        <s v="Setor A"/>
        <s v="Setor D"/>
        <s v="Setor C"/>
        <s v="Setor B"/>
        <m/>
      </sharedItems>
    </cacheField>
    <cacheField name="SUB SETOR" numFmtId="0">
      <sharedItems containsBlank="1">
        <s v="-"/>
        <m/>
      </sharedItems>
    </cacheField>
    <cacheField name="DATA DE ADMISSÃO" numFmtId="14">
      <sharedItems containsDate="1" containsString="0" containsBlank="1">
        <d v="2016-06-13T00:00:00Z"/>
        <d v="2019-10-21T00:00:00Z"/>
        <d v="2019-11-18T00:00:00Z"/>
        <d v="2001-05-30T00:00:00Z"/>
        <d v="2003-04-01T00:00:00Z"/>
        <m/>
      </sharedItems>
    </cacheField>
    <cacheField name="TEMPO NA EMPRESA" numFmtId="0">
      <sharedItems containsBlank="1">
        <s v="4º ANO"/>
        <s v="1º ANO"/>
        <s v="2º ANO"/>
        <m/>
      </sharedItems>
    </cacheField>
    <cacheField name="HORAS DE TRABALHO" numFmtId="0">
      <sharedItems containsBlank="1">
        <s v="ATÉ A 4° H"/>
        <s v="ATÉ A 5° H"/>
        <s v="ATÉ A 1° H"/>
        <s v="ATÉ A 3° H"/>
        <s v="ATÉ A 2° H"/>
        <s v="ATÉ A 7° H"/>
        <m/>
      </sharedItems>
    </cacheField>
    <cacheField name="TEMPO NA FUNÇÃO" numFmtId="0">
      <sharedItems containsBlank="1">
        <s v="0 a 2 MESES"/>
        <s v="ACIMA DE 5 ANOS"/>
        <s v="7 a 12 MESES"/>
        <s v="3 a 6 MESES"/>
        <s v="3 a 5 ANOS"/>
        <s v="1 a 2 ANOS"/>
        <m/>
      </sharedItems>
    </cacheField>
    <cacheField name="DIAS AFASTADOS" numFmtId="0">
      <sharedItems containsString="0" containsBlank="1" containsNumber="1" containsInteger="1">
        <n v="1.0"/>
        <n v="0.0"/>
        <n v="2.0"/>
        <n v="5.0"/>
        <n v="3.0"/>
        <m/>
      </sharedItems>
    </cacheField>
    <cacheField name="TIPO COLAB." numFmtId="0">
      <sharedItems containsBlank="1">
        <s v="TERCEIRO"/>
        <s v="TÍPICO"/>
        <s v="TRAJETO"/>
        <m/>
      </sharedItems>
    </cacheField>
    <cacheField name="MODALIDADE" numFmtId="0">
      <sharedItems containsBlank="1">
        <s v="Com afastamento"/>
        <s v="Sem afastamento"/>
        <s v="Doença Ocupacional com afastamento"/>
        <s v="Incidente"/>
        <s v="Doença Ocupacional sem afastamento"/>
        <m/>
      </sharedItems>
    </cacheField>
    <cacheField name="NATUREZA DA LESÃO" numFmtId="0">
      <sharedItems containsBlank="1">
        <s v="Dor"/>
        <s v="Contusão"/>
        <s v="Escoriação"/>
        <s v="Lesão"/>
        <s v="Lesão Leve"/>
        <s v="Lesão Grave"/>
        <m/>
      </sharedItems>
    </cacheField>
    <cacheField name="AGENTE CAUSADOR" numFmtId="0">
      <sharedItems containsBlank="1">
        <s v="Agente 1"/>
        <s v="Agente 5"/>
        <s v="Agente 8"/>
        <m/>
      </sharedItems>
    </cacheField>
    <cacheField name="PARTE DO CORPO ATINGIDA" numFmtId="0">
      <sharedItems containsBlank="1">
        <s v="COSTA"/>
        <s v="PERNA/JOELHO"/>
        <s v="PULSO/BRAÇO/COTOVELO"/>
        <s v="DEDO/MÃO"/>
        <s v="TORAX"/>
        <m/>
      </sharedItems>
    </cacheField>
    <cacheField name="INVESTIGAÇÃO REALIZADA" numFmtId="0">
      <sharedItems containsBlank="1">
        <s v="Concluído"/>
        <s v="Em andamento"/>
        <s v="Não iniciado"/>
        <m/>
      </sharedItems>
    </cacheField>
    <cacheField name="AÇÕES LANÇADAS SGE" numFmtId="0">
      <sharedItems containsBlank="1">
        <s v="Ação 1"/>
        <s v="Ação 2"/>
        <s v="Ação 3"/>
        <m/>
      </sharedItems>
    </cacheField>
    <cacheField name="TST RESPONÁVEL" numFmtId="0">
      <sharedItems containsBlank="1">
        <s v="Paula"/>
        <s v="Maria"/>
        <s v="José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aseIndicadores" cacheId="0" dataCaption="">
  <location ref="D3:E10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axis="axisRow" outline="0" multipleItemSelectionAllowed="1" showAll="0" sortType="ascending">
      <items>
        <item x="6"/>
        <item x="1"/>
        <item x="5"/>
        <item x="0"/>
        <item x="4"/>
        <item x="3"/>
        <item x="2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3"/>
  </rowFields>
  <pageFields>
    <pageField fld="6"/>
  </pageFields>
  <dataFields>
    <dataField name="COUNTA of DATA DO ACIDENTE" fld="0" subtotal="count" baseField="0"/>
  </dataFields>
</pivotTableDefinition>
</file>

<file path=xl/pivotTables/pivotTable10.xml><?xml version="1.0" encoding="utf-8"?>
<pivotTableDefinition xmlns="http://schemas.openxmlformats.org/spreadsheetml/2006/main" name="BaseIndicadores 10" cacheId="0" dataCaption="">
  <location ref="AJ3:AK10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axis="axisRow" outline="0" multipleItemSelectionAllowed="1" showAll="0" sortType="descending">
      <items>
        <item x="0"/>
        <item x="1"/>
        <item x="2"/>
        <item x="3"/>
        <item x="4"/>
        <item x="5"/>
        <item x="6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9"/>
  </rowFields>
  <pageFields>
    <pageField fld="6"/>
  </pageFields>
  <dataFields>
    <dataField name="COUNTA of DATA DO ACIDENTE" fld="0" subtotal="count" baseField="0"/>
  </dataFields>
</pivotTableDefinition>
</file>

<file path=xl/pivotTables/pivotTable11.xml><?xml version="1.0" encoding="utf-8"?>
<pivotTableDefinition xmlns="http://schemas.openxmlformats.org/spreadsheetml/2006/main" name="BaseIndicadores 11" cacheId="0" dataCaption="">
  <location ref="AQ3:AU28" firstHeaderRow="1" firstDataRow="3" firstDataCol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axis="axisRow" outline="0" multipleItemSelectionAllowed="1" showAll="0" sortType="ascending">
      <items>
        <item x="6"/>
        <item x="1"/>
        <item x="5"/>
        <item x="0"/>
        <item x="4"/>
        <item x="3"/>
        <item x="2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Col" outline="0" multipleItemSelectionAllowed="1" showAll="0" sortType="ascending">
      <items>
        <item h="1" x="2"/>
        <item x="1"/>
        <item x="0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axis="axisRow" outline="0" multipleItemSelectionAllowed="1" showAll="0" sortType="ascending">
      <items>
        <item x="5"/>
        <item x="0"/>
        <item x="2"/>
        <item x="4"/>
        <item x="3"/>
        <item x="1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3"/>
    <field x="18"/>
  </rowFields>
  <colFields>
    <field x="6"/>
  </colFields>
  <dataFields>
    <dataField name="COUNTA of DATA DO ACIDENTE" fld="0" subtotal="count" baseField="0"/>
  </dataFields>
</pivotTableDefinition>
</file>

<file path=xl/pivotTables/pivotTable12.xml><?xml version="1.0" encoding="utf-8"?>
<pivotTableDefinition xmlns="http://schemas.openxmlformats.org/spreadsheetml/2006/main" name="BaseIndicadores 12" cacheId="0" dataCaption="" showHeaders="0">
  <location ref="Z34:AE35" firstHeaderRow="0" firstDataRow="0" firstDataCol="2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axis="axisCol" outline="0" multipleItemSelectionAllowed="1" showAll="0" sortType="ascending">
      <items>
        <item x="3"/>
        <item x="2"/>
        <item x="1"/>
        <item x="0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outline="0" multipleItemSelectionAllowed="1" showAll="0">
      <items>
        <item x="0"/>
        <item x="1"/>
        <item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colFields>
    <field x="1"/>
  </colFields>
  <dataFields>
    <dataField name="COUNTA of DATA DO ACIDENTE" fld="0" subtotal="count" baseField="0"/>
  </dataFields>
</pivotTableDefinition>
</file>

<file path=xl/pivotTables/pivotTable13.xml><?xml version="1.0" encoding="utf-8"?>
<pivotTableDefinition xmlns="http://schemas.openxmlformats.org/spreadsheetml/2006/main" name="BaseIndicadores 13" cacheId="0" dataCaption="" rowGrandTotals="0">
  <location ref="CA90:CB95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axis="axisRow" outline="0" multipleItemSelectionAllowed="1" showAll="0" sortType="ascending">
      <items>
        <item h="1" x="5"/>
        <item x="0"/>
        <item x="3"/>
        <item x="1"/>
        <item x="2"/>
        <item x="4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21"/>
  </rowFields>
  <pageFields>
    <pageField fld="6"/>
  </pageFields>
  <dataFields>
    <dataField name="COUNTA of DATA DO ACIDENTE" fld="0" subtotal="count" baseField="0"/>
  </dataFields>
</pivotTableDefinition>
</file>

<file path=xl/pivotTables/pivotTable2.xml><?xml version="1.0" encoding="utf-8"?>
<pivotTableDefinition xmlns="http://schemas.openxmlformats.org/spreadsheetml/2006/main" name="BaseIndicadores 2" cacheId="0" dataCaption="">
  <location ref="H3:I7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axis="axisRow" outline="0" multipleItemSelectionAllowed="1" showAll="0" sortType="ascending">
      <items>
        <item x="3"/>
        <item x="0"/>
        <item x="1"/>
        <item x="2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22"/>
  </rowFields>
  <pageFields>
    <pageField fld="6"/>
  </pageFields>
  <dataFields>
    <dataField name="COUNTA of DATA DO ACIDENTE" fld="0" subtotal="count" baseField="0"/>
  </dataFields>
</pivotTableDefinition>
</file>

<file path=xl/pivotTables/pivotTable3.xml><?xml version="1.0" encoding="utf-8"?>
<pivotTableDefinition xmlns="http://schemas.openxmlformats.org/spreadsheetml/2006/main" name="BaseIndicadores 3" cacheId="0" dataCaption="">
  <location ref="K3:L9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axis="axisRow" outline="0" multipleItemSelectionAllowed="1" showAll="0" sortType="ascending">
      <items>
        <item x="5"/>
        <item x="4"/>
        <item x="1"/>
        <item x="0"/>
        <item x="2"/>
        <item x="3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9"/>
  </rowFields>
  <pageFields>
    <pageField fld="6"/>
  </pageFields>
  <dataFields>
    <dataField name="COUNTA of DATA DO ACIDENTE" fld="0" subtotal="count" baseField="0"/>
  </dataFields>
</pivotTableDefinition>
</file>

<file path=xl/pivotTables/pivotTable4.xml><?xml version="1.0" encoding="utf-8"?>
<pivotTableDefinition xmlns="http://schemas.openxmlformats.org/spreadsheetml/2006/main" name="BaseIndicadores 4" cacheId="0" dataCaption="">
  <location ref="N3:O6" firstHeaderRow="1" firstDataRow="2" firstDataCol="0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Row" outline="0" multipleItemSelectionAllowed="1" showAll="0" sortType="ascending">
      <items>
        <item h="1" x="2"/>
        <item x="1"/>
        <item x="0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6"/>
  </rowFields>
  <dataFields>
    <dataField name="COUNTA of DATA DO ACIDENTE" fld="0" subtotal="count" baseField="0"/>
  </dataFields>
</pivotTableDefinition>
</file>

<file path=xl/pivotTables/pivotTable5.xml><?xml version="1.0" encoding="utf-8"?>
<pivotTableDefinition xmlns="http://schemas.openxmlformats.org/spreadsheetml/2006/main" name="BaseIndicadores 5" cacheId="0" dataCaption="">
  <location ref="Q3:R9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axis="axisRow" outline="0" multipleItemSelectionAllowed="1" showAll="0" sortType="ascending">
      <items>
        <item x="5"/>
        <item x="0"/>
        <item x="2"/>
        <item x="4"/>
        <item x="3"/>
        <item x="1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8"/>
  </rowFields>
  <pageFields>
    <pageField fld="6"/>
  </pageFields>
  <dataFields>
    <dataField name="COUNTA of DATA DO ACIDENTE" fld="0" subtotal="count" baseField="0"/>
  </dataFields>
</pivotTableDefinition>
</file>

<file path=xl/pivotTables/pivotTable6.xml><?xml version="1.0" encoding="utf-8"?>
<pivotTableDefinition xmlns="http://schemas.openxmlformats.org/spreadsheetml/2006/main" name="BaseIndicadores 6" cacheId="0" dataCaption="" rowGrandTotals="0">
  <location ref="T3:U6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axis="axisRow" outline="0" multipleItemSelectionAllowed="1" showAll="0" sortType="ascending">
      <items>
        <item h="1" x="6"/>
        <item x="0"/>
        <item h="1" x="5"/>
        <item h="1" x="4"/>
        <item x="3"/>
        <item x="2"/>
        <item h="1" x="1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5"/>
  </rowFields>
  <pageFields>
    <pageField fld="6"/>
  </pageFields>
  <dataFields>
    <dataField name="COUNTA of DATA DO ACIDENTE" fld="0" subtotal="count" baseField="0"/>
  </dataFields>
</pivotTableDefinition>
</file>

<file path=xl/pivotTables/pivotTable7.xml><?xml version="1.0" encoding="utf-8"?>
<pivotTableDefinition xmlns="http://schemas.openxmlformats.org/spreadsheetml/2006/main" name="BaseIndicadores 7" cacheId="0" dataCaption="">
  <location ref="W3:X7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axis="axisRow" outline="0" multipleItemSelectionAllowed="1" showAll="0" sortType="ascending">
      <items>
        <item x="3"/>
        <item x="2"/>
        <item x="1"/>
        <item x="0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"/>
  </rowFields>
  <pageFields>
    <pageField fld="6"/>
  </pageFields>
  <dataFields>
    <dataField name="COUNTA of DATA DO ACIDENTE" fld="0" subtotal="count" baseField="0"/>
  </dataFields>
</pivotTableDefinition>
</file>

<file path=xl/pivotTables/pivotTable8.xml><?xml version="1.0" encoding="utf-8"?>
<pivotTableDefinition xmlns="http://schemas.openxmlformats.org/spreadsheetml/2006/main" name="BaseIndicadores 8" cacheId="0" dataCaption="" rowGrandTotals="0">
  <location ref="AC3:AD6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outline="0" multipleItemSelectionAllowed="1" showAll="0">
      <items>
        <item x="0"/>
        <item x="1"/>
        <item x="2"/>
        <item x="3"/>
        <item x="4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axis="axisRow" outline="0" multipleItemSelectionAllowed="1" showAll="0" sortType="ascending">
      <items>
        <item h="1" x="3"/>
        <item x="1"/>
        <item x="2"/>
        <item x="0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3"/>
  </rowFields>
  <pageFields>
    <pageField fld="6"/>
  </pageFields>
  <dataFields>
    <dataField name="COUNTA of DATA DO ACIDENTE" fld="0" subtotal="count" baseField="0"/>
  </dataFields>
</pivotTableDefinition>
</file>

<file path=xl/pivotTables/pivotTable9.xml><?xml version="1.0" encoding="utf-8"?>
<pivotTableDefinition xmlns="http://schemas.openxmlformats.org/spreadsheetml/2006/main" name="BaseIndicadores 9" cacheId="0" dataCaption="">
  <location ref="AF3:AG8" firstHeaderRow="1" firstDataRow="2" firstDataCol="0" rowPageCount="1" colPageCount="1"/>
  <pivotFields>
    <pivotField name="DATA DO ACIDENTE" dataField="1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O" outline="0" multipleItemSelectionAllowed="1" showAll="0">
      <items>
        <item x="0"/>
        <item x="1"/>
        <item x="2"/>
        <item x="3"/>
        <item t="default"/>
      </items>
    </pivotField>
    <pivotField name="Ano" outline="0" multipleItemSelectionAllowed="1" showAll="0">
      <items>
        <item x="0"/>
        <item x="1"/>
        <item t="default"/>
      </items>
    </pivotField>
    <pivotField name="Mês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sto" numFmtId="1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OME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EXO" axis="axisPage" outline="0" multipleItemSelectionAllowed="1" showAll="0">
      <items>
        <item x="0"/>
        <item x="1"/>
        <item h="1" x="2"/>
        <item t="default"/>
      </items>
    </pivotField>
    <pivotField name="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" outline="0" multipleItemSelectionAllowed="1" showAll="0">
      <items>
        <item x="0"/>
        <item x="1"/>
        <item x="2"/>
        <item t="default"/>
      </items>
    </pivotField>
    <pivotField name="ÁRE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TOR" axis="axisRow" outline="0" multipleItemSelectionAllowed="1" showAll="0" sortType="ascending">
      <items>
        <item x="4"/>
        <item x="0"/>
        <item x="3"/>
        <item x="2"/>
        <item x="1"/>
        <item t="default"/>
      </items>
    </pivotField>
    <pivotField name="SUB SETOR" outline="0" multipleItemSelectionAllowed="1" showAll="0">
      <items>
        <item x="0"/>
        <item x="1"/>
        <item t="default"/>
      </items>
    </pivotField>
    <pivotField name="DATA DE ADMISSÃO" numFmtId="14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PO NA EMPRESA" outline="0" multipleItemSelectionAllowed="1" showAll="0">
      <items>
        <item x="0"/>
        <item x="1"/>
        <item x="2"/>
        <item x="3"/>
        <item t="default"/>
      </items>
    </pivotField>
    <pivotField name="HORAS DE TRABALH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EMPO NA FUNÇ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AS AFASTADOS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IPO COLAB." outline="0" multipleItemSelectionAllowed="1" showAll="0">
      <items>
        <item x="0"/>
        <item x="1"/>
        <item x="2"/>
        <item x="3"/>
        <item t="default"/>
      </items>
    </pivotField>
    <pivotField name="MODALIDADE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NATUREZA DA LESÃO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GENTE CAUSADOR" outline="0" multipleItemSelectionAllowed="1" showAll="0">
      <items>
        <item x="0"/>
        <item x="1"/>
        <item x="2"/>
        <item x="3"/>
        <item t="default"/>
      </items>
    </pivotField>
    <pivotField name="PARTE DO CORPO ATINGIDA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INVESTIGAÇÃO REALIZADA" outline="0" multipleItemSelectionAllowed="1" showAll="0">
      <items>
        <item x="0"/>
        <item x="1"/>
        <item x="2"/>
        <item x="3"/>
        <item t="default"/>
      </items>
    </pivotField>
    <pivotField name="AÇÕES LANÇADAS SGE" outline="0" multipleItemSelectionAllowed="1" showAll="0">
      <items>
        <item x="0"/>
        <item x="1"/>
        <item x="2"/>
        <item x="3"/>
        <item t="default"/>
      </items>
    </pivotField>
    <pivotField name="TST RESPONÁVEL" outline="0" multipleItemSelectionAllowed="1" showAll="0">
      <items>
        <item x="0"/>
        <item x="1"/>
        <item x="2"/>
        <item x="3"/>
        <item t="default"/>
      </items>
    </pivotField>
  </pivotFields>
  <rowFields>
    <field x="10"/>
  </rowFields>
  <pageFields>
    <pageField fld="6"/>
  </pageFields>
  <dataFields>
    <dataField name="COUNTA of DATA DO ACIDENTE" fld="0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pivotTable" Target="../pivotTables/pivotTable11.xml"/><Relationship Id="rId10" Type="http://schemas.openxmlformats.org/officeDocument/2006/relationships/pivotTable" Target="../pivotTables/pivotTable10.xml"/><Relationship Id="rId13" Type="http://schemas.openxmlformats.org/officeDocument/2006/relationships/pivotTable" Target="../pivotTables/pivotTable13.xml"/><Relationship Id="rId12" Type="http://schemas.openxmlformats.org/officeDocument/2006/relationships/pivotTable" Target="../pivotTables/pivotTable12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drawing" Target="../drawings/drawing2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pivotTable" Target="../pivotTables/pivotTable7.xml"/><Relationship Id="rId8" Type="http://schemas.openxmlformats.org/officeDocument/2006/relationships/pivotTable" Target="../pivotTables/pivotTable8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2626"/>
    <pageSetUpPr/>
  </sheetPr>
  <sheetViews>
    <sheetView showGridLines="0" workbookViewId="0"/>
  </sheetViews>
  <sheetFormatPr customHeight="1" defaultColWidth="14.43" defaultRowHeight="15.0"/>
  <cols>
    <col customWidth="1" min="1" max="15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2.14"/>
    <col customWidth="1" min="2" max="3" width="8.71"/>
    <col customWidth="1" min="4" max="4" width="18.71"/>
    <col customWidth="1" min="5" max="5" width="32.14"/>
    <col customWidth="1" min="6" max="7" width="8.71"/>
    <col customWidth="1" min="8" max="8" width="18.71"/>
    <col customWidth="1" min="9" max="9" width="32.14"/>
    <col customWidth="1" min="10" max="10" width="8.71"/>
    <col customWidth="1" min="11" max="11" width="18.71"/>
    <col customWidth="1" min="12" max="12" width="32.14"/>
    <col customWidth="1" min="13" max="13" width="8.71"/>
    <col customWidth="1" min="14" max="14" width="18.71"/>
    <col customWidth="1" min="15" max="15" width="32.14"/>
    <col customWidth="1" min="16" max="16" width="8.71"/>
    <col customWidth="1" min="17" max="17" width="40.0"/>
    <col customWidth="1" min="18" max="18" width="32.14"/>
    <col customWidth="1" min="19" max="19" width="8.71"/>
    <col customWidth="1" min="20" max="20" width="18.71"/>
    <col customWidth="1" min="21" max="21" width="32.14"/>
    <col customWidth="1" min="22" max="22" width="8.71"/>
    <col customWidth="1" min="23" max="23" width="18.71"/>
    <col customWidth="1" min="24" max="24" width="32.14"/>
    <col customWidth="1" min="25" max="25" width="8.71"/>
    <col customWidth="1" min="26" max="26" width="32.14"/>
    <col customWidth="1" min="27" max="27" width="20.0"/>
    <col customWidth="1" min="28" max="29" width="5.0"/>
    <col customWidth="1" min="30" max="30" width="7.29"/>
    <col customWidth="1" min="31" max="31" width="11.0"/>
    <col customWidth="1" min="32" max="32" width="18.71"/>
    <col customWidth="1" min="33" max="33" width="32.14"/>
    <col customWidth="1" min="34" max="35" width="8.71"/>
    <col customWidth="1" min="36" max="36" width="18.71"/>
    <col customWidth="1" min="37" max="37" width="32.14"/>
    <col customWidth="1" min="38" max="42" width="8.71"/>
    <col customWidth="1" min="43" max="43" width="31.0"/>
    <col customWidth="1" min="44" max="44" width="19.43"/>
    <col customWidth="1" min="45" max="45" width="3.43"/>
    <col customWidth="1" min="46" max="46" width="10.57"/>
    <col customWidth="1" min="47" max="78" width="8.71"/>
    <col customWidth="1" min="79" max="79" width="24.14"/>
    <col customWidth="1" min="80" max="80" width="31.0"/>
    <col customWidth="1" min="81" max="85" width="8.71"/>
    <col customWidth="1" min="86" max="86" width="28.86"/>
    <col customWidth="1" min="87" max="87" width="8.14"/>
    <col customWidth="1" min="88" max="88" width="8.0"/>
    <col customWidth="1" min="89" max="115" width="8.71"/>
  </cols>
  <sheetData>
    <row r="1">
      <c r="AQ1" s="1"/>
      <c r="AR1" s="1"/>
      <c r="AS1" s="1"/>
      <c r="AT1" s="1"/>
    </row>
    <row r="2">
      <c r="AQ2" s="1"/>
      <c r="AR2" s="1"/>
      <c r="AS2" s="1"/>
      <c r="AT2" s="1"/>
    </row>
    <row r="3">
      <c r="D3" s="2"/>
      <c r="H3" s="2"/>
      <c r="K3" s="2"/>
      <c r="N3" s="2"/>
      <c r="Q3" s="2"/>
      <c r="T3" s="2"/>
      <c r="W3" s="2"/>
      <c r="AC3" s="2"/>
      <c r="AF3" s="2"/>
      <c r="AJ3" s="2"/>
      <c r="AM3" t="s">
        <v>0</v>
      </c>
      <c r="AN3" t="s">
        <v>1</v>
      </c>
      <c r="AQ3" s="1"/>
      <c r="AR3" s="1"/>
      <c r="AS3" s="1"/>
      <c r="AT3" s="1"/>
    </row>
    <row r="4">
      <c r="A4" s="2" t="e">
        <v>#REF!</v>
      </c>
      <c r="AM4" t="str">
        <f t="shared" ref="AM4:AN4" si="1">AJ4</f>
        <v>Escoriação</v>
      </c>
      <c r="AN4" t="str">
        <f t="shared" si="1"/>
        <v>18</v>
      </c>
    </row>
    <row r="5">
      <c r="AM5" t="str">
        <f t="shared" ref="AM5:AN5" si="2">AJ5</f>
        <v>Contusão</v>
      </c>
      <c r="AN5" t="str">
        <f t="shared" si="2"/>
        <v>8</v>
      </c>
    </row>
    <row r="6">
      <c r="AM6" t="str">
        <f t="shared" ref="AM6:AN6" si="3">AJ6</f>
        <v>Dor</v>
      </c>
      <c r="AN6" t="str">
        <f t="shared" si="3"/>
        <v>5</v>
      </c>
    </row>
    <row r="7">
      <c r="AM7" t="str">
        <f t="shared" ref="AM7:AN7" si="4">AJ7</f>
        <v>Lesão Leve</v>
      </c>
      <c r="AN7" t="str">
        <f t="shared" si="4"/>
        <v>1</v>
      </c>
    </row>
    <row r="8">
      <c r="AM8" t="str">
        <f t="shared" ref="AM8:AN8" si="5">AJ8</f>
        <v>Lesão Grave</v>
      </c>
      <c r="AN8" t="str">
        <f t="shared" si="5"/>
        <v>1</v>
      </c>
    </row>
    <row r="9"/>
    <row r="10"/>
    <row r="11"/>
    <row r="12"/>
    <row r="13"/>
    <row r="14">
      <c r="T14" t="str">
        <f t="shared" ref="T14:U14" si="6">T4</f>
        <v>0 a 2 MESES</v>
      </c>
      <c r="U14" t="str">
        <f t="shared" si="6"/>
        <v>3</v>
      </c>
    </row>
    <row r="15">
      <c r="T15" t="str">
        <f t="shared" ref="T15:U15" si="7">T5</f>
        <v>3 a 6 MESES</v>
      </c>
      <c r="U15" t="str">
        <f t="shared" si="7"/>
        <v>8</v>
      </c>
    </row>
    <row r="16">
      <c r="T16" t="str">
        <f t="shared" ref="T16:U16" si="8">T6</f>
        <v>7 a 12 MESES</v>
      </c>
      <c r="U16" t="str">
        <f t="shared" si="8"/>
        <v>11</v>
      </c>
    </row>
    <row r="17">
      <c r="T17" t="str">
        <f t="shared" ref="T17:U17" si="9">T7</f>
        <v/>
      </c>
      <c r="U17" t="str">
        <f t="shared" si="9"/>
        <v/>
      </c>
    </row>
    <row r="18">
      <c r="T18" t="str">
        <f t="shared" ref="T18:U18" si="10">T8</f>
        <v/>
      </c>
      <c r="U18" t="str">
        <f t="shared" si="10"/>
        <v/>
      </c>
    </row>
    <row r="19">
      <c r="T19" t="str">
        <f t="shared" ref="T19:U19" si="11">T9</f>
        <v/>
      </c>
      <c r="U19" t="str">
        <f t="shared" si="11"/>
        <v/>
      </c>
      <c r="DH19" s="5" t="s">
        <v>47</v>
      </c>
      <c r="DI19" s="6"/>
      <c r="DJ19" s="7" t="str">
        <f>GETPIVOTDATA("DATA DO ACIDENTE",BaseIndicadores!$A$3)</f>
        <v>#REF!</v>
      </c>
      <c r="DK19" s="8"/>
    </row>
    <row r="20">
      <c r="DH20" s="9"/>
      <c r="DI20" s="10"/>
      <c r="DJ20" s="9"/>
      <c r="DK20" s="11"/>
    </row>
    <row r="21" ht="15.75" customHeight="1">
      <c r="DH21" s="12"/>
      <c r="DI21" s="13"/>
      <c r="DJ21" s="12"/>
      <c r="DK21" s="1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>
      <c r="AQ29" s="1"/>
      <c r="AR29" s="1"/>
      <c r="AS29" s="1"/>
      <c r="AT29" s="1"/>
    </row>
    <row r="30" ht="15.75" customHeight="1">
      <c r="AQ30" s="1"/>
      <c r="AR30" s="1"/>
      <c r="AS30" s="1"/>
      <c r="AT30" s="1"/>
    </row>
    <row r="31" ht="15.75" customHeight="1">
      <c r="AQ31" s="1"/>
      <c r="AR31" s="1"/>
      <c r="AS31" s="1"/>
      <c r="AT31" s="1"/>
    </row>
    <row r="32" ht="15.75" customHeight="1">
      <c r="AQ32" s="1"/>
      <c r="AR32" s="1"/>
      <c r="AS32" s="1"/>
      <c r="AT32" s="1"/>
    </row>
    <row r="33" ht="15.75" customHeight="1">
      <c r="AA33" s="2"/>
      <c r="AQ33" s="1"/>
      <c r="AR33" s="1"/>
      <c r="AS33" s="1"/>
      <c r="AT33" s="1"/>
    </row>
    <row r="34" ht="15.75" customHeight="1">
      <c r="AQ34" s="1"/>
      <c r="AR34" s="1"/>
      <c r="AS34" s="1"/>
      <c r="AT34" s="1"/>
    </row>
    <row r="35" ht="15.75" customHeight="1">
      <c r="AQ35" s="1"/>
      <c r="AR35" s="1"/>
      <c r="AS35" s="1"/>
      <c r="AT35" s="1"/>
    </row>
    <row r="36" ht="15.75" customHeight="1">
      <c r="AQ36" s="1"/>
      <c r="AR36" s="1"/>
      <c r="AS36" s="1"/>
      <c r="AT36" s="1"/>
    </row>
    <row r="37" ht="15.75" customHeight="1">
      <c r="AQ37" s="1"/>
      <c r="AR37" s="1"/>
      <c r="AS37" s="1"/>
      <c r="AT37" s="1"/>
    </row>
    <row r="38" ht="15.75" customHeight="1">
      <c r="AQ38" s="1"/>
      <c r="AR38" s="1"/>
      <c r="AS38" s="1"/>
      <c r="AT38" s="1"/>
    </row>
    <row r="39" ht="15.75" customHeight="1">
      <c r="AQ39" s="1"/>
      <c r="AR39" s="1"/>
      <c r="AS39" s="1"/>
      <c r="AT39" s="1"/>
    </row>
    <row r="40" ht="15.75" customHeight="1">
      <c r="AQ40" s="1"/>
      <c r="AR40" s="1"/>
      <c r="AS40" s="1"/>
      <c r="AT40" s="1"/>
    </row>
    <row r="41" ht="15.75" customHeight="1">
      <c r="AQ41" s="1"/>
      <c r="AR41" s="1"/>
      <c r="AS41" s="1"/>
      <c r="AT41" s="1"/>
    </row>
    <row r="42" ht="15.75" customHeight="1">
      <c r="AQ42" s="1"/>
      <c r="AR42" s="1"/>
      <c r="AS42" s="1"/>
      <c r="AT42" s="1"/>
    </row>
    <row r="43" ht="15.75" customHeight="1">
      <c r="AQ43" s="1"/>
      <c r="AR43" s="1"/>
      <c r="AS43" s="1"/>
      <c r="AT43" s="1"/>
    </row>
    <row r="44" ht="15.75" customHeight="1">
      <c r="AQ44" s="1"/>
      <c r="AR44" s="1"/>
      <c r="AS44" s="1"/>
      <c r="AT44" s="1"/>
    </row>
    <row r="45" ht="15.75" customHeight="1">
      <c r="AQ45" s="1"/>
      <c r="AR45" s="1"/>
      <c r="AS45" s="1"/>
      <c r="AT45" s="1"/>
    </row>
    <row r="46" ht="15.75" customHeight="1">
      <c r="AQ46" s="1"/>
      <c r="AR46" s="1"/>
      <c r="AS46" s="1"/>
      <c r="AT46" s="1"/>
    </row>
    <row r="47" ht="15.75" customHeight="1">
      <c r="AQ47" s="1"/>
      <c r="AR47" s="1"/>
      <c r="AS47" s="1"/>
      <c r="AT47" s="1"/>
    </row>
    <row r="48" ht="15.75" customHeight="1">
      <c r="AQ48" s="1"/>
      <c r="AR48" s="1"/>
      <c r="AS48" s="1"/>
      <c r="AT48" s="1"/>
    </row>
    <row r="49" ht="15.75" customHeight="1">
      <c r="AQ49" s="1"/>
      <c r="AR49" s="1"/>
      <c r="AS49" s="1"/>
      <c r="AT49" s="1"/>
    </row>
    <row r="50" ht="15.75" customHeight="1">
      <c r="AQ50" s="1"/>
      <c r="AR50" s="1"/>
      <c r="AS50" s="1"/>
      <c r="AT50" s="1"/>
    </row>
    <row r="51" ht="15.75" customHeight="1">
      <c r="AQ51" s="1"/>
      <c r="AR51" s="1"/>
      <c r="AS51" s="1"/>
      <c r="AT51" s="1"/>
    </row>
    <row r="52" ht="15.75" customHeight="1">
      <c r="AQ52" s="1"/>
      <c r="AR52" s="1"/>
      <c r="AS52" s="1"/>
      <c r="AT52" s="1"/>
    </row>
    <row r="53" ht="15.75" customHeight="1">
      <c r="AQ53" s="1"/>
      <c r="AR53" s="1"/>
      <c r="AS53" s="1"/>
      <c r="AT53" s="1"/>
    </row>
    <row r="54" ht="15.75" customHeight="1">
      <c r="AQ54" s="1"/>
      <c r="AR54" s="1"/>
      <c r="AS54" s="1"/>
      <c r="AT54" s="1"/>
    </row>
    <row r="55" ht="15.75" customHeight="1">
      <c r="AQ55" s="1"/>
      <c r="AR55" s="1"/>
      <c r="AS55" s="1"/>
      <c r="AT55" s="1"/>
    </row>
    <row r="56" ht="15.75" customHeight="1">
      <c r="AQ56" s="1"/>
      <c r="AR56" s="1"/>
      <c r="AS56" s="1"/>
      <c r="AT56" s="1"/>
    </row>
    <row r="57" ht="15.75" customHeight="1">
      <c r="AQ57" s="1"/>
      <c r="AR57" s="1"/>
      <c r="AS57" s="1"/>
      <c r="AT57" s="1"/>
    </row>
    <row r="58" ht="15.75" customHeight="1">
      <c r="AQ58" s="1"/>
      <c r="AR58" s="1"/>
      <c r="AS58" s="1"/>
      <c r="AT58" s="1"/>
    </row>
    <row r="59" ht="15.75" customHeight="1">
      <c r="AQ59" s="1"/>
      <c r="AR59" s="1"/>
      <c r="AS59" s="1"/>
      <c r="AT59" s="1"/>
    </row>
    <row r="60" ht="15.75" customHeight="1">
      <c r="AQ60" s="1"/>
      <c r="AR60" s="1"/>
      <c r="AS60" s="1"/>
      <c r="AT60" s="1"/>
    </row>
    <row r="61" ht="15.75" customHeight="1">
      <c r="AQ61" s="1"/>
      <c r="AR61" s="1"/>
      <c r="AS61" s="1"/>
      <c r="AT61" s="1"/>
    </row>
    <row r="62" ht="15.75" customHeight="1">
      <c r="AQ62" s="1"/>
      <c r="AR62" s="1"/>
      <c r="AS62" s="1"/>
      <c r="AT62" s="1"/>
    </row>
    <row r="63" ht="15.75" customHeight="1">
      <c r="AQ63" s="1"/>
      <c r="AR63" s="1"/>
      <c r="AS63" s="1"/>
      <c r="AT63" s="1"/>
    </row>
    <row r="64" ht="15.75" customHeight="1">
      <c r="AQ64" s="1"/>
      <c r="AR64" s="1"/>
      <c r="AS64" s="1"/>
      <c r="AT64" s="1"/>
    </row>
    <row r="65" ht="15.75" customHeight="1">
      <c r="AQ65" s="1"/>
      <c r="AR65" s="1"/>
      <c r="AS65" s="1"/>
      <c r="AT65" s="1"/>
    </row>
    <row r="66" ht="15.75" customHeight="1">
      <c r="AQ66" s="1"/>
      <c r="AR66" s="1"/>
      <c r="AS66" s="1"/>
      <c r="AT66" s="1"/>
    </row>
    <row r="67" ht="15.75" customHeight="1">
      <c r="AQ67" s="1"/>
      <c r="AR67" s="1"/>
      <c r="AS67" s="1"/>
      <c r="AT67" s="1"/>
    </row>
    <row r="68" ht="15.75" customHeight="1">
      <c r="AQ68" s="1"/>
      <c r="AR68" s="1"/>
      <c r="AS68" s="1"/>
      <c r="AT68" s="1"/>
    </row>
    <row r="69" ht="15.75" customHeight="1">
      <c r="AQ69" s="1"/>
      <c r="AR69" s="1"/>
      <c r="AS69" s="1"/>
      <c r="AT69" s="1"/>
    </row>
    <row r="70" ht="15.75" customHeight="1">
      <c r="AQ70" s="1"/>
      <c r="AR70" s="1"/>
      <c r="AS70" s="1"/>
      <c r="AT70" s="1"/>
    </row>
    <row r="71" ht="15.75" customHeight="1">
      <c r="AQ71" s="1"/>
      <c r="AR71" s="1"/>
      <c r="AS71" s="1"/>
      <c r="AT71" s="1"/>
    </row>
    <row r="72" ht="15.75" customHeight="1">
      <c r="AQ72" s="1"/>
      <c r="AR72" s="1"/>
      <c r="AS72" s="1"/>
      <c r="AT72" s="1"/>
    </row>
    <row r="73" ht="15.75" customHeight="1">
      <c r="AQ73" s="1"/>
      <c r="AR73" s="1"/>
      <c r="AS73" s="1"/>
      <c r="AT73" s="1"/>
    </row>
    <row r="74" ht="15.75" customHeight="1">
      <c r="AQ74" s="1"/>
      <c r="AR74" s="1"/>
      <c r="AS74" s="1"/>
      <c r="AT74" s="1"/>
    </row>
    <row r="75" ht="15.75" customHeight="1">
      <c r="AQ75" s="1"/>
      <c r="AR75" s="1"/>
      <c r="AS75" s="1"/>
      <c r="AT75" s="1"/>
    </row>
    <row r="76" ht="15.75" customHeight="1">
      <c r="AQ76" s="1"/>
      <c r="AR76" s="1"/>
      <c r="AS76" s="1"/>
      <c r="AT76" s="1"/>
    </row>
    <row r="77" ht="15.75" customHeight="1">
      <c r="AQ77" s="1"/>
      <c r="AR77" s="1"/>
      <c r="AS77" s="1"/>
      <c r="AT77" s="1"/>
    </row>
    <row r="78" ht="15.75" customHeight="1">
      <c r="AQ78" s="1"/>
      <c r="AR78" s="1"/>
      <c r="AS78" s="1"/>
      <c r="AT78" s="1"/>
    </row>
    <row r="79" ht="15.75" customHeight="1">
      <c r="AQ79" s="1"/>
      <c r="AR79" s="1"/>
      <c r="AS79" s="1"/>
      <c r="AT79" s="1"/>
    </row>
    <row r="80" ht="15.75" customHeight="1">
      <c r="AQ80" s="1"/>
      <c r="AR80" s="1"/>
      <c r="AS80" s="1"/>
      <c r="AT80" s="1"/>
    </row>
    <row r="81" ht="15.75" customHeight="1">
      <c r="AQ81" s="1"/>
      <c r="AR81" s="1"/>
      <c r="AS81" s="1"/>
      <c r="AT81" s="1"/>
    </row>
    <row r="82" ht="15.75" customHeight="1">
      <c r="AQ82" s="1"/>
      <c r="AR82" s="1"/>
      <c r="AS82" s="1"/>
      <c r="AT82" s="1"/>
    </row>
    <row r="83" ht="15.75" customHeight="1">
      <c r="AQ83" s="1"/>
      <c r="AR83" s="1"/>
      <c r="AS83" s="1"/>
      <c r="AT83" s="1"/>
    </row>
    <row r="84" ht="15.75" customHeight="1">
      <c r="AQ84" s="1"/>
      <c r="AR84" s="1"/>
      <c r="AS84" s="1"/>
      <c r="AT84" s="1"/>
    </row>
    <row r="85" ht="15.75" customHeight="1">
      <c r="AQ85" s="1"/>
      <c r="AR85" s="1"/>
      <c r="AS85" s="1"/>
      <c r="AT85" s="1"/>
    </row>
    <row r="86" ht="15.75" customHeight="1">
      <c r="AQ86" s="1"/>
      <c r="AR86" s="1"/>
      <c r="AS86" s="1"/>
      <c r="AT86" s="1"/>
    </row>
    <row r="87" ht="15.75" customHeight="1">
      <c r="AQ87" s="1"/>
      <c r="AR87" s="1"/>
      <c r="AS87" s="1"/>
      <c r="AT87" s="1"/>
    </row>
    <row r="88" ht="15.75" customHeight="1">
      <c r="AQ88" s="1"/>
      <c r="AR88" s="1"/>
      <c r="AS88" s="1"/>
      <c r="AT88" s="1"/>
    </row>
    <row r="89" ht="15.75" customHeight="1">
      <c r="AQ89" s="1"/>
      <c r="AR89" s="1"/>
      <c r="AS89" s="1"/>
      <c r="AT89" s="1"/>
      <c r="CE89" t="str">
        <f>GETPIVOTDATA("DATA DO ACIDENTE",$A$3)</f>
        <v>#REF!</v>
      </c>
    </row>
    <row r="90" ht="15.75" customHeight="1">
      <c r="AQ90" s="1"/>
      <c r="AR90" s="1"/>
      <c r="AS90" s="1"/>
      <c r="AT90" s="1"/>
      <c r="CA90" s="2"/>
    </row>
    <row r="91" ht="15.75" customHeight="1">
      <c r="AQ91" s="1"/>
      <c r="AR91" s="1"/>
      <c r="AS91" s="1"/>
      <c r="AT91" s="1"/>
      <c r="CE91" t="str">
        <f>GETPIVOTDATA("DATA DO ACIDENTE",$CA$90,"PARTE DO CORPO ATINGIDA","CABEÇA/FACE")</f>
        <v>#REF!</v>
      </c>
      <c r="CH91" t="s">
        <v>51</v>
      </c>
      <c r="CJ91" t="str">
        <f t="shared" ref="CJ91:CJ94" si="12">IFERROR(CE91,"0")</f>
        <v>0</v>
      </c>
    </row>
    <row r="92" ht="15.75" customHeight="1">
      <c r="AQ92" s="1"/>
      <c r="AR92" s="1"/>
      <c r="AS92" s="1"/>
      <c r="AT92" s="1"/>
      <c r="CE92" t="str">
        <f>GETPIVOTDATA("DATA DO ACIDENTE",$CA$90,"PARTE DO CORPO ATINGIDA","COSTA")</f>
        <v>#REF!</v>
      </c>
      <c r="CH92" t="s">
        <v>53</v>
      </c>
      <c r="CJ92" t="str">
        <f t="shared" si="12"/>
        <v>0</v>
      </c>
    </row>
    <row r="93" ht="15.75" customHeight="1">
      <c r="AQ93" s="1"/>
      <c r="AR93" s="1"/>
      <c r="AS93" s="1"/>
      <c r="AT93" s="1"/>
      <c r="CE93" t="str">
        <f>GETPIVOTDATA("DATA DO ACIDENTE",$CA$90,"PARTE DO CORPO ATINGIDA","DEDO/MÃO")</f>
        <v>#REF!</v>
      </c>
      <c r="CH93" t="s">
        <v>55</v>
      </c>
      <c r="CJ93" t="str">
        <f t="shared" si="12"/>
        <v>0</v>
      </c>
    </row>
    <row r="94" ht="15.75" customHeight="1">
      <c r="AQ94" s="1"/>
      <c r="AR94" s="1"/>
      <c r="AS94" s="1"/>
      <c r="AT94" s="1"/>
      <c r="CE94" t="str">
        <f>GETPIVOTDATA("DATA DO ACIDENTE",$CA$90,"PARTE DO CORPO ATINGIDA","OLHO")</f>
        <v>#REF!</v>
      </c>
      <c r="CH94" t="s">
        <v>57</v>
      </c>
      <c r="CJ94" t="str">
        <f t="shared" si="12"/>
        <v>0</v>
      </c>
    </row>
    <row r="95" ht="15.75" customHeight="1">
      <c r="AQ95" s="1"/>
      <c r="AR95" s="1"/>
      <c r="AS95" s="1"/>
      <c r="AT95" s="1"/>
      <c r="CE95" t="str">
        <f>GETPIVOTDATA("DATA DO ACIDENTE",$CA$90,"PARTE DO CORPO ATINGIDA","OUTROS")</f>
        <v>#REF!</v>
      </c>
      <c r="CH95" t="s">
        <v>59</v>
      </c>
      <c r="CJ95" t="str">
        <f>IFERROR(CE95,0)</f>
        <v>0</v>
      </c>
    </row>
    <row r="96" ht="15.75" customHeight="1">
      <c r="AQ96" s="1"/>
      <c r="AR96" s="1"/>
      <c r="AS96" s="1"/>
      <c r="AT96" s="1"/>
      <c r="CE96" t="str">
        <f>GETPIVOTDATA("DATA DO ACIDENTE",$CA$90,"PARTE DO CORPO ATINGIDA","PÉ/TORNOZELO")</f>
        <v>#REF!</v>
      </c>
      <c r="CH96" t="s">
        <v>60</v>
      </c>
      <c r="CJ96" t="str">
        <f t="shared" ref="CJ96:CJ99" si="13">IFERROR(CE96,"0")</f>
        <v>0</v>
      </c>
    </row>
    <row r="97" ht="15.75" customHeight="1">
      <c r="AQ97" s="1"/>
      <c r="AR97" s="1"/>
      <c r="AS97" s="1"/>
      <c r="AT97" s="1"/>
      <c r="CE97" t="str">
        <f>GETPIVOTDATA("DATA DO ACIDENTE",$CA$90,"PARTE DO CORPO ATINGIDA","PERNA/JOELHO")</f>
        <v>#REF!</v>
      </c>
      <c r="CH97" t="s">
        <v>61</v>
      </c>
      <c r="CJ97" t="str">
        <f t="shared" si="13"/>
        <v>0</v>
      </c>
    </row>
    <row r="98" ht="15.75" customHeight="1">
      <c r="AQ98" s="1"/>
      <c r="AR98" s="1"/>
      <c r="AS98" s="1"/>
      <c r="AT98" s="1"/>
      <c r="CE98" t="str">
        <f>GETPIVOTDATA("DATA DO ACIDENTE",$CA$90,"PARTE DO CORPO ATINGIDA","PULSO/BRAÇO/COTOVELO")</f>
        <v>#REF!</v>
      </c>
      <c r="CH98" t="s">
        <v>62</v>
      </c>
      <c r="CJ98" t="str">
        <f t="shared" si="13"/>
        <v>0</v>
      </c>
    </row>
    <row r="99" ht="15.75" customHeight="1">
      <c r="AQ99" s="1"/>
      <c r="AR99" s="1"/>
      <c r="AS99" s="1"/>
      <c r="AT99" s="1"/>
      <c r="CE99" t="str">
        <f>GETPIVOTDATA("DATA DO ACIDENTE",$CA$90,"PARTE DO CORPO ATINGIDA","TORAX")</f>
        <v>#REF!</v>
      </c>
      <c r="CH99" t="s">
        <v>63</v>
      </c>
      <c r="CJ99" t="str">
        <f t="shared" si="13"/>
        <v>0</v>
      </c>
    </row>
    <row r="100" ht="15.75" customHeight="1">
      <c r="AQ100" s="1"/>
      <c r="AR100" s="1"/>
      <c r="AS100" s="1"/>
      <c r="AT100" s="1"/>
    </row>
    <row r="101" ht="15.75" customHeight="1">
      <c r="AQ101" s="1"/>
      <c r="AR101" s="1"/>
      <c r="AS101" s="1"/>
      <c r="AT101" s="1"/>
    </row>
    <row r="102" ht="15.75" customHeight="1">
      <c r="AQ102" s="1"/>
      <c r="AR102" s="1"/>
      <c r="AS102" s="1"/>
      <c r="AT102" s="1"/>
    </row>
    <row r="103" ht="21.75" customHeight="1">
      <c r="AQ103" s="1"/>
      <c r="AR103" s="1"/>
      <c r="AS103" s="1"/>
      <c r="AT103" s="1"/>
      <c r="CH103" s="15" t="str">
        <f t="shared" ref="CH103:CH111" si="14">CH91</f>
        <v>CABEÇA/FACE:</v>
      </c>
      <c r="CI103" s="16" t="str">
        <f t="shared" ref="CI103:CI111" si="15">CJ91</f>
        <v>0</v>
      </c>
      <c r="CJ103" s="17" t="str">
        <f t="shared" ref="CJ103:CJ111" si="16">IFERROR(CJ91/$CE$89,"")</f>
        <v/>
      </c>
    </row>
    <row r="104" ht="21.75" customHeight="1">
      <c r="AQ104" s="1"/>
      <c r="AR104" s="1"/>
      <c r="AS104" s="1"/>
      <c r="AT104" s="1"/>
      <c r="CH104" s="15" t="str">
        <f t="shared" si="14"/>
        <v>COSTAS:</v>
      </c>
      <c r="CI104" s="16" t="str">
        <f t="shared" si="15"/>
        <v>0</v>
      </c>
      <c r="CJ104" s="17" t="str">
        <f t="shared" si="16"/>
        <v/>
      </c>
    </row>
    <row r="105" ht="21.75" customHeight="1">
      <c r="AQ105" s="1"/>
      <c r="AR105" s="1"/>
      <c r="AS105" s="1"/>
      <c r="AT105" s="1"/>
      <c r="CH105" s="15" t="str">
        <f t="shared" si="14"/>
        <v>DEDO/MÃO:</v>
      </c>
      <c r="CI105" s="16" t="str">
        <f t="shared" si="15"/>
        <v>0</v>
      </c>
      <c r="CJ105" s="17" t="str">
        <f t="shared" si="16"/>
        <v/>
      </c>
    </row>
    <row r="106" ht="21.75" customHeight="1">
      <c r="AQ106" s="1"/>
      <c r="AR106" s="1"/>
      <c r="AS106" s="1"/>
      <c r="AT106" s="1"/>
      <c r="CH106" s="15" t="str">
        <f t="shared" si="14"/>
        <v>OLHO:</v>
      </c>
      <c r="CI106" s="16" t="str">
        <f t="shared" si="15"/>
        <v>0</v>
      </c>
      <c r="CJ106" s="17" t="str">
        <f t="shared" si="16"/>
        <v/>
      </c>
    </row>
    <row r="107" ht="21.75" customHeight="1">
      <c r="AQ107" s="1"/>
      <c r="AR107" s="1"/>
      <c r="AS107" s="1"/>
      <c r="AT107" s="1"/>
      <c r="CH107" s="15" t="str">
        <f t="shared" si="14"/>
        <v>OUTROS:</v>
      </c>
      <c r="CI107" s="16" t="str">
        <f t="shared" si="15"/>
        <v>0</v>
      </c>
      <c r="CJ107" s="17" t="str">
        <f t="shared" si="16"/>
        <v/>
      </c>
    </row>
    <row r="108" ht="21.75" customHeight="1">
      <c r="AQ108" s="1"/>
      <c r="AR108" s="1"/>
      <c r="AS108" s="1"/>
      <c r="AT108" s="1"/>
      <c r="CH108" s="15" t="str">
        <f t="shared" si="14"/>
        <v>PÉ/TORNOZELO:</v>
      </c>
      <c r="CI108" s="16" t="str">
        <f t="shared" si="15"/>
        <v>0</v>
      </c>
      <c r="CJ108" s="17" t="str">
        <f t="shared" si="16"/>
        <v/>
      </c>
    </row>
    <row r="109" ht="21.75" customHeight="1">
      <c r="AQ109" s="1"/>
      <c r="AR109" s="1"/>
      <c r="AS109" s="1"/>
      <c r="AT109" s="1"/>
      <c r="CH109" s="15" t="str">
        <f t="shared" si="14"/>
        <v>PERNA/JOELHO:</v>
      </c>
      <c r="CI109" s="16" t="str">
        <f t="shared" si="15"/>
        <v>0</v>
      </c>
      <c r="CJ109" s="17" t="str">
        <f t="shared" si="16"/>
        <v/>
      </c>
    </row>
    <row r="110" ht="21.75" customHeight="1">
      <c r="AQ110" s="1"/>
      <c r="AR110" s="1"/>
      <c r="AS110" s="1"/>
      <c r="AT110" s="1"/>
      <c r="CH110" s="15" t="str">
        <f t="shared" si="14"/>
        <v>PULSO/BRAÇO/COTOVELO:</v>
      </c>
      <c r="CI110" s="16" t="str">
        <f t="shared" si="15"/>
        <v>0</v>
      </c>
      <c r="CJ110" s="17" t="str">
        <f t="shared" si="16"/>
        <v/>
      </c>
    </row>
    <row r="111" ht="21.75" customHeight="1">
      <c r="AQ111" s="1"/>
      <c r="AR111" s="1"/>
      <c r="AS111" s="1"/>
      <c r="AT111" s="1"/>
      <c r="CH111" s="15" t="str">
        <f t="shared" si="14"/>
        <v>TORAX:</v>
      </c>
      <c r="CI111" s="16" t="str">
        <f t="shared" si="15"/>
        <v>0</v>
      </c>
      <c r="CJ111" s="17" t="str">
        <f t="shared" si="16"/>
        <v/>
      </c>
    </row>
  </sheetData>
  <mergeCells count="2">
    <mergeCell ref="DH19:DI21"/>
    <mergeCell ref="DJ19:DK21"/>
  </mergeCells>
  <conditionalFormatting sqref="CJ103:CJ111">
    <cfRule type="cellIs" dxfId="0" priority="1" operator="lessThan">
      <formula>0.1</formula>
    </cfRule>
  </conditionalFormatting>
  <conditionalFormatting sqref="CJ103:CJ111">
    <cfRule type="cellIs" dxfId="1" priority="2" operator="between">
      <formula>0.1</formula>
      <formula>0.19</formula>
    </cfRule>
  </conditionalFormatting>
  <conditionalFormatting sqref="CJ103:CJ111">
    <cfRule type="cellIs" dxfId="2" priority="3" operator="greaterThan">
      <formula>0.19</formula>
    </cfRule>
  </conditionalFormatting>
  <printOptions/>
  <pageMargins bottom="0.787401575" footer="0.0" header="0.0" left="0.511811024" right="0.511811024" top="0.787401575"/>
  <pageSetup paperSize="9" orientation="portrait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0"/>
    <col customWidth="1" min="2" max="2" width="17.14"/>
    <col customWidth="1" min="3" max="3" width="15.57"/>
    <col customWidth="1" min="4" max="4" width="13.43"/>
    <col customWidth="1" min="5" max="5" width="15.14"/>
    <col customWidth="1" min="6" max="6" width="12.86"/>
    <col customWidth="1" min="7" max="7" width="30.57"/>
    <col customWidth="1" min="8" max="8" width="7.86"/>
    <col customWidth="1" min="9" max="9" width="8.86"/>
    <col customWidth="1" min="10" max="10" width="14.43"/>
    <col customWidth="1" min="11" max="11" width="19.0"/>
    <col customWidth="1" min="12" max="12" width="25.43"/>
    <col customWidth="1" min="13" max="13" width="23.43"/>
    <col customWidth="1" min="14" max="14" width="21.86"/>
    <col customWidth="1" min="15" max="15" width="22.14"/>
    <col customWidth="1" min="16" max="16" width="23.0"/>
    <col customWidth="1" min="17" max="17" width="21.0"/>
    <col customWidth="1" min="18" max="18" width="18.86"/>
    <col customWidth="1" min="19" max="19" width="16.57"/>
    <col customWidth="1" min="20" max="20" width="37.43"/>
    <col customWidth="1" min="21" max="21" width="27.86"/>
    <col customWidth="1" min="22" max="22" width="21.14"/>
    <col customWidth="1" min="23" max="23" width="33.86"/>
    <col customWidth="1" min="24" max="25" width="17.43"/>
    <col customWidth="1" min="26" max="26" width="26.43"/>
  </cols>
  <sheetData>
    <row r="1" ht="36.75" customHeight="1"/>
    <row r="2" ht="48.0" customHeight="1">
      <c r="B2" s="18" t="s">
        <v>64</v>
      </c>
      <c r="C2" s="18" t="s">
        <v>65</v>
      </c>
      <c r="D2" s="18" t="s">
        <v>66</v>
      </c>
      <c r="E2" s="18" t="s">
        <v>67</v>
      </c>
      <c r="F2" s="18" t="s">
        <v>68</v>
      </c>
      <c r="G2" s="18" t="s">
        <v>69</v>
      </c>
      <c r="H2" s="18" t="s">
        <v>70</v>
      </c>
      <c r="I2" s="18" t="s">
        <v>71</v>
      </c>
      <c r="J2" s="18" t="s">
        <v>72</v>
      </c>
      <c r="K2" s="18" t="s">
        <v>73</v>
      </c>
      <c r="L2" s="18" t="s">
        <v>74</v>
      </c>
      <c r="M2" s="18" t="s">
        <v>75</v>
      </c>
      <c r="N2" s="18" t="s">
        <v>76</v>
      </c>
      <c r="O2" s="18" t="s">
        <v>77</v>
      </c>
      <c r="P2" s="18" t="s">
        <v>78</v>
      </c>
      <c r="Q2" s="18" t="s">
        <v>79</v>
      </c>
      <c r="R2" s="18" t="s">
        <v>80</v>
      </c>
      <c r="S2" s="18" t="s">
        <v>81</v>
      </c>
      <c r="T2" s="18" t="s">
        <v>82</v>
      </c>
      <c r="U2" s="18" t="s">
        <v>83</v>
      </c>
      <c r="V2" s="18" t="s">
        <v>84</v>
      </c>
      <c r="W2" s="18" t="s">
        <v>85</v>
      </c>
      <c r="X2" s="18" t="s">
        <v>86</v>
      </c>
      <c r="Y2" s="18" t="s">
        <v>87</v>
      </c>
      <c r="Z2" s="18" t="s">
        <v>88</v>
      </c>
    </row>
    <row r="3" ht="0.75" customHeight="1">
      <c r="B3" s="19" t="s">
        <v>89</v>
      </c>
      <c r="C3" s="19" t="s">
        <v>90</v>
      </c>
      <c r="D3" s="19" t="s">
        <v>66</v>
      </c>
      <c r="E3" s="19" t="s">
        <v>67</v>
      </c>
      <c r="F3" s="19" t="s">
        <v>91</v>
      </c>
      <c r="G3" s="19" t="s">
        <v>92</v>
      </c>
      <c r="H3" s="19" t="s">
        <v>93</v>
      </c>
      <c r="I3" s="19" t="s">
        <v>94</v>
      </c>
      <c r="J3" s="19" t="s">
        <v>95</v>
      </c>
      <c r="K3" s="19" t="s">
        <v>96</v>
      </c>
      <c r="L3" s="19" t="s">
        <v>97</v>
      </c>
      <c r="M3" s="19" t="s">
        <v>98</v>
      </c>
      <c r="N3" s="19" t="s">
        <v>99</v>
      </c>
      <c r="O3" s="19" t="s">
        <v>100</v>
      </c>
      <c r="P3" s="19" t="s">
        <v>101</v>
      </c>
      <c r="Q3" s="19" t="s">
        <v>102</v>
      </c>
      <c r="R3" s="19" t="s">
        <v>103</v>
      </c>
      <c r="S3" s="19" t="s">
        <v>104</v>
      </c>
      <c r="T3" s="19" t="s">
        <v>105</v>
      </c>
      <c r="U3" s="19" t="s">
        <v>106</v>
      </c>
      <c r="V3" s="19" t="s">
        <v>107</v>
      </c>
      <c r="W3" s="19" t="s">
        <v>108</v>
      </c>
      <c r="X3" s="19" t="s">
        <v>109</v>
      </c>
      <c r="Y3" s="19" t="s">
        <v>110</v>
      </c>
      <c r="Z3" s="20" t="s">
        <v>111</v>
      </c>
    </row>
    <row r="4" ht="24.75" customHeight="1">
      <c r="B4" s="21">
        <v>44564.0</v>
      </c>
      <c r="C4" s="22" t="s">
        <v>28</v>
      </c>
      <c r="D4" s="23">
        <v>2022.0</v>
      </c>
      <c r="E4" s="23" t="str">
        <f t="shared" ref="E4:E203" si="1">IF(B4="","",UPPER(TEXT(B4,"MMMM")))</f>
        <v>JANUARY</v>
      </c>
      <c r="F4" s="24">
        <v>1001.0</v>
      </c>
      <c r="G4" s="25" t="s">
        <v>112</v>
      </c>
      <c r="H4" s="22" t="s">
        <v>12</v>
      </c>
      <c r="I4" s="25">
        <v>60.0</v>
      </c>
      <c r="J4" s="26" t="s">
        <v>113</v>
      </c>
      <c r="K4" s="22" t="s">
        <v>25</v>
      </c>
      <c r="L4" s="27" t="s">
        <v>10</v>
      </c>
      <c r="M4" s="25" t="s">
        <v>114</v>
      </c>
      <c r="N4" s="28">
        <v>42534.0</v>
      </c>
      <c r="O4" s="22" t="s">
        <v>29</v>
      </c>
      <c r="P4" s="22" t="s">
        <v>115</v>
      </c>
      <c r="Q4" s="22" t="s">
        <v>7</v>
      </c>
      <c r="R4" s="25">
        <v>1.0</v>
      </c>
      <c r="S4" s="22" t="s">
        <v>116</v>
      </c>
      <c r="T4" s="22" t="s">
        <v>6</v>
      </c>
      <c r="U4" s="25" t="s">
        <v>31</v>
      </c>
      <c r="V4" s="22" t="s">
        <v>117</v>
      </c>
      <c r="W4" s="22" t="s">
        <v>50</v>
      </c>
      <c r="X4" s="29" t="s">
        <v>3</v>
      </c>
      <c r="Y4" s="29" t="s">
        <v>118</v>
      </c>
      <c r="Z4" s="30" t="s">
        <v>119</v>
      </c>
    </row>
    <row r="5" ht="24.75" customHeight="1">
      <c r="B5" s="21">
        <v>43928.0</v>
      </c>
      <c r="C5" s="22" t="s">
        <v>19</v>
      </c>
      <c r="D5" s="23">
        <v>2022.0</v>
      </c>
      <c r="E5" s="23" t="str">
        <f t="shared" si="1"/>
        <v>APRIL</v>
      </c>
      <c r="F5" s="24">
        <v>1002.0</v>
      </c>
      <c r="G5" s="25" t="s">
        <v>120</v>
      </c>
      <c r="H5" s="22" t="s">
        <v>5</v>
      </c>
      <c r="I5" s="25">
        <v>41.0</v>
      </c>
      <c r="J5" s="26" t="s">
        <v>116</v>
      </c>
      <c r="K5" s="22" t="s">
        <v>16</v>
      </c>
      <c r="L5" s="27" t="s">
        <v>35</v>
      </c>
      <c r="M5" s="25" t="s">
        <v>114</v>
      </c>
      <c r="N5" s="28">
        <v>43759.0</v>
      </c>
      <c r="O5" s="22" t="s">
        <v>9</v>
      </c>
      <c r="P5" s="22" t="s">
        <v>121</v>
      </c>
      <c r="Q5" s="22" t="s">
        <v>122</v>
      </c>
      <c r="R5" s="25">
        <v>0.0</v>
      </c>
      <c r="S5" s="22" t="s">
        <v>123</v>
      </c>
      <c r="T5" s="22" t="s">
        <v>37</v>
      </c>
      <c r="U5" s="25" t="s">
        <v>22</v>
      </c>
      <c r="V5" s="22" t="s">
        <v>124</v>
      </c>
      <c r="W5" s="22" t="s">
        <v>54</v>
      </c>
      <c r="X5" s="29" t="s">
        <v>3</v>
      </c>
      <c r="Y5" s="29" t="s">
        <v>125</v>
      </c>
      <c r="Z5" s="30" t="s">
        <v>126</v>
      </c>
    </row>
    <row r="6" ht="24.75" customHeight="1">
      <c r="B6" s="21">
        <v>43929.0</v>
      </c>
      <c r="C6" s="22" t="s">
        <v>8</v>
      </c>
      <c r="D6" s="23">
        <v>2022.0</v>
      </c>
      <c r="E6" s="23" t="str">
        <f t="shared" si="1"/>
        <v>APRIL</v>
      </c>
      <c r="F6" s="24">
        <v>1003.0</v>
      </c>
      <c r="G6" s="25" t="s">
        <v>127</v>
      </c>
      <c r="H6" s="22" t="s">
        <v>5</v>
      </c>
      <c r="I6" s="25">
        <v>30.0</v>
      </c>
      <c r="J6" s="26" t="s">
        <v>113</v>
      </c>
      <c r="K6" s="22" t="s">
        <v>33</v>
      </c>
      <c r="L6" s="27" t="s">
        <v>30</v>
      </c>
      <c r="M6" s="25" t="s">
        <v>114</v>
      </c>
      <c r="N6" s="28">
        <v>43787.0</v>
      </c>
      <c r="O6" s="22" t="s">
        <v>9</v>
      </c>
      <c r="P6" s="22" t="s">
        <v>121</v>
      </c>
      <c r="Q6" s="22" t="s">
        <v>27</v>
      </c>
      <c r="R6" s="25">
        <v>2.0</v>
      </c>
      <c r="S6" s="22" t="s">
        <v>128</v>
      </c>
      <c r="T6" s="22" t="s">
        <v>17</v>
      </c>
      <c r="U6" s="25" t="s">
        <v>11</v>
      </c>
      <c r="V6" s="22" t="s">
        <v>129</v>
      </c>
      <c r="W6" s="22" t="s">
        <v>56</v>
      </c>
      <c r="X6" s="29" t="s">
        <v>3</v>
      </c>
      <c r="Y6" s="29" t="s">
        <v>130</v>
      </c>
      <c r="Z6" s="30" t="s">
        <v>131</v>
      </c>
    </row>
    <row r="7" ht="24.75" customHeight="1">
      <c r="B7" s="21">
        <v>43981.0</v>
      </c>
      <c r="C7" s="22" t="s">
        <v>19</v>
      </c>
      <c r="D7" s="23">
        <v>2022.0</v>
      </c>
      <c r="E7" s="23" t="str">
        <f t="shared" si="1"/>
        <v>MAY</v>
      </c>
      <c r="F7" s="24">
        <v>1004.0</v>
      </c>
      <c r="G7" s="25" t="s">
        <v>132</v>
      </c>
      <c r="H7" s="22" t="s">
        <v>12</v>
      </c>
      <c r="I7" s="25">
        <v>55.0</v>
      </c>
      <c r="J7" s="26" t="s">
        <v>113</v>
      </c>
      <c r="K7" s="22" t="s">
        <v>39</v>
      </c>
      <c r="L7" s="27" t="s">
        <v>10</v>
      </c>
      <c r="M7" s="25" t="s">
        <v>114</v>
      </c>
      <c r="N7" s="28">
        <v>43787.0</v>
      </c>
      <c r="O7" s="22" t="s">
        <v>9</v>
      </c>
      <c r="P7" s="22" t="s">
        <v>133</v>
      </c>
      <c r="Q7" s="22" t="s">
        <v>18</v>
      </c>
      <c r="R7" s="25">
        <v>5.0</v>
      </c>
      <c r="S7" s="22" t="s">
        <v>116</v>
      </c>
      <c r="T7" s="22" t="s">
        <v>34</v>
      </c>
      <c r="U7" s="25" t="s">
        <v>43</v>
      </c>
      <c r="V7" s="22" t="s">
        <v>129</v>
      </c>
      <c r="W7" s="22" t="s">
        <v>52</v>
      </c>
      <c r="X7" s="29" t="s">
        <v>15</v>
      </c>
      <c r="Y7" s="29" t="s">
        <v>130</v>
      </c>
      <c r="Z7" s="30" t="s">
        <v>131</v>
      </c>
    </row>
    <row r="8" ht="24.75" customHeight="1">
      <c r="B8" s="21">
        <v>43981.0</v>
      </c>
      <c r="C8" s="22" t="s">
        <v>19</v>
      </c>
      <c r="D8" s="23">
        <v>2022.0</v>
      </c>
      <c r="E8" s="23" t="str">
        <f t="shared" si="1"/>
        <v>MAY</v>
      </c>
      <c r="F8" s="24">
        <v>1005.0</v>
      </c>
      <c r="G8" s="25" t="s">
        <v>134</v>
      </c>
      <c r="H8" s="22" t="s">
        <v>12</v>
      </c>
      <c r="I8" s="25">
        <v>55.0</v>
      </c>
      <c r="J8" s="26" t="s">
        <v>113</v>
      </c>
      <c r="K8" s="22" t="s">
        <v>4</v>
      </c>
      <c r="L8" s="27" t="s">
        <v>21</v>
      </c>
      <c r="M8" s="25" t="s">
        <v>114</v>
      </c>
      <c r="N8" s="28">
        <v>37041.0</v>
      </c>
      <c r="O8" s="22" t="s">
        <v>20</v>
      </c>
      <c r="P8" s="22" t="s">
        <v>115</v>
      </c>
      <c r="Q8" s="22" t="s">
        <v>27</v>
      </c>
      <c r="R8" s="25">
        <v>5.0</v>
      </c>
      <c r="S8" s="22" t="s">
        <v>128</v>
      </c>
      <c r="T8" s="22" t="s">
        <v>17</v>
      </c>
      <c r="U8" s="25" t="s">
        <v>11</v>
      </c>
      <c r="V8" s="22" t="s">
        <v>129</v>
      </c>
      <c r="W8" s="22" t="s">
        <v>58</v>
      </c>
      <c r="X8" s="29" t="s">
        <v>24</v>
      </c>
      <c r="Y8" s="29" t="s">
        <v>130</v>
      </c>
      <c r="Z8" s="30" t="s">
        <v>131</v>
      </c>
    </row>
    <row r="9" ht="24.75" customHeight="1">
      <c r="B9" s="21">
        <v>43956.0</v>
      </c>
      <c r="C9" s="22" t="s">
        <v>28</v>
      </c>
      <c r="D9" s="23">
        <v>2022.0</v>
      </c>
      <c r="E9" s="23" t="str">
        <f t="shared" si="1"/>
        <v>MAY</v>
      </c>
      <c r="F9" s="24">
        <v>1005.0</v>
      </c>
      <c r="G9" s="25" t="s">
        <v>135</v>
      </c>
      <c r="H9" s="22" t="s">
        <v>12</v>
      </c>
      <c r="I9" s="25">
        <v>55.0</v>
      </c>
      <c r="J9" s="26" t="s">
        <v>113</v>
      </c>
      <c r="K9" s="22" t="s">
        <v>4</v>
      </c>
      <c r="L9" s="27" t="s">
        <v>21</v>
      </c>
      <c r="M9" s="25" t="s">
        <v>114</v>
      </c>
      <c r="N9" s="28">
        <v>37041.0</v>
      </c>
      <c r="O9" s="22" t="s">
        <v>20</v>
      </c>
      <c r="P9" s="22" t="s">
        <v>136</v>
      </c>
      <c r="Q9" s="22" t="s">
        <v>27</v>
      </c>
      <c r="R9" s="25">
        <v>5.0</v>
      </c>
      <c r="S9" s="22" t="s">
        <v>128</v>
      </c>
      <c r="T9" s="22" t="s">
        <v>26</v>
      </c>
      <c r="U9" s="25" t="s">
        <v>11</v>
      </c>
      <c r="V9" s="22" t="s">
        <v>129</v>
      </c>
      <c r="W9" s="22" t="s">
        <v>58</v>
      </c>
      <c r="X9" s="29" t="s">
        <v>24</v>
      </c>
      <c r="Y9" s="29" t="s">
        <v>130</v>
      </c>
      <c r="Z9" s="30" t="s">
        <v>131</v>
      </c>
    </row>
    <row r="10" ht="24.75" customHeight="1">
      <c r="B10" s="21">
        <v>43924.0</v>
      </c>
      <c r="C10" s="22" t="s">
        <v>28</v>
      </c>
      <c r="D10" s="23">
        <v>2022.0</v>
      </c>
      <c r="E10" s="23" t="str">
        <f t="shared" si="1"/>
        <v>APRIL</v>
      </c>
      <c r="F10" s="24">
        <v>1001.0</v>
      </c>
      <c r="G10" s="25" t="s">
        <v>137</v>
      </c>
      <c r="H10" s="22" t="s">
        <v>12</v>
      </c>
      <c r="I10" s="25">
        <v>60.0</v>
      </c>
      <c r="J10" s="26" t="s">
        <v>113</v>
      </c>
      <c r="K10" s="22" t="s">
        <v>25</v>
      </c>
      <c r="L10" s="27" t="s">
        <v>10</v>
      </c>
      <c r="M10" s="25" t="s">
        <v>114</v>
      </c>
      <c r="N10" s="28">
        <v>42534.0</v>
      </c>
      <c r="O10" s="22" t="s">
        <v>29</v>
      </c>
      <c r="P10" s="22" t="s">
        <v>115</v>
      </c>
      <c r="Q10" s="22" t="s">
        <v>138</v>
      </c>
      <c r="R10" s="25">
        <v>1.0</v>
      </c>
      <c r="S10" s="22" t="s">
        <v>116</v>
      </c>
      <c r="T10" s="22" t="s">
        <v>6</v>
      </c>
      <c r="U10" s="25" t="s">
        <v>31</v>
      </c>
      <c r="V10" s="22" t="s">
        <v>117</v>
      </c>
      <c r="W10" s="22" t="s">
        <v>50</v>
      </c>
      <c r="X10" s="29" t="s">
        <v>3</v>
      </c>
      <c r="Y10" s="29" t="s">
        <v>118</v>
      </c>
      <c r="Z10" s="30" t="s">
        <v>119</v>
      </c>
    </row>
    <row r="11" ht="24.75" customHeight="1">
      <c r="B11" s="21">
        <v>43928.0</v>
      </c>
      <c r="C11" s="22" t="s">
        <v>19</v>
      </c>
      <c r="D11" s="23">
        <v>2022.0</v>
      </c>
      <c r="E11" s="23" t="str">
        <f t="shared" si="1"/>
        <v>APRIL</v>
      </c>
      <c r="F11" s="24">
        <v>1002.0</v>
      </c>
      <c r="G11" s="25" t="s">
        <v>139</v>
      </c>
      <c r="H11" s="22" t="s">
        <v>5</v>
      </c>
      <c r="I11" s="25">
        <v>41.0</v>
      </c>
      <c r="J11" s="26" t="s">
        <v>116</v>
      </c>
      <c r="K11" s="22" t="s">
        <v>16</v>
      </c>
      <c r="L11" s="27" t="s">
        <v>35</v>
      </c>
      <c r="M11" s="25" t="s">
        <v>114</v>
      </c>
      <c r="N11" s="28">
        <v>43759.0</v>
      </c>
      <c r="O11" s="22" t="s">
        <v>9</v>
      </c>
      <c r="P11" s="22" t="s">
        <v>140</v>
      </c>
      <c r="Q11" s="22" t="s">
        <v>18</v>
      </c>
      <c r="R11" s="25">
        <v>0.0</v>
      </c>
      <c r="S11" s="22" t="s">
        <v>123</v>
      </c>
      <c r="T11" s="22" t="s">
        <v>37</v>
      </c>
      <c r="U11" s="25" t="s">
        <v>22</v>
      </c>
      <c r="V11" s="22" t="s">
        <v>124</v>
      </c>
      <c r="W11" s="22" t="s">
        <v>54</v>
      </c>
      <c r="X11" s="29" t="s">
        <v>3</v>
      </c>
      <c r="Y11" s="29" t="s">
        <v>125</v>
      </c>
      <c r="Z11" s="30" t="s">
        <v>126</v>
      </c>
    </row>
    <row r="12" ht="24.75" customHeight="1">
      <c r="B12" s="21">
        <v>43929.0</v>
      </c>
      <c r="C12" s="22" t="s">
        <v>8</v>
      </c>
      <c r="D12" s="23">
        <v>2022.0</v>
      </c>
      <c r="E12" s="23" t="str">
        <f t="shared" si="1"/>
        <v>APRIL</v>
      </c>
      <c r="F12" s="24">
        <v>1003.0</v>
      </c>
      <c r="G12" s="25" t="s">
        <v>141</v>
      </c>
      <c r="H12" s="22" t="s">
        <v>5</v>
      </c>
      <c r="I12" s="25">
        <v>30.0</v>
      </c>
      <c r="J12" s="26" t="s">
        <v>113</v>
      </c>
      <c r="K12" s="22" t="s">
        <v>33</v>
      </c>
      <c r="L12" s="27" t="s">
        <v>30</v>
      </c>
      <c r="M12" s="25" t="s">
        <v>114</v>
      </c>
      <c r="N12" s="28">
        <v>43787.0</v>
      </c>
      <c r="O12" s="22" t="s">
        <v>9</v>
      </c>
      <c r="P12" s="22" t="s">
        <v>121</v>
      </c>
      <c r="Q12" s="22" t="s">
        <v>122</v>
      </c>
      <c r="R12" s="25">
        <v>2.0</v>
      </c>
      <c r="S12" s="22" t="s">
        <v>128</v>
      </c>
      <c r="T12" s="22" t="s">
        <v>17</v>
      </c>
      <c r="U12" s="25" t="s">
        <v>11</v>
      </c>
      <c r="V12" s="22" t="s">
        <v>129</v>
      </c>
      <c r="W12" s="22" t="s">
        <v>56</v>
      </c>
      <c r="X12" s="29" t="s">
        <v>3</v>
      </c>
      <c r="Y12" s="29" t="s">
        <v>130</v>
      </c>
      <c r="Z12" s="30" t="s">
        <v>131</v>
      </c>
    </row>
    <row r="13" ht="24.75" customHeight="1">
      <c r="B13" s="21">
        <v>43981.0</v>
      </c>
      <c r="C13" s="22" t="s">
        <v>19</v>
      </c>
      <c r="D13" s="23">
        <v>2022.0</v>
      </c>
      <c r="E13" s="23" t="str">
        <f t="shared" si="1"/>
        <v>MAY</v>
      </c>
      <c r="F13" s="24">
        <v>1004.0</v>
      </c>
      <c r="G13" s="25" t="s">
        <v>142</v>
      </c>
      <c r="H13" s="22" t="s">
        <v>12</v>
      </c>
      <c r="I13" s="25">
        <v>55.0</v>
      </c>
      <c r="J13" s="26" t="s">
        <v>113</v>
      </c>
      <c r="K13" s="22" t="s">
        <v>39</v>
      </c>
      <c r="L13" s="27" t="s">
        <v>10</v>
      </c>
      <c r="M13" s="25" t="s">
        <v>114</v>
      </c>
      <c r="N13" s="28">
        <v>43787.0</v>
      </c>
      <c r="O13" s="22" t="s">
        <v>9</v>
      </c>
      <c r="P13" s="22" t="s">
        <v>143</v>
      </c>
      <c r="Q13" s="22" t="s">
        <v>18</v>
      </c>
      <c r="R13" s="25">
        <v>5.0</v>
      </c>
      <c r="S13" s="22" t="s">
        <v>116</v>
      </c>
      <c r="T13" s="22" t="s">
        <v>34</v>
      </c>
      <c r="U13" s="25" t="s">
        <v>36</v>
      </c>
      <c r="V13" s="22" t="s">
        <v>129</v>
      </c>
      <c r="W13" s="22" t="s">
        <v>52</v>
      </c>
      <c r="X13" s="29" t="s">
        <v>15</v>
      </c>
      <c r="Y13" s="29" t="s">
        <v>130</v>
      </c>
      <c r="Z13" s="30" t="s">
        <v>131</v>
      </c>
    </row>
    <row r="14" ht="24.75" customHeight="1">
      <c r="B14" s="21">
        <v>43981.0</v>
      </c>
      <c r="C14" s="22" t="s">
        <v>19</v>
      </c>
      <c r="D14" s="23">
        <v>2022.0</v>
      </c>
      <c r="E14" s="23" t="str">
        <f t="shared" si="1"/>
        <v>MAY</v>
      </c>
      <c r="F14" s="24">
        <v>1005.0</v>
      </c>
      <c r="G14" s="25" t="s">
        <v>144</v>
      </c>
      <c r="H14" s="22" t="s">
        <v>12</v>
      </c>
      <c r="I14" s="25">
        <v>55.0</v>
      </c>
      <c r="J14" s="26" t="s">
        <v>113</v>
      </c>
      <c r="K14" s="22" t="s">
        <v>4</v>
      </c>
      <c r="L14" s="27" t="s">
        <v>21</v>
      </c>
      <c r="M14" s="25" t="s">
        <v>114</v>
      </c>
      <c r="N14" s="28">
        <v>37041.0</v>
      </c>
      <c r="O14" s="22" t="s">
        <v>20</v>
      </c>
      <c r="P14" s="22" t="s">
        <v>115</v>
      </c>
      <c r="Q14" s="22" t="s">
        <v>27</v>
      </c>
      <c r="R14" s="25">
        <v>5.0</v>
      </c>
      <c r="S14" s="22" t="s">
        <v>128</v>
      </c>
      <c r="T14" s="22" t="s">
        <v>26</v>
      </c>
      <c r="U14" s="25" t="s">
        <v>11</v>
      </c>
      <c r="V14" s="22" t="s">
        <v>129</v>
      </c>
      <c r="W14" s="22" t="s">
        <v>58</v>
      </c>
      <c r="X14" s="29" t="s">
        <v>24</v>
      </c>
      <c r="Y14" s="29" t="s">
        <v>130</v>
      </c>
      <c r="Z14" s="30" t="s">
        <v>131</v>
      </c>
    </row>
    <row r="15" ht="24.75" customHeight="1">
      <c r="B15" s="21">
        <v>43983.0</v>
      </c>
      <c r="C15" s="22" t="s">
        <v>19</v>
      </c>
      <c r="D15" s="23">
        <v>2022.0</v>
      </c>
      <c r="E15" s="23" t="str">
        <f t="shared" si="1"/>
        <v>JUNE</v>
      </c>
      <c r="F15" s="24">
        <v>1009.0</v>
      </c>
      <c r="G15" s="25" t="s">
        <v>92</v>
      </c>
      <c r="H15" s="22" t="s">
        <v>12</v>
      </c>
      <c r="I15" s="25">
        <v>51.0</v>
      </c>
      <c r="J15" s="26" t="s">
        <v>116</v>
      </c>
      <c r="K15" s="22" t="s">
        <v>4</v>
      </c>
      <c r="L15" s="27" t="s">
        <v>21</v>
      </c>
      <c r="M15" s="25" t="s">
        <v>114</v>
      </c>
      <c r="N15" s="28">
        <v>37712.0</v>
      </c>
      <c r="O15" s="22" t="s">
        <v>29</v>
      </c>
      <c r="P15" s="22" t="s">
        <v>133</v>
      </c>
      <c r="Q15" s="22" t="s">
        <v>27</v>
      </c>
      <c r="R15" s="25">
        <v>3.0</v>
      </c>
      <c r="S15" s="22" t="s">
        <v>123</v>
      </c>
      <c r="T15" s="22" t="s">
        <v>17</v>
      </c>
      <c r="U15" s="25" t="s">
        <v>22</v>
      </c>
      <c r="V15" s="22" t="s">
        <v>124</v>
      </c>
      <c r="W15" s="22" t="s">
        <v>52</v>
      </c>
      <c r="X15" s="29" t="s">
        <v>24</v>
      </c>
      <c r="Y15" s="29" t="s">
        <v>130</v>
      </c>
      <c r="Z15" s="30" t="s">
        <v>131</v>
      </c>
    </row>
    <row r="16" ht="24.75" customHeight="1">
      <c r="B16" s="21">
        <v>43983.0</v>
      </c>
      <c r="C16" s="22" t="s">
        <v>28</v>
      </c>
      <c r="D16" s="23">
        <v>2022.0</v>
      </c>
      <c r="E16" s="23" t="str">
        <f t="shared" si="1"/>
        <v>JUNE</v>
      </c>
      <c r="F16" s="24">
        <v>1001.0</v>
      </c>
      <c r="G16" s="25" t="s">
        <v>112</v>
      </c>
      <c r="H16" s="22" t="s">
        <v>12</v>
      </c>
      <c r="I16" s="25">
        <v>60.0</v>
      </c>
      <c r="J16" s="26" t="s">
        <v>113</v>
      </c>
      <c r="K16" s="22" t="s">
        <v>25</v>
      </c>
      <c r="L16" s="27" t="s">
        <v>10</v>
      </c>
      <c r="M16" s="25" t="s">
        <v>114</v>
      </c>
      <c r="N16" s="28">
        <v>42534.0</v>
      </c>
      <c r="O16" s="22" t="s">
        <v>29</v>
      </c>
      <c r="P16" s="22" t="s">
        <v>115</v>
      </c>
      <c r="Q16" s="22" t="s">
        <v>7</v>
      </c>
      <c r="R16" s="25">
        <v>1.0</v>
      </c>
      <c r="S16" s="22" t="s">
        <v>116</v>
      </c>
      <c r="T16" s="22" t="s">
        <v>6</v>
      </c>
      <c r="U16" s="25" t="s">
        <v>31</v>
      </c>
      <c r="V16" s="22" t="s">
        <v>117</v>
      </c>
      <c r="W16" s="22" t="s">
        <v>50</v>
      </c>
      <c r="X16" s="29" t="s">
        <v>3</v>
      </c>
      <c r="Y16" s="29" t="s">
        <v>118</v>
      </c>
      <c r="Z16" s="30" t="s">
        <v>119</v>
      </c>
    </row>
    <row r="17" ht="24.75" customHeight="1">
      <c r="B17" s="21">
        <v>43983.0</v>
      </c>
      <c r="C17" s="22" t="s">
        <v>19</v>
      </c>
      <c r="D17" s="23">
        <v>2022.0</v>
      </c>
      <c r="E17" s="23" t="str">
        <f t="shared" si="1"/>
        <v>JUNE</v>
      </c>
      <c r="F17" s="24">
        <v>1002.0</v>
      </c>
      <c r="G17" s="25" t="s">
        <v>120</v>
      </c>
      <c r="H17" s="22" t="s">
        <v>5</v>
      </c>
      <c r="I17" s="25">
        <v>41.0</v>
      </c>
      <c r="J17" s="26" t="s">
        <v>116</v>
      </c>
      <c r="K17" s="22" t="s">
        <v>16</v>
      </c>
      <c r="L17" s="27" t="s">
        <v>35</v>
      </c>
      <c r="M17" s="25" t="s">
        <v>114</v>
      </c>
      <c r="N17" s="28">
        <v>43759.0</v>
      </c>
      <c r="O17" s="22" t="s">
        <v>9</v>
      </c>
      <c r="P17" s="22" t="s">
        <v>121</v>
      </c>
      <c r="Q17" s="22" t="s">
        <v>18</v>
      </c>
      <c r="R17" s="25">
        <v>0.0</v>
      </c>
      <c r="S17" s="22" t="s">
        <v>123</v>
      </c>
      <c r="T17" s="22" t="s">
        <v>37</v>
      </c>
      <c r="U17" s="25" t="s">
        <v>22</v>
      </c>
      <c r="V17" s="22" t="s">
        <v>124</v>
      </c>
      <c r="W17" s="22" t="s">
        <v>54</v>
      </c>
      <c r="X17" s="29" t="s">
        <v>3</v>
      </c>
      <c r="Y17" s="29" t="s">
        <v>125</v>
      </c>
      <c r="Z17" s="30" t="s">
        <v>126</v>
      </c>
    </row>
    <row r="18" ht="24.75" customHeight="1">
      <c r="B18" s="21">
        <v>43983.0</v>
      </c>
      <c r="C18" s="22" t="s">
        <v>8</v>
      </c>
      <c r="D18" s="23">
        <v>2022.0</v>
      </c>
      <c r="E18" s="23" t="str">
        <f t="shared" si="1"/>
        <v>JUNE</v>
      </c>
      <c r="F18" s="24">
        <v>1003.0</v>
      </c>
      <c r="G18" s="25" t="s">
        <v>127</v>
      </c>
      <c r="H18" s="22" t="s">
        <v>5</v>
      </c>
      <c r="I18" s="25">
        <v>30.0</v>
      </c>
      <c r="J18" s="26" t="s">
        <v>113</v>
      </c>
      <c r="K18" s="22" t="s">
        <v>33</v>
      </c>
      <c r="L18" s="27" t="s">
        <v>30</v>
      </c>
      <c r="M18" s="25" t="s">
        <v>114</v>
      </c>
      <c r="N18" s="28">
        <v>43787.0</v>
      </c>
      <c r="O18" s="22" t="s">
        <v>9</v>
      </c>
      <c r="P18" s="22" t="s">
        <v>121</v>
      </c>
      <c r="Q18" s="22" t="s">
        <v>145</v>
      </c>
      <c r="R18" s="25">
        <v>2.0</v>
      </c>
      <c r="S18" s="22" t="s">
        <v>128</v>
      </c>
      <c r="T18" s="22" t="s">
        <v>26</v>
      </c>
      <c r="U18" s="25" t="s">
        <v>40</v>
      </c>
      <c r="V18" s="22" t="s">
        <v>129</v>
      </c>
      <c r="W18" s="22" t="s">
        <v>56</v>
      </c>
      <c r="X18" s="29" t="s">
        <v>3</v>
      </c>
      <c r="Y18" s="29" t="s">
        <v>130</v>
      </c>
      <c r="Z18" s="30" t="s">
        <v>131</v>
      </c>
    </row>
    <row r="19" ht="24.75" customHeight="1">
      <c r="B19" s="21">
        <v>43983.0</v>
      </c>
      <c r="C19" s="22" t="s">
        <v>19</v>
      </c>
      <c r="D19" s="23">
        <v>2022.0</v>
      </c>
      <c r="E19" s="23" t="str">
        <f t="shared" si="1"/>
        <v>JUNE</v>
      </c>
      <c r="F19" s="24">
        <v>1004.0</v>
      </c>
      <c r="G19" s="25" t="s">
        <v>132</v>
      </c>
      <c r="H19" s="22" t="s">
        <v>12</v>
      </c>
      <c r="I19" s="25">
        <v>55.0</v>
      </c>
      <c r="J19" s="26" t="s">
        <v>113</v>
      </c>
      <c r="K19" s="22" t="s">
        <v>39</v>
      </c>
      <c r="L19" s="27" t="s">
        <v>10</v>
      </c>
      <c r="M19" s="25" t="s">
        <v>114</v>
      </c>
      <c r="N19" s="28">
        <v>43787.0</v>
      </c>
      <c r="O19" s="22" t="s">
        <v>9</v>
      </c>
      <c r="P19" s="22" t="s">
        <v>143</v>
      </c>
      <c r="Q19" s="22" t="s">
        <v>18</v>
      </c>
      <c r="R19" s="25">
        <v>5.0</v>
      </c>
      <c r="S19" s="22" t="s">
        <v>116</v>
      </c>
      <c r="T19" s="22" t="s">
        <v>26</v>
      </c>
      <c r="U19" s="25" t="s">
        <v>11</v>
      </c>
      <c r="V19" s="22" t="s">
        <v>129</v>
      </c>
      <c r="W19" s="22" t="s">
        <v>52</v>
      </c>
      <c r="X19" s="29" t="s">
        <v>15</v>
      </c>
      <c r="Y19" s="29" t="s">
        <v>130</v>
      </c>
      <c r="Z19" s="30" t="s">
        <v>131</v>
      </c>
    </row>
    <row r="20" ht="24.75" customHeight="1">
      <c r="B20" s="21">
        <v>44042.0</v>
      </c>
      <c r="C20" s="22" t="s">
        <v>19</v>
      </c>
      <c r="D20" s="23">
        <v>2022.0</v>
      </c>
      <c r="E20" s="23" t="str">
        <f t="shared" si="1"/>
        <v>JULY</v>
      </c>
      <c r="F20" s="24">
        <v>1005.0</v>
      </c>
      <c r="G20" s="25" t="s">
        <v>134</v>
      </c>
      <c r="H20" s="22" t="s">
        <v>12</v>
      </c>
      <c r="I20" s="25">
        <v>55.0</v>
      </c>
      <c r="J20" s="26" t="s">
        <v>113</v>
      </c>
      <c r="K20" s="22" t="s">
        <v>4</v>
      </c>
      <c r="L20" s="27" t="s">
        <v>21</v>
      </c>
      <c r="M20" s="25" t="s">
        <v>114</v>
      </c>
      <c r="N20" s="28">
        <v>37041.0</v>
      </c>
      <c r="O20" s="22" t="s">
        <v>20</v>
      </c>
      <c r="P20" s="22" t="s">
        <v>115</v>
      </c>
      <c r="Q20" s="22" t="s">
        <v>27</v>
      </c>
      <c r="R20" s="25">
        <v>5.0</v>
      </c>
      <c r="S20" s="22" t="s">
        <v>128</v>
      </c>
      <c r="T20" s="22" t="s">
        <v>34</v>
      </c>
      <c r="U20" s="25" t="s">
        <v>11</v>
      </c>
      <c r="V20" s="22" t="s">
        <v>129</v>
      </c>
      <c r="W20" s="22" t="s">
        <v>58</v>
      </c>
      <c r="X20" s="29" t="s">
        <v>24</v>
      </c>
      <c r="Y20" s="29" t="s">
        <v>130</v>
      </c>
      <c r="Z20" s="30" t="s">
        <v>131</v>
      </c>
    </row>
    <row r="21" ht="24.75" customHeight="1">
      <c r="B21" s="21">
        <v>44042.0</v>
      </c>
      <c r="C21" s="22" t="s">
        <v>28</v>
      </c>
      <c r="D21" s="23">
        <v>2022.0</v>
      </c>
      <c r="E21" s="23" t="str">
        <f t="shared" si="1"/>
        <v>JULY</v>
      </c>
      <c r="F21" s="24">
        <v>1005.0</v>
      </c>
      <c r="G21" s="25" t="s">
        <v>135</v>
      </c>
      <c r="H21" s="22" t="s">
        <v>12</v>
      </c>
      <c r="I21" s="25">
        <v>55.0</v>
      </c>
      <c r="J21" s="26" t="s">
        <v>113</v>
      </c>
      <c r="K21" s="22" t="s">
        <v>4</v>
      </c>
      <c r="L21" s="27" t="s">
        <v>21</v>
      </c>
      <c r="M21" s="25" t="s">
        <v>114</v>
      </c>
      <c r="N21" s="28">
        <v>37041.0</v>
      </c>
      <c r="O21" s="22" t="s">
        <v>20</v>
      </c>
      <c r="P21" s="22" t="s">
        <v>115</v>
      </c>
      <c r="Q21" s="22" t="s">
        <v>27</v>
      </c>
      <c r="R21" s="25">
        <v>5.0</v>
      </c>
      <c r="S21" s="22" t="s">
        <v>128</v>
      </c>
      <c r="T21" s="22" t="s">
        <v>34</v>
      </c>
      <c r="U21" s="25" t="s">
        <v>11</v>
      </c>
      <c r="V21" s="22" t="s">
        <v>129</v>
      </c>
      <c r="W21" s="22" t="s">
        <v>58</v>
      </c>
      <c r="X21" s="29" t="s">
        <v>24</v>
      </c>
      <c r="Y21" s="29" t="s">
        <v>130</v>
      </c>
      <c r="Z21" s="30" t="s">
        <v>131</v>
      </c>
    </row>
    <row r="22" ht="24.75" customHeight="1">
      <c r="B22" s="21">
        <v>44042.0</v>
      </c>
      <c r="C22" s="22" t="s">
        <v>28</v>
      </c>
      <c r="D22" s="23">
        <v>2022.0</v>
      </c>
      <c r="E22" s="23" t="str">
        <f t="shared" si="1"/>
        <v>JULY</v>
      </c>
      <c r="F22" s="24">
        <v>1001.0</v>
      </c>
      <c r="G22" s="25" t="s">
        <v>137</v>
      </c>
      <c r="H22" s="22" t="s">
        <v>12</v>
      </c>
      <c r="I22" s="25">
        <v>60.0</v>
      </c>
      <c r="J22" s="26" t="s">
        <v>113</v>
      </c>
      <c r="K22" s="22" t="s">
        <v>25</v>
      </c>
      <c r="L22" s="27" t="s">
        <v>10</v>
      </c>
      <c r="M22" s="25" t="s">
        <v>114</v>
      </c>
      <c r="N22" s="28">
        <v>42534.0</v>
      </c>
      <c r="O22" s="22" t="s">
        <v>29</v>
      </c>
      <c r="P22" s="22" t="s">
        <v>115</v>
      </c>
      <c r="Q22" s="22" t="s">
        <v>7</v>
      </c>
      <c r="R22" s="25">
        <v>1.0</v>
      </c>
      <c r="S22" s="22" t="s">
        <v>116</v>
      </c>
      <c r="T22" s="22" t="s">
        <v>6</v>
      </c>
      <c r="U22" s="25" t="s">
        <v>31</v>
      </c>
      <c r="V22" s="22" t="s">
        <v>117</v>
      </c>
      <c r="W22" s="22" t="s">
        <v>50</v>
      </c>
      <c r="X22" s="29" t="s">
        <v>3</v>
      </c>
      <c r="Y22" s="29" t="s">
        <v>118</v>
      </c>
      <c r="Z22" s="30" t="s">
        <v>119</v>
      </c>
    </row>
    <row r="23" ht="24.75" customHeight="1">
      <c r="B23" s="21">
        <v>44042.0</v>
      </c>
      <c r="C23" s="22" t="s">
        <v>19</v>
      </c>
      <c r="D23" s="23">
        <v>2022.0</v>
      </c>
      <c r="E23" s="23" t="str">
        <f t="shared" si="1"/>
        <v>JULY</v>
      </c>
      <c r="F23" s="24">
        <v>1002.0</v>
      </c>
      <c r="G23" s="25" t="s">
        <v>139</v>
      </c>
      <c r="H23" s="22" t="s">
        <v>5</v>
      </c>
      <c r="I23" s="25">
        <v>41.0</v>
      </c>
      <c r="J23" s="26" t="s">
        <v>116</v>
      </c>
      <c r="K23" s="22" t="s">
        <v>16</v>
      </c>
      <c r="L23" s="27" t="s">
        <v>35</v>
      </c>
      <c r="M23" s="25" t="s">
        <v>114</v>
      </c>
      <c r="N23" s="28">
        <v>43759.0</v>
      </c>
      <c r="O23" s="22" t="s">
        <v>9</v>
      </c>
      <c r="P23" s="22" t="s">
        <v>121</v>
      </c>
      <c r="Q23" s="22" t="s">
        <v>122</v>
      </c>
      <c r="R23" s="25">
        <v>0.0</v>
      </c>
      <c r="S23" s="22" t="s">
        <v>123</v>
      </c>
      <c r="T23" s="22" t="s">
        <v>37</v>
      </c>
      <c r="U23" s="25" t="s">
        <v>22</v>
      </c>
      <c r="V23" s="22" t="s">
        <v>124</v>
      </c>
      <c r="W23" s="22" t="s">
        <v>54</v>
      </c>
      <c r="X23" s="29" t="s">
        <v>3</v>
      </c>
      <c r="Y23" s="29" t="s">
        <v>125</v>
      </c>
      <c r="Z23" s="30" t="s">
        <v>126</v>
      </c>
    </row>
    <row r="24" ht="24.75" customHeight="1">
      <c r="B24" s="21">
        <v>44042.0</v>
      </c>
      <c r="C24" s="22" t="s">
        <v>8</v>
      </c>
      <c r="D24" s="23">
        <v>2022.0</v>
      </c>
      <c r="E24" s="23" t="str">
        <f t="shared" si="1"/>
        <v>JULY</v>
      </c>
      <c r="F24" s="24">
        <v>1003.0</v>
      </c>
      <c r="G24" s="25" t="s">
        <v>141</v>
      </c>
      <c r="H24" s="22" t="s">
        <v>5</v>
      </c>
      <c r="I24" s="25">
        <v>30.0</v>
      </c>
      <c r="J24" s="26" t="s">
        <v>113</v>
      </c>
      <c r="K24" s="22" t="s">
        <v>33</v>
      </c>
      <c r="L24" s="27" t="s">
        <v>30</v>
      </c>
      <c r="M24" s="25" t="s">
        <v>114</v>
      </c>
      <c r="N24" s="28">
        <v>43787.0</v>
      </c>
      <c r="O24" s="22" t="s">
        <v>9</v>
      </c>
      <c r="P24" s="22" t="s">
        <v>121</v>
      </c>
      <c r="Q24" s="22" t="s">
        <v>27</v>
      </c>
      <c r="R24" s="25">
        <v>2.0</v>
      </c>
      <c r="S24" s="22" t="s">
        <v>128</v>
      </c>
      <c r="T24" s="22" t="s">
        <v>34</v>
      </c>
      <c r="U24" s="25" t="s">
        <v>11</v>
      </c>
      <c r="V24" s="22" t="s">
        <v>129</v>
      </c>
      <c r="W24" s="22" t="s">
        <v>56</v>
      </c>
      <c r="X24" s="29" t="s">
        <v>3</v>
      </c>
      <c r="Y24" s="29" t="s">
        <v>130</v>
      </c>
      <c r="Z24" s="30" t="s">
        <v>131</v>
      </c>
    </row>
    <row r="25" ht="24.75" customHeight="1">
      <c r="B25" s="21">
        <v>44042.0</v>
      </c>
      <c r="C25" s="22" t="s">
        <v>19</v>
      </c>
      <c r="D25" s="23">
        <v>2022.0</v>
      </c>
      <c r="E25" s="23" t="str">
        <f t="shared" si="1"/>
        <v>JULY</v>
      </c>
      <c r="F25" s="24">
        <v>1004.0</v>
      </c>
      <c r="G25" s="25" t="s">
        <v>142</v>
      </c>
      <c r="H25" s="22" t="s">
        <v>12</v>
      </c>
      <c r="I25" s="25">
        <v>55.0</v>
      </c>
      <c r="J25" s="26" t="s">
        <v>113</v>
      </c>
      <c r="K25" s="22" t="s">
        <v>39</v>
      </c>
      <c r="L25" s="27" t="s">
        <v>10</v>
      </c>
      <c r="M25" s="25" t="s">
        <v>114</v>
      </c>
      <c r="N25" s="28">
        <v>43787.0</v>
      </c>
      <c r="O25" s="22" t="s">
        <v>9</v>
      </c>
      <c r="P25" s="22" t="s">
        <v>143</v>
      </c>
      <c r="Q25" s="22" t="s">
        <v>18</v>
      </c>
      <c r="R25" s="25">
        <v>5.0</v>
      </c>
      <c r="S25" s="22" t="s">
        <v>116</v>
      </c>
      <c r="T25" s="22" t="s">
        <v>34</v>
      </c>
      <c r="U25" s="25" t="s">
        <v>11</v>
      </c>
      <c r="V25" s="22" t="s">
        <v>129</v>
      </c>
      <c r="W25" s="22" t="s">
        <v>52</v>
      </c>
      <c r="X25" s="29" t="s">
        <v>15</v>
      </c>
      <c r="Y25" s="29" t="s">
        <v>130</v>
      </c>
      <c r="Z25" s="30" t="s">
        <v>131</v>
      </c>
    </row>
    <row r="26" ht="24.75" customHeight="1">
      <c r="B26" s="21">
        <v>44042.0</v>
      </c>
      <c r="C26" s="22" t="s">
        <v>19</v>
      </c>
      <c r="D26" s="23">
        <v>2022.0</v>
      </c>
      <c r="E26" s="23" t="str">
        <f t="shared" si="1"/>
        <v>JULY</v>
      </c>
      <c r="F26" s="24">
        <v>1005.0</v>
      </c>
      <c r="G26" s="25" t="s">
        <v>144</v>
      </c>
      <c r="H26" s="22" t="s">
        <v>12</v>
      </c>
      <c r="I26" s="25">
        <v>55.0</v>
      </c>
      <c r="J26" s="26" t="s">
        <v>113</v>
      </c>
      <c r="K26" s="22" t="s">
        <v>4</v>
      </c>
      <c r="L26" s="27" t="s">
        <v>21</v>
      </c>
      <c r="M26" s="25" t="s">
        <v>114</v>
      </c>
      <c r="N26" s="28">
        <v>37041.0</v>
      </c>
      <c r="O26" s="22" t="s">
        <v>20</v>
      </c>
      <c r="P26" s="22" t="s">
        <v>115</v>
      </c>
      <c r="Q26" s="22" t="s">
        <v>122</v>
      </c>
      <c r="R26" s="25">
        <v>5.0</v>
      </c>
      <c r="S26" s="22" t="s">
        <v>128</v>
      </c>
      <c r="T26" s="22" t="s">
        <v>34</v>
      </c>
      <c r="U26" s="25" t="s">
        <v>11</v>
      </c>
      <c r="V26" s="22" t="s">
        <v>129</v>
      </c>
      <c r="W26" s="22" t="s">
        <v>58</v>
      </c>
      <c r="X26" s="29" t="s">
        <v>24</v>
      </c>
      <c r="Y26" s="29" t="s">
        <v>130</v>
      </c>
      <c r="Z26" s="30" t="s">
        <v>131</v>
      </c>
    </row>
    <row r="27" ht="24.75" customHeight="1">
      <c r="B27" s="21">
        <v>44042.0</v>
      </c>
      <c r="C27" s="22" t="s">
        <v>19</v>
      </c>
      <c r="D27" s="23">
        <v>2022.0</v>
      </c>
      <c r="E27" s="23" t="str">
        <f t="shared" si="1"/>
        <v>JULY</v>
      </c>
      <c r="F27" s="24">
        <v>1009.0</v>
      </c>
      <c r="G27" s="25" t="s">
        <v>92</v>
      </c>
      <c r="H27" s="22" t="s">
        <v>12</v>
      </c>
      <c r="I27" s="25">
        <v>51.0</v>
      </c>
      <c r="J27" s="26" t="s">
        <v>116</v>
      </c>
      <c r="K27" s="22" t="s">
        <v>4</v>
      </c>
      <c r="L27" s="27" t="s">
        <v>21</v>
      </c>
      <c r="M27" s="25" t="s">
        <v>114</v>
      </c>
      <c r="N27" s="28">
        <v>37712.0</v>
      </c>
      <c r="O27" s="22" t="s">
        <v>29</v>
      </c>
      <c r="P27" s="22" t="s">
        <v>121</v>
      </c>
      <c r="Q27" s="22" t="s">
        <v>27</v>
      </c>
      <c r="R27" s="25">
        <v>3.0</v>
      </c>
      <c r="S27" s="22" t="s">
        <v>123</v>
      </c>
      <c r="T27" s="22" t="s">
        <v>34</v>
      </c>
      <c r="U27" s="25" t="s">
        <v>22</v>
      </c>
      <c r="V27" s="22" t="s">
        <v>124</v>
      </c>
      <c r="W27" s="22" t="s">
        <v>52</v>
      </c>
      <c r="X27" s="29" t="s">
        <v>24</v>
      </c>
      <c r="Y27" s="29" t="s">
        <v>130</v>
      </c>
      <c r="Z27" s="30" t="s">
        <v>131</v>
      </c>
    </row>
    <row r="28" ht="24.75" customHeight="1">
      <c r="B28" s="21">
        <v>44044.0</v>
      </c>
      <c r="C28" s="22" t="s">
        <v>8</v>
      </c>
      <c r="D28" s="23">
        <v>2022.0</v>
      </c>
      <c r="E28" s="23" t="str">
        <f t="shared" si="1"/>
        <v>AUGUST</v>
      </c>
      <c r="F28" s="24">
        <v>1003.0</v>
      </c>
      <c r="G28" s="25" t="s">
        <v>127</v>
      </c>
      <c r="H28" s="22" t="s">
        <v>5</v>
      </c>
      <c r="I28" s="25">
        <v>30.0</v>
      </c>
      <c r="J28" s="26" t="s">
        <v>113</v>
      </c>
      <c r="K28" s="22" t="s">
        <v>33</v>
      </c>
      <c r="L28" s="27" t="s">
        <v>30</v>
      </c>
      <c r="M28" s="25" t="s">
        <v>114</v>
      </c>
      <c r="N28" s="28">
        <v>43787.0</v>
      </c>
      <c r="O28" s="22" t="s">
        <v>9</v>
      </c>
      <c r="P28" s="22" t="s">
        <v>121</v>
      </c>
      <c r="Q28" s="22" t="s">
        <v>145</v>
      </c>
      <c r="R28" s="25">
        <v>2.0</v>
      </c>
      <c r="S28" s="22" t="s">
        <v>128</v>
      </c>
      <c r="T28" s="22" t="s">
        <v>34</v>
      </c>
      <c r="U28" s="25" t="s">
        <v>11</v>
      </c>
      <c r="V28" s="22" t="s">
        <v>129</v>
      </c>
      <c r="W28" s="22" t="s">
        <v>56</v>
      </c>
      <c r="X28" s="29" t="s">
        <v>3</v>
      </c>
      <c r="Y28" s="29" t="s">
        <v>130</v>
      </c>
      <c r="Z28" s="30" t="s">
        <v>131</v>
      </c>
    </row>
    <row r="29" ht="24.75" customHeight="1">
      <c r="B29" s="21">
        <v>44044.0</v>
      </c>
      <c r="C29" s="22" t="s">
        <v>19</v>
      </c>
      <c r="D29" s="23">
        <v>2022.0</v>
      </c>
      <c r="E29" s="23" t="str">
        <f t="shared" si="1"/>
        <v>AUGUST</v>
      </c>
      <c r="F29" s="24">
        <v>1004.0</v>
      </c>
      <c r="G29" s="25" t="s">
        <v>132</v>
      </c>
      <c r="H29" s="22" t="s">
        <v>12</v>
      </c>
      <c r="I29" s="25">
        <v>55.0</v>
      </c>
      <c r="J29" s="26" t="s">
        <v>113</v>
      </c>
      <c r="K29" s="22" t="s">
        <v>39</v>
      </c>
      <c r="L29" s="27" t="s">
        <v>10</v>
      </c>
      <c r="M29" s="25" t="s">
        <v>114</v>
      </c>
      <c r="N29" s="28">
        <v>43787.0</v>
      </c>
      <c r="O29" s="22" t="s">
        <v>9</v>
      </c>
      <c r="P29" s="22" t="s">
        <v>143</v>
      </c>
      <c r="Q29" s="22" t="s">
        <v>18</v>
      </c>
      <c r="R29" s="25">
        <v>5.0</v>
      </c>
      <c r="S29" s="22" t="s">
        <v>116</v>
      </c>
      <c r="T29" s="22" t="s">
        <v>34</v>
      </c>
      <c r="U29" s="25" t="s">
        <v>11</v>
      </c>
      <c r="V29" s="22" t="s">
        <v>129</v>
      </c>
      <c r="W29" s="22" t="s">
        <v>52</v>
      </c>
      <c r="X29" s="29" t="s">
        <v>15</v>
      </c>
      <c r="Y29" s="29" t="s">
        <v>130</v>
      </c>
      <c r="Z29" s="30" t="s">
        <v>131</v>
      </c>
    </row>
    <row r="30" ht="24.75" customHeight="1">
      <c r="B30" s="21">
        <v>44044.0</v>
      </c>
      <c r="C30" s="22" t="s">
        <v>19</v>
      </c>
      <c r="D30" s="23">
        <v>2022.0</v>
      </c>
      <c r="E30" s="23" t="str">
        <f t="shared" si="1"/>
        <v>AUGUST</v>
      </c>
      <c r="F30" s="24">
        <v>1005.0</v>
      </c>
      <c r="G30" s="25" t="s">
        <v>134</v>
      </c>
      <c r="H30" s="22" t="s">
        <v>12</v>
      </c>
      <c r="I30" s="25">
        <v>55.0</v>
      </c>
      <c r="J30" s="26" t="s">
        <v>113</v>
      </c>
      <c r="K30" s="22" t="s">
        <v>4</v>
      </c>
      <c r="L30" s="27" t="s">
        <v>21</v>
      </c>
      <c r="M30" s="25" t="s">
        <v>114</v>
      </c>
      <c r="N30" s="28">
        <v>37041.0</v>
      </c>
      <c r="O30" s="22" t="s">
        <v>20</v>
      </c>
      <c r="P30" s="22" t="s">
        <v>115</v>
      </c>
      <c r="Q30" s="22" t="s">
        <v>122</v>
      </c>
      <c r="R30" s="25">
        <v>5.0</v>
      </c>
      <c r="S30" s="22" t="s">
        <v>128</v>
      </c>
      <c r="T30" s="22" t="s">
        <v>34</v>
      </c>
      <c r="U30" s="25" t="s">
        <v>11</v>
      </c>
      <c r="V30" s="22" t="s">
        <v>129</v>
      </c>
      <c r="W30" s="22" t="s">
        <v>58</v>
      </c>
      <c r="X30" s="29" t="s">
        <v>24</v>
      </c>
      <c r="Y30" s="29" t="s">
        <v>130</v>
      </c>
      <c r="Z30" s="30" t="s">
        <v>131</v>
      </c>
    </row>
    <row r="31" ht="24.75" customHeight="1">
      <c r="B31" s="21">
        <v>44044.0</v>
      </c>
      <c r="C31" s="22" t="s">
        <v>28</v>
      </c>
      <c r="D31" s="23">
        <v>2022.0</v>
      </c>
      <c r="E31" s="23" t="str">
        <f t="shared" si="1"/>
        <v>AUGUST</v>
      </c>
      <c r="F31" s="24">
        <v>1005.0</v>
      </c>
      <c r="G31" s="25" t="s">
        <v>135</v>
      </c>
      <c r="H31" s="22" t="s">
        <v>12</v>
      </c>
      <c r="I31" s="25">
        <v>55.0</v>
      </c>
      <c r="J31" s="26" t="s">
        <v>113</v>
      </c>
      <c r="K31" s="22" t="s">
        <v>4</v>
      </c>
      <c r="L31" s="27" t="s">
        <v>21</v>
      </c>
      <c r="M31" s="25" t="s">
        <v>114</v>
      </c>
      <c r="N31" s="28">
        <v>37041.0</v>
      </c>
      <c r="O31" s="22" t="s">
        <v>20</v>
      </c>
      <c r="P31" s="22" t="s">
        <v>115</v>
      </c>
      <c r="Q31" s="22" t="s">
        <v>27</v>
      </c>
      <c r="R31" s="25">
        <v>5.0</v>
      </c>
      <c r="S31" s="22" t="s">
        <v>128</v>
      </c>
      <c r="T31" s="22" t="s">
        <v>34</v>
      </c>
      <c r="U31" s="25" t="s">
        <v>11</v>
      </c>
      <c r="V31" s="22" t="s">
        <v>129</v>
      </c>
      <c r="W31" s="22" t="s">
        <v>58</v>
      </c>
      <c r="X31" s="29" t="s">
        <v>24</v>
      </c>
      <c r="Y31" s="29" t="s">
        <v>130</v>
      </c>
      <c r="Z31" s="30" t="s">
        <v>131</v>
      </c>
    </row>
    <row r="32" ht="24.75" customHeight="1">
      <c r="B32" s="21">
        <v>44044.0</v>
      </c>
      <c r="C32" s="22" t="s">
        <v>28</v>
      </c>
      <c r="D32" s="23">
        <v>2022.0</v>
      </c>
      <c r="E32" s="23" t="str">
        <f t="shared" si="1"/>
        <v>AUGUST</v>
      </c>
      <c r="F32" s="24">
        <v>1001.0</v>
      </c>
      <c r="G32" s="25" t="s">
        <v>137</v>
      </c>
      <c r="H32" s="22" t="s">
        <v>12</v>
      </c>
      <c r="I32" s="25">
        <v>60.0</v>
      </c>
      <c r="J32" s="26" t="s">
        <v>113</v>
      </c>
      <c r="K32" s="22" t="s">
        <v>25</v>
      </c>
      <c r="L32" s="27" t="s">
        <v>10</v>
      </c>
      <c r="M32" s="25" t="s">
        <v>114</v>
      </c>
      <c r="N32" s="28">
        <v>42534.0</v>
      </c>
      <c r="O32" s="22" t="s">
        <v>29</v>
      </c>
      <c r="P32" s="22" t="s">
        <v>115</v>
      </c>
      <c r="Q32" s="22" t="s">
        <v>145</v>
      </c>
      <c r="R32" s="25">
        <v>1.0</v>
      </c>
      <c r="S32" s="22" t="s">
        <v>116</v>
      </c>
      <c r="T32" s="22" t="s">
        <v>6</v>
      </c>
      <c r="U32" s="25" t="s">
        <v>31</v>
      </c>
      <c r="V32" s="22" t="s">
        <v>117</v>
      </c>
      <c r="W32" s="22" t="s">
        <v>50</v>
      </c>
      <c r="X32" s="29" t="s">
        <v>3</v>
      </c>
      <c r="Y32" s="29" t="s">
        <v>118</v>
      </c>
      <c r="Z32" s="30" t="s">
        <v>119</v>
      </c>
    </row>
    <row r="33" ht="24.75" customHeight="1">
      <c r="B33" s="21">
        <v>44044.0</v>
      </c>
      <c r="C33" s="22" t="s">
        <v>19</v>
      </c>
      <c r="D33" s="23">
        <v>2022.0</v>
      </c>
      <c r="E33" s="23" t="str">
        <f t="shared" si="1"/>
        <v>AUGUST</v>
      </c>
      <c r="F33" s="24">
        <v>1002.0</v>
      </c>
      <c r="G33" s="25" t="s">
        <v>139</v>
      </c>
      <c r="H33" s="22" t="s">
        <v>5</v>
      </c>
      <c r="I33" s="25">
        <v>41.0</v>
      </c>
      <c r="J33" s="26" t="s">
        <v>116</v>
      </c>
      <c r="K33" s="22" t="s">
        <v>16</v>
      </c>
      <c r="L33" s="27" t="s">
        <v>35</v>
      </c>
      <c r="M33" s="25" t="s">
        <v>114</v>
      </c>
      <c r="N33" s="28">
        <v>43759.0</v>
      </c>
      <c r="O33" s="22" t="s">
        <v>9</v>
      </c>
      <c r="P33" s="22" t="s">
        <v>121</v>
      </c>
      <c r="Q33" s="22" t="s">
        <v>145</v>
      </c>
      <c r="R33" s="25">
        <v>0.0</v>
      </c>
      <c r="S33" s="22" t="s">
        <v>123</v>
      </c>
      <c r="T33" s="22" t="s">
        <v>37</v>
      </c>
      <c r="U33" s="25" t="s">
        <v>22</v>
      </c>
      <c r="V33" s="22" t="s">
        <v>124</v>
      </c>
      <c r="W33" s="22" t="s">
        <v>54</v>
      </c>
      <c r="X33" s="29" t="s">
        <v>3</v>
      </c>
      <c r="Y33" s="29" t="s">
        <v>125</v>
      </c>
      <c r="Z33" s="30" t="s">
        <v>126</v>
      </c>
    </row>
    <row r="34" ht="24.75" customHeight="1">
      <c r="B34" s="21">
        <v>44044.0</v>
      </c>
      <c r="C34" s="22" t="s">
        <v>8</v>
      </c>
      <c r="D34" s="23">
        <v>2022.0</v>
      </c>
      <c r="E34" s="23" t="str">
        <f t="shared" si="1"/>
        <v>AUGUST</v>
      </c>
      <c r="F34" s="24">
        <v>1003.0</v>
      </c>
      <c r="G34" s="25" t="s">
        <v>141</v>
      </c>
      <c r="H34" s="22" t="s">
        <v>5</v>
      </c>
      <c r="I34" s="25">
        <v>30.0</v>
      </c>
      <c r="J34" s="26" t="s">
        <v>113</v>
      </c>
      <c r="K34" s="22" t="s">
        <v>33</v>
      </c>
      <c r="L34" s="27" t="s">
        <v>30</v>
      </c>
      <c r="M34" s="25" t="s">
        <v>114</v>
      </c>
      <c r="N34" s="28">
        <v>43787.0</v>
      </c>
      <c r="O34" s="22" t="s">
        <v>9</v>
      </c>
      <c r="P34" s="22" t="s">
        <v>121</v>
      </c>
      <c r="Q34" s="22" t="s">
        <v>145</v>
      </c>
      <c r="R34" s="25">
        <v>2.0</v>
      </c>
      <c r="S34" s="22" t="s">
        <v>128</v>
      </c>
      <c r="T34" s="22" t="s">
        <v>34</v>
      </c>
      <c r="U34" s="25" t="s">
        <v>11</v>
      </c>
      <c r="V34" s="22" t="s">
        <v>129</v>
      </c>
      <c r="W34" s="22" t="s">
        <v>56</v>
      </c>
      <c r="X34" s="29" t="s">
        <v>3</v>
      </c>
      <c r="Y34" s="29" t="s">
        <v>130</v>
      </c>
      <c r="Z34" s="30" t="s">
        <v>131</v>
      </c>
    </row>
    <row r="35" ht="24.75" customHeight="1">
      <c r="B35" s="21">
        <v>44044.0</v>
      </c>
      <c r="C35" s="22" t="s">
        <v>19</v>
      </c>
      <c r="D35" s="23">
        <v>2022.0</v>
      </c>
      <c r="E35" s="23" t="str">
        <f t="shared" si="1"/>
        <v>AUGUST</v>
      </c>
      <c r="F35" s="24">
        <v>1004.0</v>
      </c>
      <c r="G35" s="25" t="s">
        <v>142</v>
      </c>
      <c r="H35" s="22" t="s">
        <v>12</v>
      </c>
      <c r="I35" s="25">
        <v>55.0</v>
      </c>
      <c r="J35" s="26" t="s">
        <v>113</v>
      </c>
      <c r="K35" s="22" t="s">
        <v>39</v>
      </c>
      <c r="L35" s="27" t="s">
        <v>10</v>
      </c>
      <c r="M35" s="25" t="s">
        <v>114</v>
      </c>
      <c r="N35" s="28">
        <v>43787.0</v>
      </c>
      <c r="O35" s="22" t="s">
        <v>9</v>
      </c>
      <c r="P35" s="22" t="s">
        <v>143</v>
      </c>
      <c r="Q35" s="22" t="s">
        <v>18</v>
      </c>
      <c r="R35" s="25">
        <v>5.0</v>
      </c>
      <c r="S35" s="22" t="s">
        <v>116</v>
      </c>
      <c r="T35" s="22" t="s">
        <v>34</v>
      </c>
      <c r="U35" s="25" t="s">
        <v>11</v>
      </c>
      <c r="V35" s="22" t="s">
        <v>129</v>
      </c>
      <c r="W35" s="22" t="s">
        <v>52</v>
      </c>
      <c r="X35" s="29" t="s">
        <v>15</v>
      </c>
      <c r="Y35" s="29" t="s">
        <v>130</v>
      </c>
      <c r="Z35" s="30" t="s">
        <v>131</v>
      </c>
    </row>
    <row r="36" ht="24.75" customHeight="1">
      <c r="B36" s="21">
        <v>44044.0</v>
      </c>
      <c r="C36" s="22" t="s">
        <v>19</v>
      </c>
      <c r="D36" s="23">
        <v>2022.0</v>
      </c>
      <c r="E36" s="23" t="str">
        <f t="shared" si="1"/>
        <v>AUGUST</v>
      </c>
      <c r="F36" s="24">
        <v>1005.0</v>
      </c>
      <c r="G36" s="25" t="s">
        <v>144</v>
      </c>
      <c r="H36" s="22" t="s">
        <v>12</v>
      </c>
      <c r="I36" s="25">
        <v>55.0</v>
      </c>
      <c r="J36" s="26" t="s">
        <v>113</v>
      </c>
      <c r="K36" s="22" t="s">
        <v>4</v>
      </c>
      <c r="L36" s="27" t="s">
        <v>21</v>
      </c>
      <c r="M36" s="25" t="s">
        <v>114</v>
      </c>
      <c r="N36" s="28">
        <v>37041.0</v>
      </c>
      <c r="O36" s="22" t="s">
        <v>20</v>
      </c>
      <c r="P36" s="22" t="s">
        <v>115</v>
      </c>
      <c r="Q36" s="22" t="s">
        <v>122</v>
      </c>
      <c r="R36" s="25">
        <v>5.0</v>
      </c>
      <c r="S36" s="22" t="s">
        <v>128</v>
      </c>
      <c r="T36" s="22" t="s">
        <v>34</v>
      </c>
      <c r="U36" s="25" t="s">
        <v>11</v>
      </c>
      <c r="V36" s="22" t="s">
        <v>129</v>
      </c>
      <c r="W36" s="22" t="s">
        <v>58</v>
      </c>
      <c r="X36" s="29" t="s">
        <v>24</v>
      </c>
      <c r="Y36" s="29" t="s">
        <v>130</v>
      </c>
      <c r="Z36" s="30" t="s">
        <v>131</v>
      </c>
    </row>
    <row r="37" ht="24.75" customHeight="1">
      <c r="B37" s="21">
        <v>44044.0</v>
      </c>
      <c r="C37" s="22" t="s">
        <v>19</v>
      </c>
      <c r="D37" s="23">
        <v>2022.0</v>
      </c>
      <c r="E37" s="23" t="str">
        <f t="shared" si="1"/>
        <v>AUGUST</v>
      </c>
      <c r="F37" s="24">
        <v>1009.0</v>
      </c>
      <c r="G37" s="25" t="s">
        <v>92</v>
      </c>
      <c r="H37" s="22" t="s">
        <v>12</v>
      </c>
      <c r="I37" s="25">
        <v>51.0</v>
      </c>
      <c r="J37" s="26" t="s">
        <v>116</v>
      </c>
      <c r="K37" s="22" t="s">
        <v>4</v>
      </c>
      <c r="L37" s="27" t="s">
        <v>21</v>
      </c>
      <c r="M37" s="25" t="s">
        <v>114</v>
      </c>
      <c r="N37" s="28">
        <v>37712.0</v>
      </c>
      <c r="O37" s="22" t="s">
        <v>29</v>
      </c>
      <c r="P37" s="22" t="s">
        <v>121</v>
      </c>
      <c r="Q37" s="22" t="s">
        <v>27</v>
      </c>
      <c r="R37" s="25">
        <v>3.0</v>
      </c>
      <c r="S37" s="22" t="s">
        <v>123</v>
      </c>
      <c r="T37" s="22" t="s">
        <v>34</v>
      </c>
      <c r="U37" s="25" t="s">
        <v>22</v>
      </c>
      <c r="V37" s="22" t="s">
        <v>124</v>
      </c>
      <c r="W37" s="22" t="s">
        <v>52</v>
      </c>
      <c r="X37" s="29" t="s">
        <v>24</v>
      </c>
      <c r="Y37" s="29" t="s">
        <v>130</v>
      </c>
      <c r="Z37" s="30" t="s">
        <v>131</v>
      </c>
    </row>
    <row r="38" ht="24.75" customHeight="1">
      <c r="B38" s="21"/>
      <c r="C38" s="22"/>
      <c r="D38" s="23" t="str">
        <f t="shared" ref="D38:D203" si="2">IF(B38="","",TEXT(B38,"aaaa"))</f>
        <v/>
      </c>
      <c r="E38" s="23" t="str">
        <f t="shared" si="1"/>
        <v/>
      </c>
      <c r="F38" s="24"/>
      <c r="G38" s="25"/>
      <c r="H38" s="22"/>
      <c r="I38" s="25"/>
      <c r="J38" s="26"/>
      <c r="K38" s="22"/>
      <c r="L38" s="27"/>
      <c r="M38" s="25"/>
      <c r="N38" s="28"/>
      <c r="O38" s="22"/>
      <c r="P38" s="22"/>
      <c r="Q38" s="22"/>
      <c r="R38" s="25"/>
      <c r="S38" s="22"/>
      <c r="T38" s="22"/>
      <c r="U38" s="25"/>
      <c r="V38" s="22"/>
      <c r="W38" s="22"/>
      <c r="X38" s="29"/>
      <c r="Y38" s="29"/>
      <c r="Z38" s="30"/>
    </row>
    <row r="39" ht="24.75" customHeight="1">
      <c r="B39" s="21"/>
      <c r="C39" s="22"/>
      <c r="D39" s="23" t="str">
        <f t="shared" si="2"/>
        <v/>
      </c>
      <c r="E39" s="23" t="str">
        <f t="shared" si="1"/>
        <v/>
      </c>
      <c r="F39" s="24"/>
      <c r="G39" s="25"/>
      <c r="H39" s="22"/>
      <c r="I39" s="25"/>
      <c r="J39" s="26"/>
      <c r="K39" s="22"/>
      <c r="L39" s="27"/>
      <c r="M39" s="25"/>
      <c r="N39" s="28"/>
      <c r="O39" s="22"/>
      <c r="P39" s="22"/>
      <c r="Q39" s="22"/>
      <c r="R39" s="25"/>
      <c r="S39" s="22"/>
      <c r="T39" s="22"/>
      <c r="U39" s="25"/>
      <c r="V39" s="22"/>
      <c r="W39" s="22"/>
      <c r="X39" s="29"/>
      <c r="Y39" s="29"/>
      <c r="Z39" s="30"/>
    </row>
    <row r="40" ht="24.75" customHeight="1">
      <c r="B40" s="21"/>
      <c r="C40" s="22"/>
      <c r="D40" s="23" t="str">
        <f t="shared" si="2"/>
        <v/>
      </c>
      <c r="E40" s="23" t="str">
        <f t="shared" si="1"/>
        <v/>
      </c>
      <c r="F40" s="24"/>
      <c r="G40" s="25"/>
      <c r="H40" s="22"/>
      <c r="I40" s="25"/>
      <c r="J40" s="26"/>
      <c r="K40" s="22"/>
      <c r="L40" s="27"/>
      <c r="M40" s="25"/>
      <c r="N40" s="28"/>
      <c r="O40" s="22"/>
      <c r="P40" s="22"/>
      <c r="Q40" s="22"/>
      <c r="R40" s="25"/>
      <c r="S40" s="22"/>
      <c r="T40" s="22"/>
      <c r="U40" s="25"/>
      <c r="V40" s="22"/>
      <c r="W40" s="22"/>
      <c r="X40" s="29"/>
      <c r="Y40" s="29"/>
      <c r="Z40" s="30"/>
    </row>
    <row r="41" ht="24.75" customHeight="1">
      <c r="B41" s="21"/>
      <c r="C41" s="22"/>
      <c r="D41" s="23" t="str">
        <f t="shared" si="2"/>
        <v/>
      </c>
      <c r="E41" s="23" t="str">
        <f t="shared" si="1"/>
        <v/>
      </c>
      <c r="F41" s="24"/>
      <c r="G41" s="25"/>
      <c r="H41" s="22"/>
      <c r="I41" s="25"/>
      <c r="J41" s="26"/>
      <c r="K41" s="22"/>
      <c r="L41" s="27"/>
      <c r="M41" s="25"/>
      <c r="N41" s="28"/>
      <c r="O41" s="22"/>
      <c r="P41" s="22"/>
      <c r="Q41" s="22"/>
      <c r="R41" s="25"/>
      <c r="S41" s="22"/>
      <c r="T41" s="22"/>
      <c r="U41" s="25"/>
      <c r="V41" s="22"/>
      <c r="W41" s="22"/>
      <c r="X41" s="29"/>
      <c r="Y41" s="29"/>
      <c r="Z41" s="30"/>
    </row>
    <row r="42" ht="24.75" customHeight="1">
      <c r="B42" s="21"/>
      <c r="C42" s="22"/>
      <c r="D42" s="23" t="str">
        <f t="shared" si="2"/>
        <v/>
      </c>
      <c r="E42" s="23" t="str">
        <f t="shared" si="1"/>
        <v/>
      </c>
      <c r="F42" s="24"/>
      <c r="G42" s="25"/>
      <c r="H42" s="22"/>
      <c r="I42" s="25"/>
      <c r="J42" s="26"/>
      <c r="K42" s="22"/>
      <c r="L42" s="27"/>
      <c r="M42" s="25"/>
      <c r="N42" s="28"/>
      <c r="O42" s="22"/>
      <c r="P42" s="22"/>
      <c r="Q42" s="22"/>
      <c r="R42" s="25"/>
      <c r="S42" s="22"/>
      <c r="T42" s="22"/>
      <c r="U42" s="25"/>
      <c r="V42" s="22"/>
      <c r="W42" s="22"/>
      <c r="X42" s="29"/>
      <c r="Y42" s="29"/>
      <c r="Z42" s="30"/>
    </row>
    <row r="43" ht="24.75" customHeight="1">
      <c r="B43" s="21"/>
      <c r="C43" s="22"/>
      <c r="D43" s="23" t="str">
        <f t="shared" si="2"/>
        <v/>
      </c>
      <c r="E43" s="23" t="str">
        <f t="shared" si="1"/>
        <v/>
      </c>
      <c r="F43" s="24"/>
      <c r="G43" s="25"/>
      <c r="H43" s="22"/>
      <c r="I43" s="25"/>
      <c r="J43" s="26"/>
      <c r="K43" s="22"/>
      <c r="L43" s="27"/>
      <c r="M43" s="25"/>
      <c r="N43" s="28"/>
      <c r="O43" s="22"/>
      <c r="P43" s="22"/>
      <c r="Q43" s="22"/>
      <c r="R43" s="25"/>
      <c r="S43" s="22"/>
      <c r="T43" s="22"/>
      <c r="U43" s="25"/>
      <c r="V43" s="22"/>
      <c r="W43" s="22"/>
      <c r="X43" s="29"/>
      <c r="Y43" s="29"/>
      <c r="Z43" s="30"/>
    </row>
    <row r="44" ht="24.75" customHeight="1">
      <c r="B44" s="21"/>
      <c r="C44" s="22"/>
      <c r="D44" s="23" t="str">
        <f t="shared" si="2"/>
        <v/>
      </c>
      <c r="E44" s="23" t="str">
        <f t="shared" si="1"/>
        <v/>
      </c>
      <c r="F44" s="24"/>
      <c r="G44" s="25"/>
      <c r="H44" s="22"/>
      <c r="I44" s="25"/>
      <c r="J44" s="26"/>
      <c r="K44" s="22"/>
      <c r="L44" s="27"/>
      <c r="M44" s="25"/>
      <c r="N44" s="28"/>
      <c r="O44" s="22"/>
      <c r="P44" s="22"/>
      <c r="Q44" s="22"/>
      <c r="R44" s="25"/>
      <c r="S44" s="22"/>
      <c r="T44" s="22"/>
      <c r="U44" s="25"/>
      <c r="V44" s="22"/>
      <c r="W44" s="22"/>
      <c r="X44" s="29"/>
      <c r="Y44" s="29"/>
      <c r="Z44" s="30"/>
    </row>
    <row r="45" ht="24.75" customHeight="1">
      <c r="B45" s="21"/>
      <c r="C45" s="22"/>
      <c r="D45" s="23" t="str">
        <f t="shared" si="2"/>
        <v/>
      </c>
      <c r="E45" s="23" t="str">
        <f t="shared" si="1"/>
        <v/>
      </c>
      <c r="F45" s="24"/>
      <c r="G45" s="25"/>
      <c r="H45" s="22"/>
      <c r="I45" s="25"/>
      <c r="J45" s="26"/>
      <c r="K45" s="22"/>
      <c r="L45" s="27"/>
      <c r="M45" s="25"/>
      <c r="N45" s="28"/>
      <c r="O45" s="22"/>
      <c r="P45" s="22"/>
      <c r="Q45" s="22"/>
      <c r="R45" s="25"/>
      <c r="S45" s="22"/>
      <c r="T45" s="22"/>
      <c r="U45" s="25"/>
      <c r="V45" s="22"/>
      <c r="W45" s="22"/>
      <c r="X45" s="29"/>
      <c r="Y45" s="29"/>
      <c r="Z45" s="30"/>
    </row>
    <row r="46" ht="24.75" customHeight="1">
      <c r="B46" s="21"/>
      <c r="C46" s="22"/>
      <c r="D46" s="23" t="str">
        <f t="shared" si="2"/>
        <v/>
      </c>
      <c r="E46" s="23" t="str">
        <f t="shared" si="1"/>
        <v/>
      </c>
      <c r="F46" s="24"/>
      <c r="G46" s="25"/>
      <c r="H46" s="22"/>
      <c r="I46" s="25"/>
      <c r="J46" s="26"/>
      <c r="K46" s="22"/>
      <c r="L46" s="27"/>
      <c r="M46" s="25"/>
      <c r="N46" s="28"/>
      <c r="O46" s="22"/>
      <c r="P46" s="22"/>
      <c r="Q46" s="22"/>
      <c r="R46" s="25"/>
      <c r="S46" s="22"/>
      <c r="T46" s="22"/>
      <c r="U46" s="25"/>
      <c r="V46" s="22"/>
      <c r="W46" s="22"/>
      <c r="X46" s="29"/>
      <c r="Y46" s="29"/>
      <c r="Z46" s="30"/>
    </row>
    <row r="47" ht="24.75" customHeight="1">
      <c r="B47" s="21"/>
      <c r="C47" s="22"/>
      <c r="D47" s="23" t="str">
        <f t="shared" si="2"/>
        <v/>
      </c>
      <c r="E47" s="23" t="str">
        <f t="shared" si="1"/>
        <v/>
      </c>
      <c r="F47" s="24"/>
      <c r="G47" s="25"/>
      <c r="H47" s="22"/>
      <c r="I47" s="25"/>
      <c r="J47" s="26"/>
      <c r="K47" s="22"/>
      <c r="L47" s="27"/>
      <c r="M47" s="25"/>
      <c r="N47" s="28"/>
      <c r="O47" s="22"/>
      <c r="P47" s="22"/>
      <c r="Q47" s="22"/>
      <c r="R47" s="25"/>
      <c r="S47" s="22"/>
      <c r="T47" s="22"/>
      <c r="U47" s="25"/>
      <c r="V47" s="22"/>
      <c r="W47" s="22"/>
      <c r="X47" s="29"/>
      <c r="Y47" s="29"/>
      <c r="Z47" s="30"/>
    </row>
    <row r="48" ht="24.75" customHeight="1">
      <c r="B48" s="21"/>
      <c r="C48" s="22"/>
      <c r="D48" s="23" t="str">
        <f t="shared" si="2"/>
        <v/>
      </c>
      <c r="E48" s="23" t="str">
        <f t="shared" si="1"/>
        <v/>
      </c>
      <c r="F48" s="24"/>
      <c r="G48" s="25"/>
      <c r="H48" s="22"/>
      <c r="I48" s="25"/>
      <c r="J48" s="26"/>
      <c r="K48" s="22"/>
      <c r="L48" s="27"/>
      <c r="M48" s="25"/>
      <c r="N48" s="28"/>
      <c r="O48" s="22"/>
      <c r="P48" s="22"/>
      <c r="Q48" s="22"/>
      <c r="R48" s="25"/>
      <c r="S48" s="22"/>
      <c r="T48" s="22"/>
      <c r="U48" s="25"/>
      <c r="V48" s="22"/>
      <c r="W48" s="22"/>
      <c r="X48" s="29"/>
      <c r="Y48" s="29"/>
      <c r="Z48" s="30"/>
    </row>
    <row r="49" ht="24.75" customHeight="1">
      <c r="B49" s="21"/>
      <c r="C49" s="22"/>
      <c r="D49" s="23" t="str">
        <f t="shared" si="2"/>
        <v/>
      </c>
      <c r="E49" s="23" t="str">
        <f t="shared" si="1"/>
        <v/>
      </c>
      <c r="F49" s="24"/>
      <c r="G49" s="25"/>
      <c r="H49" s="22"/>
      <c r="I49" s="25"/>
      <c r="J49" s="26"/>
      <c r="K49" s="22"/>
      <c r="L49" s="27"/>
      <c r="M49" s="25"/>
      <c r="N49" s="28"/>
      <c r="O49" s="22"/>
      <c r="P49" s="22"/>
      <c r="Q49" s="22"/>
      <c r="R49" s="25"/>
      <c r="S49" s="22"/>
      <c r="T49" s="22"/>
      <c r="U49" s="25"/>
      <c r="V49" s="22"/>
      <c r="W49" s="22"/>
      <c r="X49" s="29"/>
      <c r="Y49" s="29"/>
      <c r="Z49" s="30"/>
    </row>
    <row r="50" ht="24.75" customHeight="1">
      <c r="B50" s="21"/>
      <c r="C50" s="22"/>
      <c r="D50" s="23" t="str">
        <f t="shared" si="2"/>
        <v/>
      </c>
      <c r="E50" s="23" t="str">
        <f t="shared" si="1"/>
        <v/>
      </c>
      <c r="F50" s="24"/>
      <c r="G50" s="25"/>
      <c r="H50" s="22"/>
      <c r="I50" s="25"/>
      <c r="J50" s="26"/>
      <c r="K50" s="22"/>
      <c r="L50" s="27"/>
      <c r="M50" s="25"/>
      <c r="N50" s="28"/>
      <c r="O50" s="22"/>
      <c r="P50" s="22"/>
      <c r="Q50" s="22"/>
      <c r="R50" s="25"/>
      <c r="S50" s="22"/>
      <c r="T50" s="22"/>
      <c r="U50" s="25"/>
      <c r="V50" s="22"/>
      <c r="W50" s="22"/>
      <c r="X50" s="29"/>
      <c r="Y50" s="29"/>
      <c r="Z50" s="30"/>
    </row>
    <row r="51" ht="24.75" customHeight="1">
      <c r="B51" s="21"/>
      <c r="C51" s="22"/>
      <c r="D51" s="23" t="str">
        <f t="shared" si="2"/>
        <v/>
      </c>
      <c r="E51" s="23" t="str">
        <f t="shared" si="1"/>
        <v/>
      </c>
      <c r="F51" s="24"/>
      <c r="G51" s="25"/>
      <c r="H51" s="22"/>
      <c r="I51" s="25"/>
      <c r="J51" s="26"/>
      <c r="K51" s="22"/>
      <c r="L51" s="27"/>
      <c r="M51" s="25"/>
      <c r="N51" s="28"/>
      <c r="O51" s="22"/>
      <c r="P51" s="22"/>
      <c r="Q51" s="22"/>
      <c r="R51" s="25"/>
      <c r="S51" s="22"/>
      <c r="T51" s="22"/>
      <c r="U51" s="25"/>
      <c r="V51" s="22"/>
      <c r="W51" s="22"/>
      <c r="X51" s="29"/>
      <c r="Y51" s="29"/>
      <c r="Z51" s="30"/>
    </row>
    <row r="52" ht="24.75" customHeight="1">
      <c r="B52" s="21"/>
      <c r="C52" s="22"/>
      <c r="D52" s="23" t="str">
        <f t="shared" si="2"/>
        <v/>
      </c>
      <c r="E52" s="23" t="str">
        <f t="shared" si="1"/>
        <v/>
      </c>
      <c r="F52" s="24"/>
      <c r="G52" s="25"/>
      <c r="H52" s="22"/>
      <c r="I52" s="25"/>
      <c r="J52" s="26"/>
      <c r="K52" s="22"/>
      <c r="L52" s="27"/>
      <c r="M52" s="25"/>
      <c r="N52" s="28"/>
      <c r="O52" s="22"/>
      <c r="P52" s="22"/>
      <c r="Q52" s="22"/>
      <c r="R52" s="25"/>
      <c r="S52" s="22"/>
      <c r="T52" s="22"/>
      <c r="U52" s="25"/>
      <c r="V52" s="22"/>
      <c r="W52" s="22"/>
      <c r="X52" s="29"/>
      <c r="Y52" s="29"/>
      <c r="Z52" s="30"/>
    </row>
    <row r="53" ht="24.75" customHeight="1">
      <c r="B53" s="21"/>
      <c r="C53" s="22"/>
      <c r="D53" s="23" t="str">
        <f t="shared" si="2"/>
        <v/>
      </c>
      <c r="E53" s="23" t="str">
        <f t="shared" si="1"/>
        <v/>
      </c>
      <c r="F53" s="24"/>
      <c r="G53" s="25"/>
      <c r="H53" s="22"/>
      <c r="I53" s="25"/>
      <c r="J53" s="26"/>
      <c r="K53" s="22"/>
      <c r="L53" s="27"/>
      <c r="M53" s="25"/>
      <c r="N53" s="28"/>
      <c r="O53" s="22"/>
      <c r="P53" s="22"/>
      <c r="Q53" s="22"/>
      <c r="R53" s="25"/>
      <c r="S53" s="22"/>
      <c r="T53" s="22"/>
      <c r="U53" s="25"/>
      <c r="V53" s="22"/>
      <c r="W53" s="22"/>
      <c r="X53" s="29"/>
      <c r="Y53" s="29"/>
      <c r="Z53" s="30"/>
    </row>
    <row r="54" ht="24.75" customHeight="1">
      <c r="B54" s="21"/>
      <c r="C54" s="22"/>
      <c r="D54" s="23" t="str">
        <f t="shared" si="2"/>
        <v/>
      </c>
      <c r="E54" s="23" t="str">
        <f t="shared" si="1"/>
        <v/>
      </c>
      <c r="F54" s="24"/>
      <c r="G54" s="25"/>
      <c r="H54" s="22"/>
      <c r="I54" s="25"/>
      <c r="J54" s="26"/>
      <c r="K54" s="22"/>
      <c r="L54" s="27"/>
      <c r="M54" s="25"/>
      <c r="N54" s="28"/>
      <c r="O54" s="22"/>
      <c r="P54" s="22"/>
      <c r="Q54" s="22"/>
      <c r="R54" s="25"/>
      <c r="S54" s="22"/>
      <c r="T54" s="22"/>
      <c r="U54" s="25"/>
      <c r="V54" s="22"/>
      <c r="W54" s="22"/>
      <c r="X54" s="29"/>
      <c r="Y54" s="29"/>
      <c r="Z54" s="30"/>
    </row>
    <row r="55" ht="24.75" customHeight="1">
      <c r="B55" s="21"/>
      <c r="C55" s="22"/>
      <c r="D55" s="23" t="str">
        <f t="shared" si="2"/>
        <v/>
      </c>
      <c r="E55" s="23" t="str">
        <f t="shared" si="1"/>
        <v/>
      </c>
      <c r="F55" s="24"/>
      <c r="G55" s="25"/>
      <c r="H55" s="22"/>
      <c r="I55" s="25"/>
      <c r="J55" s="26"/>
      <c r="K55" s="22"/>
      <c r="L55" s="27"/>
      <c r="M55" s="25"/>
      <c r="N55" s="28"/>
      <c r="O55" s="22"/>
      <c r="P55" s="22"/>
      <c r="Q55" s="22"/>
      <c r="R55" s="25"/>
      <c r="S55" s="22"/>
      <c r="T55" s="22"/>
      <c r="U55" s="25"/>
      <c r="V55" s="22"/>
      <c r="W55" s="22"/>
      <c r="X55" s="29"/>
      <c r="Y55" s="29"/>
      <c r="Z55" s="30"/>
    </row>
    <row r="56" ht="24.75" customHeight="1">
      <c r="B56" s="21"/>
      <c r="C56" s="22"/>
      <c r="D56" s="23" t="str">
        <f t="shared" si="2"/>
        <v/>
      </c>
      <c r="E56" s="23" t="str">
        <f t="shared" si="1"/>
        <v/>
      </c>
      <c r="F56" s="24"/>
      <c r="G56" s="25"/>
      <c r="H56" s="22"/>
      <c r="I56" s="25"/>
      <c r="J56" s="26"/>
      <c r="K56" s="22"/>
      <c r="L56" s="27"/>
      <c r="M56" s="25"/>
      <c r="N56" s="28"/>
      <c r="O56" s="22"/>
      <c r="P56" s="22"/>
      <c r="Q56" s="22"/>
      <c r="R56" s="25"/>
      <c r="S56" s="22"/>
      <c r="T56" s="22"/>
      <c r="U56" s="25"/>
      <c r="V56" s="22"/>
      <c r="W56" s="22"/>
      <c r="X56" s="29"/>
      <c r="Y56" s="29"/>
      <c r="Z56" s="30"/>
    </row>
    <row r="57" ht="24.75" customHeight="1">
      <c r="B57" s="21"/>
      <c r="C57" s="22"/>
      <c r="D57" s="23" t="str">
        <f t="shared" si="2"/>
        <v/>
      </c>
      <c r="E57" s="23" t="str">
        <f t="shared" si="1"/>
        <v/>
      </c>
      <c r="F57" s="24"/>
      <c r="G57" s="25"/>
      <c r="H57" s="22"/>
      <c r="I57" s="25"/>
      <c r="J57" s="26"/>
      <c r="K57" s="22"/>
      <c r="L57" s="27"/>
      <c r="M57" s="25"/>
      <c r="N57" s="28"/>
      <c r="O57" s="22"/>
      <c r="P57" s="22"/>
      <c r="Q57" s="22"/>
      <c r="R57" s="25"/>
      <c r="S57" s="22"/>
      <c r="T57" s="22"/>
      <c r="U57" s="25"/>
      <c r="V57" s="22"/>
      <c r="W57" s="22"/>
      <c r="X57" s="29"/>
      <c r="Y57" s="29"/>
      <c r="Z57" s="30"/>
    </row>
    <row r="58" ht="24.75" customHeight="1">
      <c r="B58" s="21"/>
      <c r="C58" s="22"/>
      <c r="D58" s="23" t="str">
        <f t="shared" si="2"/>
        <v/>
      </c>
      <c r="E58" s="23" t="str">
        <f t="shared" si="1"/>
        <v/>
      </c>
      <c r="F58" s="24"/>
      <c r="G58" s="25"/>
      <c r="H58" s="22"/>
      <c r="I58" s="25"/>
      <c r="J58" s="26"/>
      <c r="K58" s="22"/>
      <c r="L58" s="27"/>
      <c r="M58" s="25"/>
      <c r="N58" s="28"/>
      <c r="O58" s="22"/>
      <c r="P58" s="22"/>
      <c r="Q58" s="22"/>
      <c r="R58" s="25"/>
      <c r="S58" s="22"/>
      <c r="T58" s="22"/>
      <c r="U58" s="25"/>
      <c r="V58" s="22"/>
      <c r="W58" s="22"/>
      <c r="X58" s="29"/>
      <c r="Y58" s="29"/>
      <c r="Z58" s="30"/>
    </row>
    <row r="59" ht="24.75" customHeight="1">
      <c r="B59" s="21"/>
      <c r="C59" s="22"/>
      <c r="D59" s="23" t="str">
        <f t="shared" si="2"/>
        <v/>
      </c>
      <c r="E59" s="23" t="str">
        <f t="shared" si="1"/>
        <v/>
      </c>
      <c r="F59" s="24"/>
      <c r="G59" s="25"/>
      <c r="H59" s="22"/>
      <c r="I59" s="25"/>
      <c r="J59" s="26"/>
      <c r="K59" s="22"/>
      <c r="L59" s="27"/>
      <c r="M59" s="25"/>
      <c r="N59" s="28"/>
      <c r="O59" s="22"/>
      <c r="P59" s="22"/>
      <c r="Q59" s="22"/>
      <c r="R59" s="25"/>
      <c r="S59" s="22"/>
      <c r="T59" s="22"/>
      <c r="U59" s="25"/>
      <c r="V59" s="22"/>
      <c r="W59" s="22"/>
      <c r="X59" s="29"/>
      <c r="Y59" s="29"/>
      <c r="Z59" s="30"/>
    </row>
    <row r="60" ht="24.75" customHeight="1">
      <c r="B60" s="21"/>
      <c r="C60" s="22"/>
      <c r="D60" s="23" t="str">
        <f t="shared" si="2"/>
        <v/>
      </c>
      <c r="E60" s="23" t="str">
        <f t="shared" si="1"/>
        <v/>
      </c>
      <c r="F60" s="24"/>
      <c r="G60" s="25"/>
      <c r="H60" s="22"/>
      <c r="I60" s="25"/>
      <c r="J60" s="26"/>
      <c r="K60" s="22"/>
      <c r="L60" s="27"/>
      <c r="M60" s="25"/>
      <c r="N60" s="28"/>
      <c r="O60" s="22"/>
      <c r="P60" s="22"/>
      <c r="Q60" s="22"/>
      <c r="R60" s="25"/>
      <c r="S60" s="22"/>
      <c r="T60" s="22"/>
      <c r="U60" s="25"/>
      <c r="V60" s="22"/>
      <c r="W60" s="22"/>
      <c r="X60" s="29"/>
      <c r="Y60" s="29"/>
      <c r="Z60" s="30"/>
    </row>
    <row r="61" ht="24.75" customHeight="1">
      <c r="B61" s="21"/>
      <c r="C61" s="22"/>
      <c r="D61" s="23" t="str">
        <f t="shared" si="2"/>
        <v/>
      </c>
      <c r="E61" s="23" t="str">
        <f t="shared" si="1"/>
        <v/>
      </c>
      <c r="F61" s="24"/>
      <c r="G61" s="25"/>
      <c r="H61" s="22"/>
      <c r="I61" s="25"/>
      <c r="J61" s="26"/>
      <c r="K61" s="22"/>
      <c r="L61" s="27"/>
      <c r="M61" s="25"/>
      <c r="N61" s="28"/>
      <c r="O61" s="22"/>
      <c r="P61" s="22"/>
      <c r="Q61" s="22"/>
      <c r="R61" s="25"/>
      <c r="S61" s="22"/>
      <c r="T61" s="22"/>
      <c r="U61" s="25"/>
      <c r="V61" s="22"/>
      <c r="W61" s="22"/>
      <c r="X61" s="29"/>
      <c r="Y61" s="29"/>
      <c r="Z61" s="30"/>
    </row>
    <row r="62" ht="24.75" customHeight="1">
      <c r="B62" s="21"/>
      <c r="C62" s="22"/>
      <c r="D62" s="23" t="str">
        <f t="shared" si="2"/>
        <v/>
      </c>
      <c r="E62" s="23" t="str">
        <f t="shared" si="1"/>
        <v/>
      </c>
      <c r="F62" s="24"/>
      <c r="G62" s="25"/>
      <c r="H62" s="22"/>
      <c r="I62" s="25"/>
      <c r="J62" s="26"/>
      <c r="K62" s="22"/>
      <c r="L62" s="27"/>
      <c r="M62" s="25"/>
      <c r="N62" s="28"/>
      <c r="O62" s="22"/>
      <c r="P62" s="22"/>
      <c r="Q62" s="22"/>
      <c r="R62" s="25"/>
      <c r="S62" s="22"/>
      <c r="T62" s="22"/>
      <c r="U62" s="25"/>
      <c r="V62" s="22"/>
      <c r="W62" s="22"/>
      <c r="X62" s="29"/>
      <c r="Y62" s="29"/>
      <c r="Z62" s="30"/>
    </row>
    <row r="63" ht="24.75" customHeight="1">
      <c r="B63" s="21"/>
      <c r="C63" s="22"/>
      <c r="D63" s="23" t="str">
        <f t="shared" si="2"/>
        <v/>
      </c>
      <c r="E63" s="23" t="str">
        <f t="shared" si="1"/>
        <v/>
      </c>
      <c r="F63" s="24"/>
      <c r="G63" s="25"/>
      <c r="H63" s="22"/>
      <c r="I63" s="25"/>
      <c r="J63" s="26"/>
      <c r="K63" s="22"/>
      <c r="L63" s="27"/>
      <c r="M63" s="25"/>
      <c r="N63" s="28"/>
      <c r="O63" s="22"/>
      <c r="P63" s="22"/>
      <c r="Q63" s="22"/>
      <c r="R63" s="25"/>
      <c r="S63" s="22"/>
      <c r="T63" s="22"/>
      <c r="U63" s="25"/>
      <c r="V63" s="22"/>
      <c r="W63" s="22"/>
      <c r="X63" s="29"/>
      <c r="Y63" s="29"/>
      <c r="Z63" s="30"/>
    </row>
    <row r="64" ht="24.75" customHeight="1">
      <c r="B64" s="21"/>
      <c r="C64" s="22"/>
      <c r="D64" s="23" t="str">
        <f t="shared" si="2"/>
        <v/>
      </c>
      <c r="E64" s="23" t="str">
        <f t="shared" si="1"/>
        <v/>
      </c>
      <c r="F64" s="24"/>
      <c r="G64" s="25"/>
      <c r="H64" s="22"/>
      <c r="I64" s="25"/>
      <c r="J64" s="26"/>
      <c r="K64" s="22"/>
      <c r="L64" s="27"/>
      <c r="M64" s="25"/>
      <c r="N64" s="28"/>
      <c r="O64" s="22"/>
      <c r="P64" s="22"/>
      <c r="Q64" s="22"/>
      <c r="R64" s="25"/>
      <c r="S64" s="22"/>
      <c r="T64" s="22"/>
      <c r="U64" s="25"/>
      <c r="V64" s="22"/>
      <c r="W64" s="22"/>
      <c r="X64" s="29"/>
      <c r="Y64" s="29"/>
      <c r="Z64" s="30"/>
    </row>
    <row r="65" ht="24.75" customHeight="1">
      <c r="B65" s="21"/>
      <c r="C65" s="22"/>
      <c r="D65" s="23" t="str">
        <f t="shared" si="2"/>
        <v/>
      </c>
      <c r="E65" s="23" t="str">
        <f t="shared" si="1"/>
        <v/>
      </c>
      <c r="F65" s="24"/>
      <c r="G65" s="25"/>
      <c r="H65" s="22"/>
      <c r="I65" s="25"/>
      <c r="J65" s="26"/>
      <c r="K65" s="22"/>
      <c r="L65" s="27"/>
      <c r="M65" s="25"/>
      <c r="N65" s="28"/>
      <c r="O65" s="22"/>
      <c r="P65" s="22"/>
      <c r="Q65" s="22"/>
      <c r="R65" s="25"/>
      <c r="S65" s="22"/>
      <c r="T65" s="22"/>
      <c r="U65" s="25"/>
      <c r="V65" s="22"/>
      <c r="W65" s="22"/>
      <c r="X65" s="29"/>
      <c r="Y65" s="29"/>
      <c r="Z65" s="30"/>
    </row>
    <row r="66" ht="24.75" customHeight="1">
      <c r="B66" s="21"/>
      <c r="C66" s="22"/>
      <c r="D66" s="23" t="str">
        <f t="shared" si="2"/>
        <v/>
      </c>
      <c r="E66" s="23" t="str">
        <f t="shared" si="1"/>
        <v/>
      </c>
      <c r="F66" s="24"/>
      <c r="G66" s="25"/>
      <c r="H66" s="22"/>
      <c r="I66" s="25"/>
      <c r="J66" s="26"/>
      <c r="K66" s="22"/>
      <c r="L66" s="27"/>
      <c r="M66" s="25"/>
      <c r="N66" s="28"/>
      <c r="O66" s="22"/>
      <c r="P66" s="22"/>
      <c r="Q66" s="22"/>
      <c r="R66" s="25"/>
      <c r="S66" s="22"/>
      <c r="T66" s="22"/>
      <c r="U66" s="25"/>
      <c r="V66" s="22"/>
      <c r="W66" s="22"/>
      <c r="X66" s="29"/>
      <c r="Y66" s="29"/>
      <c r="Z66" s="30"/>
    </row>
    <row r="67" ht="24.75" customHeight="1">
      <c r="B67" s="21"/>
      <c r="C67" s="22"/>
      <c r="D67" s="23" t="str">
        <f t="shared" si="2"/>
        <v/>
      </c>
      <c r="E67" s="23" t="str">
        <f t="shared" si="1"/>
        <v/>
      </c>
      <c r="F67" s="24"/>
      <c r="G67" s="25"/>
      <c r="H67" s="22"/>
      <c r="I67" s="25"/>
      <c r="J67" s="26"/>
      <c r="K67" s="22"/>
      <c r="L67" s="27"/>
      <c r="M67" s="25"/>
      <c r="N67" s="28"/>
      <c r="O67" s="22"/>
      <c r="P67" s="22"/>
      <c r="Q67" s="22"/>
      <c r="R67" s="25"/>
      <c r="S67" s="22"/>
      <c r="T67" s="22"/>
      <c r="U67" s="25"/>
      <c r="V67" s="22"/>
      <c r="W67" s="22"/>
      <c r="X67" s="29"/>
      <c r="Y67" s="29"/>
      <c r="Z67" s="30"/>
    </row>
    <row r="68" ht="24.75" customHeight="1">
      <c r="B68" s="21"/>
      <c r="C68" s="22"/>
      <c r="D68" s="23" t="str">
        <f t="shared" si="2"/>
        <v/>
      </c>
      <c r="E68" s="23" t="str">
        <f t="shared" si="1"/>
        <v/>
      </c>
      <c r="F68" s="24"/>
      <c r="G68" s="25"/>
      <c r="H68" s="22"/>
      <c r="I68" s="25"/>
      <c r="J68" s="26"/>
      <c r="K68" s="22"/>
      <c r="L68" s="27"/>
      <c r="M68" s="25"/>
      <c r="N68" s="28"/>
      <c r="O68" s="22"/>
      <c r="P68" s="22"/>
      <c r="Q68" s="22"/>
      <c r="R68" s="25"/>
      <c r="S68" s="22"/>
      <c r="T68" s="22"/>
      <c r="U68" s="25"/>
      <c r="V68" s="22"/>
      <c r="W68" s="22"/>
      <c r="X68" s="29"/>
      <c r="Y68" s="29"/>
      <c r="Z68" s="30"/>
    </row>
    <row r="69" ht="24.75" customHeight="1">
      <c r="B69" s="21"/>
      <c r="C69" s="22"/>
      <c r="D69" s="23" t="str">
        <f t="shared" si="2"/>
        <v/>
      </c>
      <c r="E69" s="23" t="str">
        <f t="shared" si="1"/>
        <v/>
      </c>
      <c r="F69" s="24"/>
      <c r="G69" s="25"/>
      <c r="H69" s="22"/>
      <c r="I69" s="25"/>
      <c r="J69" s="26"/>
      <c r="K69" s="22"/>
      <c r="L69" s="27"/>
      <c r="M69" s="25"/>
      <c r="N69" s="28"/>
      <c r="O69" s="22"/>
      <c r="P69" s="22"/>
      <c r="Q69" s="22"/>
      <c r="R69" s="25"/>
      <c r="S69" s="22"/>
      <c r="T69" s="22"/>
      <c r="U69" s="25"/>
      <c r="V69" s="22"/>
      <c r="W69" s="22"/>
      <c r="X69" s="29"/>
      <c r="Y69" s="29"/>
      <c r="Z69" s="30"/>
    </row>
    <row r="70" ht="24.75" customHeight="1">
      <c r="B70" s="31"/>
      <c r="C70" s="22"/>
      <c r="D70" s="23" t="str">
        <f t="shared" si="2"/>
        <v/>
      </c>
      <c r="E70" s="23" t="str">
        <f t="shared" si="1"/>
        <v/>
      </c>
      <c r="F70" s="24"/>
      <c r="G70" s="25"/>
      <c r="H70" s="22"/>
      <c r="I70" s="25"/>
      <c r="J70" s="26"/>
      <c r="K70" s="22"/>
      <c r="L70" s="27"/>
      <c r="M70" s="25"/>
      <c r="N70" s="32"/>
      <c r="O70" s="22"/>
      <c r="P70" s="22"/>
      <c r="Q70" s="22"/>
      <c r="R70" s="33"/>
      <c r="S70" s="22"/>
      <c r="T70" s="22"/>
      <c r="U70" s="25"/>
      <c r="V70" s="22"/>
      <c r="W70" s="22"/>
      <c r="X70" s="29"/>
      <c r="Y70" s="29"/>
      <c r="Z70" s="30"/>
    </row>
    <row r="71" ht="24.75" customHeight="1">
      <c r="B71" s="21"/>
      <c r="C71" s="22"/>
      <c r="D71" s="23" t="str">
        <f t="shared" si="2"/>
        <v/>
      </c>
      <c r="E71" s="23" t="str">
        <f t="shared" si="1"/>
        <v/>
      </c>
      <c r="F71" s="24"/>
      <c r="G71" s="25"/>
      <c r="H71" s="22"/>
      <c r="I71" s="25"/>
      <c r="J71" s="26"/>
      <c r="K71" s="22"/>
      <c r="L71" s="27"/>
      <c r="M71" s="25"/>
      <c r="N71" s="28"/>
      <c r="O71" s="22"/>
      <c r="P71" s="22"/>
      <c r="Q71" s="22"/>
      <c r="R71" s="25"/>
      <c r="S71" s="22"/>
      <c r="T71" s="22"/>
      <c r="U71" s="25"/>
      <c r="V71" s="22"/>
      <c r="W71" s="22"/>
      <c r="X71" s="29"/>
      <c r="Y71" s="29"/>
      <c r="Z71" s="30"/>
    </row>
    <row r="72" ht="24.75" customHeight="1">
      <c r="B72" s="21"/>
      <c r="C72" s="22"/>
      <c r="D72" s="23" t="str">
        <f t="shared" si="2"/>
        <v/>
      </c>
      <c r="E72" s="23" t="str">
        <f t="shared" si="1"/>
        <v/>
      </c>
      <c r="F72" s="24"/>
      <c r="G72" s="25"/>
      <c r="H72" s="22"/>
      <c r="I72" s="25"/>
      <c r="J72" s="26"/>
      <c r="K72" s="22"/>
      <c r="L72" s="27"/>
      <c r="M72" s="25"/>
      <c r="N72" s="28"/>
      <c r="O72" s="22"/>
      <c r="P72" s="22"/>
      <c r="Q72" s="22"/>
      <c r="R72" s="25"/>
      <c r="S72" s="22"/>
      <c r="T72" s="22"/>
      <c r="U72" s="25"/>
      <c r="V72" s="22"/>
      <c r="W72" s="22"/>
      <c r="X72" s="29"/>
      <c r="Y72" s="29"/>
      <c r="Z72" s="30"/>
    </row>
    <row r="73" ht="24.75" customHeight="1">
      <c r="B73" s="21"/>
      <c r="C73" s="22"/>
      <c r="D73" s="23" t="str">
        <f t="shared" si="2"/>
        <v/>
      </c>
      <c r="E73" s="23" t="str">
        <f t="shared" si="1"/>
        <v/>
      </c>
      <c r="F73" s="24"/>
      <c r="G73" s="25"/>
      <c r="H73" s="22"/>
      <c r="I73" s="25"/>
      <c r="J73" s="26"/>
      <c r="K73" s="22"/>
      <c r="L73" s="27"/>
      <c r="M73" s="25"/>
      <c r="N73" s="28"/>
      <c r="O73" s="22"/>
      <c r="P73" s="22"/>
      <c r="Q73" s="22"/>
      <c r="R73" s="25"/>
      <c r="S73" s="22"/>
      <c r="T73" s="22"/>
      <c r="U73" s="25"/>
      <c r="V73" s="22"/>
      <c r="W73" s="22"/>
      <c r="X73" s="29"/>
      <c r="Y73" s="29"/>
      <c r="Z73" s="30"/>
    </row>
    <row r="74" ht="24.75" customHeight="1">
      <c r="B74" s="21"/>
      <c r="C74" s="22"/>
      <c r="D74" s="23" t="str">
        <f t="shared" si="2"/>
        <v/>
      </c>
      <c r="E74" s="23" t="str">
        <f t="shared" si="1"/>
        <v/>
      </c>
      <c r="F74" s="24"/>
      <c r="G74" s="25"/>
      <c r="H74" s="22"/>
      <c r="I74" s="25"/>
      <c r="J74" s="26"/>
      <c r="K74" s="22"/>
      <c r="L74" s="27"/>
      <c r="M74" s="25"/>
      <c r="N74" s="28"/>
      <c r="O74" s="22"/>
      <c r="P74" s="22"/>
      <c r="Q74" s="22"/>
      <c r="R74" s="25"/>
      <c r="S74" s="22"/>
      <c r="T74" s="22"/>
      <c r="U74" s="25"/>
      <c r="V74" s="22"/>
      <c r="W74" s="22"/>
      <c r="X74" s="29"/>
      <c r="Y74" s="29"/>
      <c r="Z74" s="30"/>
    </row>
    <row r="75" ht="24.75" customHeight="1">
      <c r="B75" s="21"/>
      <c r="C75" s="22"/>
      <c r="D75" s="23" t="str">
        <f t="shared" si="2"/>
        <v/>
      </c>
      <c r="E75" s="23" t="str">
        <f t="shared" si="1"/>
        <v/>
      </c>
      <c r="F75" s="24"/>
      <c r="G75" s="25"/>
      <c r="H75" s="22"/>
      <c r="I75" s="25"/>
      <c r="J75" s="26"/>
      <c r="K75" s="22"/>
      <c r="L75" s="27"/>
      <c r="M75" s="25"/>
      <c r="N75" s="28"/>
      <c r="O75" s="22"/>
      <c r="P75" s="22"/>
      <c r="Q75" s="22"/>
      <c r="R75" s="25"/>
      <c r="S75" s="22"/>
      <c r="T75" s="22"/>
      <c r="U75" s="25"/>
      <c r="V75" s="22"/>
      <c r="W75" s="22"/>
      <c r="X75" s="29"/>
      <c r="Y75" s="29"/>
      <c r="Z75" s="30"/>
    </row>
    <row r="76" ht="24.75" customHeight="1">
      <c r="B76" s="21"/>
      <c r="C76" s="22"/>
      <c r="D76" s="23" t="str">
        <f t="shared" si="2"/>
        <v/>
      </c>
      <c r="E76" s="23" t="str">
        <f t="shared" si="1"/>
        <v/>
      </c>
      <c r="F76" s="24"/>
      <c r="G76" s="25"/>
      <c r="H76" s="22"/>
      <c r="I76" s="25"/>
      <c r="J76" s="26"/>
      <c r="K76" s="22"/>
      <c r="L76" s="27"/>
      <c r="M76" s="25"/>
      <c r="N76" s="28"/>
      <c r="O76" s="22"/>
      <c r="P76" s="22"/>
      <c r="Q76" s="22"/>
      <c r="R76" s="25"/>
      <c r="S76" s="22"/>
      <c r="T76" s="22"/>
      <c r="U76" s="25"/>
      <c r="V76" s="22"/>
      <c r="W76" s="22"/>
      <c r="X76" s="29"/>
      <c r="Y76" s="29"/>
      <c r="Z76" s="30"/>
    </row>
    <row r="77" ht="24.75" customHeight="1">
      <c r="B77" s="21"/>
      <c r="C77" s="22"/>
      <c r="D77" s="23" t="str">
        <f t="shared" si="2"/>
        <v/>
      </c>
      <c r="E77" s="23" t="str">
        <f t="shared" si="1"/>
        <v/>
      </c>
      <c r="F77" s="24"/>
      <c r="G77" s="25"/>
      <c r="H77" s="22"/>
      <c r="I77" s="25"/>
      <c r="J77" s="26"/>
      <c r="K77" s="22"/>
      <c r="L77" s="27"/>
      <c r="M77" s="25"/>
      <c r="N77" s="28"/>
      <c r="O77" s="22"/>
      <c r="P77" s="22"/>
      <c r="Q77" s="22"/>
      <c r="R77" s="25"/>
      <c r="S77" s="22"/>
      <c r="T77" s="22"/>
      <c r="U77" s="25"/>
      <c r="V77" s="22"/>
      <c r="W77" s="22"/>
      <c r="X77" s="29"/>
      <c r="Y77" s="29"/>
      <c r="Z77" s="30"/>
    </row>
    <row r="78" ht="24.75" customHeight="1">
      <c r="B78" s="21"/>
      <c r="C78" s="22"/>
      <c r="D78" s="23" t="str">
        <f t="shared" si="2"/>
        <v/>
      </c>
      <c r="E78" s="23" t="str">
        <f t="shared" si="1"/>
        <v/>
      </c>
      <c r="F78" s="24"/>
      <c r="G78" s="25"/>
      <c r="H78" s="22"/>
      <c r="I78" s="25"/>
      <c r="J78" s="26"/>
      <c r="K78" s="22"/>
      <c r="L78" s="27"/>
      <c r="M78" s="25"/>
      <c r="N78" s="28"/>
      <c r="O78" s="22"/>
      <c r="P78" s="22"/>
      <c r="Q78" s="22"/>
      <c r="R78" s="25"/>
      <c r="S78" s="22"/>
      <c r="T78" s="22"/>
      <c r="U78" s="25"/>
      <c r="V78" s="22"/>
      <c r="W78" s="22"/>
      <c r="X78" s="29"/>
      <c r="Y78" s="29"/>
      <c r="Z78" s="30"/>
    </row>
    <row r="79" ht="24.75" customHeight="1">
      <c r="B79" s="21"/>
      <c r="C79" s="22"/>
      <c r="D79" s="23" t="str">
        <f t="shared" si="2"/>
        <v/>
      </c>
      <c r="E79" s="23" t="str">
        <f t="shared" si="1"/>
        <v/>
      </c>
      <c r="F79" s="24"/>
      <c r="G79" s="25"/>
      <c r="H79" s="22"/>
      <c r="I79" s="25"/>
      <c r="J79" s="26"/>
      <c r="K79" s="22"/>
      <c r="L79" s="27"/>
      <c r="M79" s="25"/>
      <c r="N79" s="28"/>
      <c r="O79" s="22"/>
      <c r="P79" s="22"/>
      <c r="Q79" s="22"/>
      <c r="R79" s="25"/>
      <c r="S79" s="22"/>
      <c r="T79" s="22"/>
      <c r="U79" s="25"/>
      <c r="V79" s="22"/>
      <c r="W79" s="22"/>
      <c r="X79" s="29"/>
      <c r="Y79" s="29"/>
      <c r="Z79" s="30"/>
    </row>
    <row r="80" ht="24.75" customHeight="1">
      <c r="B80" s="21"/>
      <c r="C80" s="22"/>
      <c r="D80" s="23" t="str">
        <f t="shared" si="2"/>
        <v/>
      </c>
      <c r="E80" s="23" t="str">
        <f t="shared" si="1"/>
        <v/>
      </c>
      <c r="F80" s="24"/>
      <c r="G80" s="25"/>
      <c r="H80" s="22"/>
      <c r="I80" s="25"/>
      <c r="J80" s="26"/>
      <c r="K80" s="22"/>
      <c r="L80" s="27"/>
      <c r="M80" s="25"/>
      <c r="N80" s="28"/>
      <c r="O80" s="22"/>
      <c r="P80" s="22"/>
      <c r="Q80" s="22"/>
      <c r="R80" s="25"/>
      <c r="S80" s="22"/>
      <c r="T80" s="22"/>
      <c r="U80" s="25"/>
      <c r="V80" s="22"/>
      <c r="W80" s="22"/>
      <c r="X80" s="29"/>
      <c r="Y80" s="29"/>
      <c r="Z80" s="30"/>
    </row>
    <row r="81" ht="24.75" customHeight="1">
      <c r="B81" s="21"/>
      <c r="C81" s="22"/>
      <c r="D81" s="23" t="str">
        <f t="shared" si="2"/>
        <v/>
      </c>
      <c r="E81" s="23" t="str">
        <f t="shared" si="1"/>
        <v/>
      </c>
      <c r="F81" s="24"/>
      <c r="G81" s="25"/>
      <c r="H81" s="22"/>
      <c r="I81" s="25"/>
      <c r="J81" s="26"/>
      <c r="K81" s="22"/>
      <c r="L81" s="27"/>
      <c r="M81" s="25"/>
      <c r="N81" s="28"/>
      <c r="O81" s="22"/>
      <c r="P81" s="22"/>
      <c r="Q81" s="22"/>
      <c r="R81" s="25"/>
      <c r="S81" s="22"/>
      <c r="T81" s="22"/>
      <c r="U81" s="25"/>
      <c r="V81" s="22"/>
      <c r="W81" s="22"/>
      <c r="X81" s="29"/>
      <c r="Y81" s="29"/>
      <c r="Z81" s="30"/>
    </row>
    <row r="82" ht="24.75" customHeight="1">
      <c r="B82" s="21"/>
      <c r="C82" s="22"/>
      <c r="D82" s="23" t="str">
        <f t="shared" si="2"/>
        <v/>
      </c>
      <c r="E82" s="23" t="str">
        <f t="shared" si="1"/>
        <v/>
      </c>
      <c r="F82" s="24"/>
      <c r="G82" s="25"/>
      <c r="H82" s="22"/>
      <c r="I82" s="25"/>
      <c r="J82" s="26"/>
      <c r="K82" s="22"/>
      <c r="L82" s="27"/>
      <c r="M82" s="25"/>
      <c r="N82" s="28"/>
      <c r="O82" s="22"/>
      <c r="P82" s="22"/>
      <c r="Q82" s="22"/>
      <c r="R82" s="25"/>
      <c r="S82" s="22"/>
      <c r="T82" s="22"/>
      <c r="U82" s="25"/>
      <c r="V82" s="22"/>
      <c r="W82" s="22"/>
      <c r="X82" s="29"/>
      <c r="Y82" s="29"/>
      <c r="Z82" s="30"/>
    </row>
    <row r="83" ht="24.75" customHeight="1">
      <c r="B83" s="21"/>
      <c r="C83" s="22"/>
      <c r="D83" s="23" t="str">
        <f t="shared" si="2"/>
        <v/>
      </c>
      <c r="E83" s="23" t="str">
        <f t="shared" si="1"/>
        <v/>
      </c>
      <c r="F83" s="24"/>
      <c r="G83" s="25"/>
      <c r="H83" s="22"/>
      <c r="I83" s="25"/>
      <c r="J83" s="26"/>
      <c r="K83" s="22"/>
      <c r="L83" s="27"/>
      <c r="M83" s="25"/>
      <c r="N83" s="28"/>
      <c r="O83" s="22"/>
      <c r="P83" s="22"/>
      <c r="Q83" s="22"/>
      <c r="R83" s="25"/>
      <c r="S83" s="22"/>
      <c r="T83" s="22"/>
      <c r="U83" s="25"/>
      <c r="V83" s="22"/>
      <c r="W83" s="22"/>
      <c r="X83" s="29"/>
      <c r="Y83" s="29"/>
      <c r="Z83" s="30"/>
    </row>
    <row r="84" ht="24.75" customHeight="1">
      <c r="B84" s="21"/>
      <c r="C84" s="22"/>
      <c r="D84" s="23" t="str">
        <f t="shared" si="2"/>
        <v/>
      </c>
      <c r="E84" s="23" t="str">
        <f t="shared" si="1"/>
        <v/>
      </c>
      <c r="F84" s="24"/>
      <c r="G84" s="25"/>
      <c r="H84" s="22"/>
      <c r="I84" s="25"/>
      <c r="J84" s="26"/>
      <c r="K84" s="22"/>
      <c r="L84" s="27"/>
      <c r="M84" s="25"/>
      <c r="N84" s="28"/>
      <c r="O84" s="22"/>
      <c r="P84" s="22"/>
      <c r="Q84" s="22"/>
      <c r="R84" s="25"/>
      <c r="S84" s="22"/>
      <c r="T84" s="22"/>
      <c r="U84" s="25"/>
      <c r="V84" s="22"/>
      <c r="W84" s="22"/>
      <c r="X84" s="29"/>
      <c r="Y84" s="29"/>
      <c r="Z84" s="30"/>
    </row>
    <row r="85" ht="24.75" customHeight="1">
      <c r="B85" s="21"/>
      <c r="C85" s="22"/>
      <c r="D85" s="23" t="str">
        <f t="shared" si="2"/>
        <v/>
      </c>
      <c r="E85" s="23" t="str">
        <f t="shared" si="1"/>
        <v/>
      </c>
      <c r="F85" s="24"/>
      <c r="G85" s="25"/>
      <c r="H85" s="22"/>
      <c r="I85" s="25"/>
      <c r="J85" s="26"/>
      <c r="K85" s="22"/>
      <c r="L85" s="27"/>
      <c r="M85" s="25"/>
      <c r="N85" s="28"/>
      <c r="O85" s="22"/>
      <c r="P85" s="22"/>
      <c r="Q85" s="22"/>
      <c r="R85" s="25"/>
      <c r="S85" s="22"/>
      <c r="T85" s="22"/>
      <c r="U85" s="25"/>
      <c r="V85" s="22"/>
      <c r="W85" s="22"/>
      <c r="X85" s="29"/>
      <c r="Y85" s="29"/>
      <c r="Z85" s="30"/>
    </row>
    <row r="86" ht="24.75" customHeight="1">
      <c r="B86" s="21"/>
      <c r="C86" s="22"/>
      <c r="D86" s="23" t="str">
        <f t="shared" si="2"/>
        <v/>
      </c>
      <c r="E86" s="23" t="str">
        <f t="shared" si="1"/>
        <v/>
      </c>
      <c r="F86" s="24"/>
      <c r="G86" s="25"/>
      <c r="H86" s="22"/>
      <c r="I86" s="25"/>
      <c r="J86" s="26"/>
      <c r="K86" s="22"/>
      <c r="L86" s="27"/>
      <c r="M86" s="25"/>
      <c r="N86" s="28"/>
      <c r="O86" s="22"/>
      <c r="P86" s="22"/>
      <c r="Q86" s="22"/>
      <c r="R86" s="25"/>
      <c r="S86" s="22"/>
      <c r="T86" s="22"/>
      <c r="U86" s="25"/>
      <c r="V86" s="22"/>
      <c r="W86" s="22"/>
      <c r="X86" s="29"/>
      <c r="Y86" s="29"/>
      <c r="Z86" s="30"/>
    </row>
    <row r="87" ht="24.75" customHeight="1">
      <c r="B87" s="21"/>
      <c r="C87" s="22"/>
      <c r="D87" s="23" t="str">
        <f t="shared" si="2"/>
        <v/>
      </c>
      <c r="E87" s="23" t="str">
        <f t="shared" si="1"/>
        <v/>
      </c>
      <c r="F87" s="24"/>
      <c r="G87" s="25"/>
      <c r="H87" s="22"/>
      <c r="I87" s="25"/>
      <c r="J87" s="26"/>
      <c r="K87" s="22"/>
      <c r="L87" s="27"/>
      <c r="M87" s="25"/>
      <c r="N87" s="28"/>
      <c r="O87" s="22"/>
      <c r="P87" s="22"/>
      <c r="Q87" s="22"/>
      <c r="R87" s="25"/>
      <c r="S87" s="22"/>
      <c r="T87" s="22"/>
      <c r="U87" s="25"/>
      <c r="V87" s="22"/>
      <c r="W87" s="22"/>
      <c r="X87" s="29"/>
      <c r="Y87" s="29"/>
      <c r="Z87" s="30"/>
    </row>
    <row r="88" ht="24.75" customHeight="1">
      <c r="B88" s="21"/>
      <c r="C88" s="22"/>
      <c r="D88" s="23" t="str">
        <f t="shared" si="2"/>
        <v/>
      </c>
      <c r="E88" s="23" t="str">
        <f t="shared" si="1"/>
        <v/>
      </c>
      <c r="F88" s="24"/>
      <c r="G88" s="25"/>
      <c r="H88" s="22"/>
      <c r="I88" s="25"/>
      <c r="J88" s="26"/>
      <c r="K88" s="22"/>
      <c r="L88" s="27"/>
      <c r="M88" s="25"/>
      <c r="N88" s="28"/>
      <c r="O88" s="22"/>
      <c r="P88" s="22"/>
      <c r="Q88" s="22"/>
      <c r="R88" s="25"/>
      <c r="S88" s="22"/>
      <c r="T88" s="22"/>
      <c r="U88" s="25"/>
      <c r="V88" s="22"/>
      <c r="W88" s="22"/>
      <c r="X88" s="29"/>
      <c r="Y88" s="29"/>
      <c r="Z88" s="30"/>
    </row>
    <row r="89" ht="24.75" customHeight="1">
      <c r="B89" s="21"/>
      <c r="C89" s="22"/>
      <c r="D89" s="23" t="str">
        <f t="shared" si="2"/>
        <v/>
      </c>
      <c r="E89" s="23" t="str">
        <f t="shared" si="1"/>
        <v/>
      </c>
      <c r="F89" s="24"/>
      <c r="G89" s="25"/>
      <c r="H89" s="22"/>
      <c r="I89" s="25"/>
      <c r="J89" s="26"/>
      <c r="K89" s="22"/>
      <c r="L89" s="27"/>
      <c r="M89" s="25"/>
      <c r="N89" s="28"/>
      <c r="O89" s="22"/>
      <c r="P89" s="22"/>
      <c r="Q89" s="22"/>
      <c r="R89" s="25"/>
      <c r="S89" s="22"/>
      <c r="T89" s="22"/>
      <c r="U89" s="25"/>
      <c r="V89" s="22"/>
      <c r="W89" s="22"/>
      <c r="X89" s="29"/>
      <c r="Y89" s="29"/>
      <c r="Z89" s="30"/>
    </row>
    <row r="90" ht="24.75" customHeight="1">
      <c r="B90" s="21"/>
      <c r="C90" s="22"/>
      <c r="D90" s="23" t="str">
        <f t="shared" si="2"/>
        <v/>
      </c>
      <c r="E90" s="23" t="str">
        <f t="shared" si="1"/>
        <v/>
      </c>
      <c r="F90" s="24"/>
      <c r="G90" s="25"/>
      <c r="H90" s="22"/>
      <c r="I90" s="25"/>
      <c r="J90" s="26"/>
      <c r="K90" s="22"/>
      <c r="L90" s="27"/>
      <c r="M90" s="25"/>
      <c r="N90" s="28"/>
      <c r="O90" s="22"/>
      <c r="P90" s="22"/>
      <c r="Q90" s="22"/>
      <c r="R90" s="25"/>
      <c r="S90" s="22"/>
      <c r="T90" s="22"/>
      <c r="U90" s="25"/>
      <c r="V90" s="22"/>
      <c r="W90" s="22"/>
      <c r="X90" s="29"/>
      <c r="Y90" s="29"/>
      <c r="Z90" s="30"/>
    </row>
    <row r="91" ht="24.75" customHeight="1">
      <c r="B91" s="21"/>
      <c r="C91" s="22"/>
      <c r="D91" s="23" t="str">
        <f t="shared" si="2"/>
        <v/>
      </c>
      <c r="E91" s="23" t="str">
        <f t="shared" si="1"/>
        <v/>
      </c>
      <c r="F91" s="24"/>
      <c r="G91" s="25"/>
      <c r="H91" s="22"/>
      <c r="I91" s="25"/>
      <c r="J91" s="26"/>
      <c r="K91" s="22"/>
      <c r="L91" s="27"/>
      <c r="M91" s="25"/>
      <c r="N91" s="28"/>
      <c r="O91" s="22"/>
      <c r="P91" s="22"/>
      <c r="Q91" s="22"/>
      <c r="R91" s="25"/>
      <c r="S91" s="22"/>
      <c r="T91" s="22"/>
      <c r="U91" s="25"/>
      <c r="V91" s="22"/>
      <c r="W91" s="22"/>
      <c r="X91" s="29"/>
      <c r="Y91" s="29"/>
      <c r="Z91" s="30"/>
    </row>
    <row r="92" ht="24.75" customHeight="1">
      <c r="B92" s="21"/>
      <c r="C92" s="22"/>
      <c r="D92" s="23" t="str">
        <f t="shared" si="2"/>
        <v/>
      </c>
      <c r="E92" s="23" t="str">
        <f t="shared" si="1"/>
        <v/>
      </c>
      <c r="F92" s="24"/>
      <c r="G92" s="25"/>
      <c r="H92" s="22"/>
      <c r="I92" s="25"/>
      <c r="J92" s="26"/>
      <c r="K92" s="22"/>
      <c r="L92" s="27"/>
      <c r="M92" s="25"/>
      <c r="N92" s="28"/>
      <c r="O92" s="22"/>
      <c r="P92" s="22"/>
      <c r="Q92" s="22"/>
      <c r="R92" s="25"/>
      <c r="S92" s="22"/>
      <c r="T92" s="22"/>
      <c r="U92" s="25"/>
      <c r="V92" s="22"/>
      <c r="W92" s="22"/>
      <c r="X92" s="29"/>
      <c r="Y92" s="29"/>
      <c r="Z92" s="30"/>
    </row>
    <row r="93" ht="24.75" customHeight="1">
      <c r="B93" s="21"/>
      <c r="C93" s="22"/>
      <c r="D93" s="23" t="str">
        <f t="shared" si="2"/>
        <v/>
      </c>
      <c r="E93" s="23" t="str">
        <f t="shared" si="1"/>
        <v/>
      </c>
      <c r="F93" s="24"/>
      <c r="G93" s="25"/>
      <c r="H93" s="22"/>
      <c r="I93" s="25"/>
      <c r="J93" s="26"/>
      <c r="K93" s="22"/>
      <c r="L93" s="27"/>
      <c r="M93" s="25"/>
      <c r="N93" s="28"/>
      <c r="O93" s="22"/>
      <c r="P93" s="22"/>
      <c r="Q93" s="22"/>
      <c r="R93" s="25"/>
      <c r="S93" s="22"/>
      <c r="T93" s="22"/>
      <c r="U93" s="25"/>
      <c r="V93" s="22"/>
      <c r="W93" s="22"/>
      <c r="X93" s="29"/>
      <c r="Y93" s="29"/>
      <c r="Z93" s="30"/>
    </row>
    <row r="94" ht="24.75" customHeight="1">
      <c r="B94" s="21"/>
      <c r="C94" s="22"/>
      <c r="D94" s="23" t="str">
        <f t="shared" si="2"/>
        <v/>
      </c>
      <c r="E94" s="23" t="str">
        <f t="shared" si="1"/>
        <v/>
      </c>
      <c r="F94" s="24"/>
      <c r="G94" s="25"/>
      <c r="H94" s="22"/>
      <c r="I94" s="25"/>
      <c r="J94" s="26"/>
      <c r="K94" s="22"/>
      <c r="L94" s="27"/>
      <c r="M94" s="25"/>
      <c r="N94" s="28"/>
      <c r="O94" s="22"/>
      <c r="P94" s="22"/>
      <c r="Q94" s="22"/>
      <c r="R94" s="25"/>
      <c r="S94" s="22"/>
      <c r="T94" s="22"/>
      <c r="U94" s="25"/>
      <c r="V94" s="22"/>
      <c r="W94" s="22"/>
      <c r="X94" s="29"/>
      <c r="Y94" s="29"/>
      <c r="Z94" s="30"/>
    </row>
    <row r="95" ht="24.75" customHeight="1">
      <c r="B95" s="21"/>
      <c r="C95" s="22"/>
      <c r="D95" s="23" t="str">
        <f t="shared" si="2"/>
        <v/>
      </c>
      <c r="E95" s="23" t="str">
        <f t="shared" si="1"/>
        <v/>
      </c>
      <c r="F95" s="24"/>
      <c r="G95" s="25"/>
      <c r="H95" s="22"/>
      <c r="I95" s="25"/>
      <c r="J95" s="26"/>
      <c r="K95" s="22"/>
      <c r="L95" s="27"/>
      <c r="M95" s="25"/>
      <c r="N95" s="28"/>
      <c r="O95" s="22"/>
      <c r="P95" s="22"/>
      <c r="Q95" s="22"/>
      <c r="R95" s="25"/>
      <c r="S95" s="22"/>
      <c r="T95" s="22"/>
      <c r="U95" s="25"/>
      <c r="V95" s="22"/>
      <c r="W95" s="22"/>
      <c r="X95" s="29"/>
      <c r="Y95" s="29"/>
      <c r="Z95" s="30"/>
    </row>
    <row r="96" ht="24.75" customHeight="1">
      <c r="B96" s="21"/>
      <c r="C96" s="22"/>
      <c r="D96" s="23" t="str">
        <f t="shared" si="2"/>
        <v/>
      </c>
      <c r="E96" s="23" t="str">
        <f t="shared" si="1"/>
        <v/>
      </c>
      <c r="F96" s="24"/>
      <c r="G96" s="25"/>
      <c r="H96" s="22"/>
      <c r="I96" s="25"/>
      <c r="J96" s="26"/>
      <c r="K96" s="22"/>
      <c r="L96" s="27"/>
      <c r="M96" s="25"/>
      <c r="N96" s="28"/>
      <c r="O96" s="22"/>
      <c r="P96" s="22"/>
      <c r="Q96" s="22"/>
      <c r="R96" s="25"/>
      <c r="S96" s="22"/>
      <c r="T96" s="22"/>
      <c r="U96" s="25"/>
      <c r="V96" s="22"/>
      <c r="W96" s="22"/>
      <c r="X96" s="29"/>
      <c r="Y96" s="29"/>
      <c r="Z96" s="30"/>
    </row>
    <row r="97" ht="24.75" customHeight="1">
      <c r="B97" s="21"/>
      <c r="C97" s="22"/>
      <c r="D97" s="23" t="str">
        <f t="shared" si="2"/>
        <v/>
      </c>
      <c r="E97" s="23" t="str">
        <f t="shared" si="1"/>
        <v/>
      </c>
      <c r="F97" s="24"/>
      <c r="G97" s="25"/>
      <c r="H97" s="22"/>
      <c r="I97" s="25"/>
      <c r="J97" s="26"/>
      <c r="K97" s="22"/>
      <c r="L97" s="27"/>
      <c r="M97" s="25"/>
      <c r="N97" s="28"/>
      <c r="O97" s="22"/>
      <c r="P97" s="22"/>
      <c r="Q97" s="22"/>
      <c r="R97" s="25"/>
      <c r="S97" s="22"/>
      <c r="T97" s="22"/>
      <c r="U97" s="25"/>
      <c r="V97" s="22"/>
      <c r="W97" s="22"/>
      <c r="X97" s="29"/>
      <c r="Y97" s="29"/>
      <c r="Z97" s="30"/>
    </row>
    <row r="98" ht="24.75" customHeight="1">
      <c r="B98" s="21"/>
      <c r="C98" s="22"/>
      <c r="D98" s="23" t="str">
        <f t="shared" si="2"/>
        <v/>
      </c>
      <c r="E98" s="23" t="str">
        <f t="shared" si="1"/>
        <v/>
      </c>
      <c r="F98" s="24"/>
      <c r="G98" s="25"/>
      <c r="H98" s="22"/>
      <c r="I98" s="25"/>
      <c r="J98" s="26"/>
      <c r="K98" s="22"/>
      <c r="L98" s="27"/>
      <c r="M98" s="25"/>
      <c r="N98" s="28"/>
      <c r="O98" s="22"/>
      <c r="P98" s="22"/>
      <c r="Q98" s="22"/>
      <c r="R98" s="25"/>
      <c r="S98" s="22"/>
      <c r="T98" s="22"/>
      <c r="U98" s="25"/>
      <c r="V98" s="22"/>
      <c r="W98" s="22"/>
      <c r="X98" s="29"/>
      <c r="Y98" s="29"/>
      <c r="Z98" s="30"/>
    </row>
    <row r="99" ht="24.75" customHeight="1">
      <c r="B99" s="21"/>
      <c r="C99" s="22"/>
      <c r="D99" s="23" t="str">
        <f t="shared" si="2"/>
        <v/>
      </c>
      <c r="E99" s="23" t="str">
        <f t="shared" si="1"/>
        <v/>
      </c>
      <c r="F99" s="24"/>
      <c r="G99" s="25"/>
      <c r="H99" s="22"/>
      <c r="I99" s="25"/>
      <c r="J99" s="26"/>
      <c r="K99" s="22"/>
      <c r="L99" s="27"/>
      <c r="M99" s="25"/>
      <c r="N99" s="28"/>
      <c r="O99" s="22"/>
      <c r="P99" s="22"/>
      <c r="Q99" s="22"/>
      <c r="R99" s="25"/>
      <c r="S99" s="22"/>
      <c r="T99" s="22"/>
      <c r="U99" s="25"/>
      <c r="V99" s="22"/>
      <c r="W99" s="22"/>
      <c r="X99" s="29"/>
      <c r="Y99" s="29"/>
      <c r="Z99" s="30"/>
    </row>
    <row r="100" ht="24.75" customHeight="1">
      <c r="B100" s="21"/>
      <c r="C100" s="22"/>
      <c r="D100" s="23" t="str">
        <f t="shared" si="2"/>
        <v/>
      </c>
      <c r="E100" s="23" t="str">
        <f t="shared" si="1"/>
        <v/>
      </c>
      <c r="F100" s="24"/>
      <c r="G100" s="25"/>
      <c r="H100" s="22"/>
      <c r="I100" s="25"/>
      <c r="J100" s="26"/>
      <c r="K100" s="22"/>
      <c r="L100" s="27"/>
      <c r="M100" s="25"/>
      <c r="N100" s="28"/>
      <c r="O100" s="22"/>
      <c r="P100" s="22"/>
      <c r="Q100" s="22"/>
      <c r="R100" s="25"/>
      <c r="S100" s="22"/>
      <c r="T100" s="22"/>
      <c r="U100" s="25"/>
      <c r="V100" s="22"/>
      <c r="W100" s="22"/>
      <c r="X100" s="29"/>
      <c r="Y100" s="29"/>
      <c r="Z100" s="30"/>
    </row>
    <row r="101" ht="24.75" customHeight="1">
      <c r="B101" s="21"/>
      <c r="C101" s="22"/>
      <c r="D101" s="23" t="str">
        <f t="shared" si="2"/>
        <v/>
      </c>
      <c r="E101" s="23" t="str">
        <f t="shared" si="1"/>
        <v/>
      </c>
      <c r="F101" s="24"/>
      <c r="G101" s="25"/>
      <c r="H101" s="22"/>
      <c r="I101" s="25"/>
      <c r="J101" s="26"/>
      <c r="K101" s="22"/>
      <c r="L101" s="27"/>
      <c r="M101" s="25"/>
      <c r="N101" s="28"/>
      <c r="O101" s="22"/>
      <c r="P101" s="22"/>
      <c r="Q101" s="22"/>
      <c r="R101" s="25"/>
      <c r="S101" s="22"/>
      <c r="T101" s="22"/>
      <c r="U101" s="25"/>
      <c r="V101" s="22"/>
      <c r="W101" s="22"/>
      <c r="X101" s="29"/>
      <c r="Y101" s="29"/>
      <c r="Z101" s="30"/>
    </row>
    <row r="102" ht="24.75" customHeight="1">
      <c r="B102" s="21"/>
      <c r="C102" s="22"/>
      <c r="D102" s="23" t="str">
        <f t="shared" si="2"/>
        <v/>
      </c>
      <c r="E102" s="23" t="str">
        <f t="shared" si="1"/>
        <v/>
      </c>
      <c r="F102" s="24"/>
      <c r="G102" s="25"/>
      <c r="H102" s="22"/>
      <c r="I102" s="25"/>
      <c r="J102" s="26"/>
      <c r="K102" s="22"/>
      <c r="L102" s="27"/>
      <c r="M102" s="25"/>
      <c r="N102" s="28"/>
      <c r="O102" s="22"/>
      <c r="P102" s="22"/>
      <c r="Q102" s="22"/>
      <c r="R102" s="25"/>
      <c r="S102" s="22"/>
      <c r="T102" s="22"/>
      <c r="U102" s="25"/>
      <c r="V102" s="22"/>
      <c r="W102" s="22"/>
      <c r="X102" s="29"/>
      <c r="Y102" s="29"/>
      <c r="Z102" s="30"/>
    </row>
    <row r="103" ht="24.75" customHeight="1">
      <c r="B103" s="21"/>
      <c r="C103" s="22"/>
      <c r="D103" s="23" t="str">
        <f t="shared" si="2"/>
        <v/>
      </c>
      <c r="E103" s="23" t="str">
        <f t="shared" si="1"/>
        <v/>
      </c>
      <c r="F103" s="24"/>
      <c r="G103" s="25"/>
      <c r="H103" s="22"/>
      <c r="I103" s="25"/>
      <c r="J103" s="26"/>
      <c r="K103" s="22"/>
      <c r="L103" s="27"/>
      <c r="M103" s="25"/>
      <c r="N103" s="28"/>
      <c r="O103" s="22"/>
      <c r="P103" s="22"/>
      <c r="Q103" s="22"/>
      <c r="R103" s="25"/>
      <c r="S103" s="22"/>
      <c r="T103" s="22"/>
      <c r="U103" s="25"/>
      <c r="V103" s="22"/>
      <c r="W103" s="22"/>
      <c r="X103" s="29"/>
      <c r="Y103" s="29"/>
      <c r="Z103" s="30"/>
    </row>
    <row r="104" ht="24.75" customHeight="1">
      <c r="B104" s="21"/>
      <c r="C104" s="22"/>
      <c r="D104" s="23" t="str">
        <f t="shared" si="2"/>
        <v/>
      </c>
      <c r="E104" s="23" t="str">
        <f t="shared" si="1"/>
        <v/>
      </c>
      <c r="F104" s="24"/>
      <c r="G104" s="25"/>
      <c r="H104" s="22"/>
      <c r="I104" s="25"/>
      <c r="J104" s="26"/>
      <c r="K104" s="22"/>
      <c r="L104" s="27"/>
      <c r="M104" s="25"/>
      <c r="N104" s="28"/>
      <c r="O104" s="22"/>
      <c r="P104" s="22"/>
      <c r="Q104" s="22"/>
      <c r="R104" s="25"/>
      <c r="S104" s="22"/>
      <c r="T104" s="22"/>
      <c r="U104" s="25"/>
      <c r="V104" s="22"/>
      <c r="W104" s="22"/>
      <c r="X104" s="29"/>
      <c r="Y104" s="29"/>
      <c r="Z104" s="30"/>
    </row>
    <row r="105" ht="24.75" customHeight="1">
      <c r="B105" s="21"/>
      <c r="C105" s="22"/>
      <c r="D105" s="23" t="str">
        <f t="shared" si="2"/>
        <v/>
      </c>
      <c r="E105" s="23" t="str">
        <f t="shared" si="1"/>
        <v/>
      </c>
      <c r="F105" s="24"/>
      <c r="G105" s="25"/>
      <c r="H105" s="22"/>
      <c r="I105" s="25"/>
      <c r="J105" s="26"/>
      <c r="K105" s="22"/>
      <c r="L105" s="27"/>
      <c r="M105" s="25"/>
      <c r="N105" s="28"/>
      <c r="O105" s="22"/>
      <c r="P105" s="22"/>
      <c r="Q105" s="22"/>
      <c r="R105" s="25"/>
      <c r="S105" s="22"/>
      <c r="T105" s="22"/>
      <c r="U105" s="25"/>
      <c r="V105" s="22"/>
      <c r="W105" s="22"/>
      <c r="X105" s="29"/>
      <c r="Y105" s="29"/>
      <c r="Z105" s="30"/>
    </row>
    <row r="106" ht="24.75" customHeight="1">
      <c r="B106" s="21"/>
      <c r="C106" s="22"/>
      <c r="D106" s="23" t="str">
        <f t="shared" si="2"/>
        <v/>
      </c>
      <c r="E106" s="23" t="str">
        <f t="shared" si="1"/>
        <v/>
      </c>
      <c r="F106" s="24"/>
      <c r="G106" s="25"/>
      <c r="H106" s="22"/>
      <c r="I106" s="25"/>
      <c r="J106" s="26"/>
      <c r="K106" s="22"/>
      <c r="L106" s="27"/>
      <c r="M106" s="25"/>
      <c r="N106" s="28"/>
      <c r="O106" s="22"/>
      <c r="P106" s="22"/>
      <c r="Q106" s="22"/>
      <c r="R106" s="25"/>
      <c r="S106" s="22"/>
      <c r="T106" s="22"/>
      <c r="U106" s="25"/>
      <c r="V106" s="22"/>
      <c r="W106" s="22"/>
      <c r="X106" s="29"/>
      <c r="Y106" s="29"/>
      <c r="Z106" s="30"/>
    </row>
    <row r="107" ht="24.75" customHeight="1">
      <c r="B107" s="21"/>
      <c r="C107" s="22"/>
      <c r="D107" s="23" t="str">
        <f t="shared" si="2"/>
        <v/>
      </c>
      <c r="E107" s="23" t="str">
        <f t="shared" si="1"/>
        <v/>
      </c>
      <c r="F107" s="24"/>
      <c r="G107" s="25"/>
      <c r="H107" s="22"/>
      <c r="I107" s="25"/>
      <c r="J107" s="26"/>
      <c r="K107" s="22"/>
      <c r="L107" s="27"/>
      <c r="M107" s="25"/>
      <c r="N107" s="28"/>
      <c r="O107" s="22"/>
      <c r="P107" s="22"/>
      <c r="Q107" s="22"/>
      <c r="R107" s="25"/>
      <c r="S107" s="22"/>
      <c r="T107" s="22"/>
      <c r="U107" s="25"/>
      <c r="V107" s="22"/>
      <c r="W107" s="22"/>
      <c r="X107" s="29"/>
      <c r="Y107" s="29"/>
      <c r="Z107" s="30"/>
    </row>
    <row r="108" ht="25.5" customHeight="1">
      <c r="B108" s="21"/>
      <c r="C108" s="22"/>
      <c r="D108" s="23" t="str">
        <f t="shared" si="2"/>
        <v/>
      </c>
      <c r="E108" s="23" t="str">
        <f t="shared" si="1"/>
        <v/>
      </c>
      <c r="F108" s="24"/>
      <c r="G108" s="25"/>
      <c r="H108" s="22"/>
      <c r="I108" s="25"/>
      <c r="J108" s="26"/>
      <c r="K108" s="22"/>
      <c r="L108" s="27"/>
      <c r="M108" s="25"/>
      <c r="N108" s="28"/>
      <c r="O108" s="22"/>
      <c r="P108" s="22"/>
      <c r="Q108" s="22"/>
      <c r="R108" s="25"/>
      <c r="S108" s="22"/>
      <c r="T108" s="22"/>
      <c r="U108" s="25"/>
      <c r="V108" s="22"/>
      <c r="W108" s="22"/>
      <c r="X108" s="29"/>
      <c r="Y108" s="29"/>
      <c r="Z108" s="30"/>
    </row>
    <row r="109" ht="25.5" customHeight="1">
      <c r="B109" s="21"/>
      <c r="C109" s="22"/>
      <c r="D109" s="23" t="str">
        <f t="shared" si="2"/>
        <v/>
      </c>
      <c r="E109" s="23" t="str">
        <f t="shared" si="1"/>
        <v/>
      </c>
      <c r="F109" s="24"/>
      <c r="G109" s="25"/>
      <c r="H109" s="22"/>
      <c r="I109" s="25"/>
      <c r="J109" s="26"/>
      <c r="K109" s="22"/>
      <c r="L109" s="27"/>
      <c r="M109" s="25"/>
      <c r="N109" s="28"/>
      <c r="O109" s="22"/>
      <c r="P109" s="22"/>
      <c r="Q109" s="22"/>
      <c r="R109" s="25"/>
      <c r="S109" s="22"/>
      <c r="T109" s="22"/>
      <c r="U109" s="25"/>
      <c r="V109" s="22"/>
      <c r="W109" s="22"/>
      <c r="X109" s="29"/>
      <c r="Y109" s="29"/>
      <c r="Z109" s="30"/>
    </row>
    <row r="110" ht="25.5" customHeight="1">
      <c r="B110" s="21"/>
      <c r="C110" s="22"/>
      <c r="D110" s="23" t="str">
        <f t="shared" si="2"/>
        <v/>
      </c>
      <c r="E110" s="23" t="str">
        <f t="shared" si="1"/>
        <v/>
      </c>
      <c r="F110" s="24"/>
      <c r="G110" s="25"/>
      <c r="H110" s="22"/>
      <c r="I110" s="25"/>
      <c r="J110" s="26"/>
      <c r="K110" s="22"/>
      <c r="L110" s="27"/>
      <c r="M110" s="25"/>
      <c r="N110" s="28"/>
      <c r="O110" s="22"/>
      <c r="P110" s="22"/>
      <c r="Q110" s="22"/>
      <c r="R110" s="25"/>
      <c r="S110" s="22"/>
      <c r="T110" s="22"/>
      <c r="U110" s="25"/>
      <c r="V110" s="22"/>
      <c r="W110" s="22"/>
      <c r="X110" s="29"/>
      <c r="Y110" s="29"/>
      <c r="Z110" s="30"/>
    </row>
    <row r="111" ht="25.5" customHeight="1">
      <c r="B111" s="21"/>
      <c r="C111" s="22"/>
      <c r="D111" s="23" t="str">
        <f t="shared" si="2"/>
        <v/>
      </c>
      <c r="E111" s="23" t="str">
        <f t="shared" si="1"/>
        <v/>
      </c>
      <c r="F111" s="24"/>
      <c r="G111" s="25"/>
      <c r="H111" s="22"/>
      <c r="I111" s="25"/>
      <c r="J111" s="26"/>
      <c r="K111" s="22"/>
      <c r="L111" s="27"/>
      <c r="M111" s="25"/>
      <c r="N111" s="28"/>
      <c r="O111" s="22"/>
      <c r="P111" s="22"/>
      <c r="Q111" s="22"/>
      <c r="R111" s="25"/>
      <c r="S111" s="22"/>
      <c r="T111" s="22"/>
      <c r="U111" s="25"/>
      <c r="V111" s="22"/>
      <c r="W111" s="22"/>
      <c r="X111" s="29"/>
      <c r="Y111" s="29"/>
      <c r="Z111" s="30"/>
    </row>
    <row r="112" ht="25.5" customHeight="1">
      <c r="B112" s="21"/>
      <c r="C112" s="22"/>
      <c r="D112" s="23" t="str">
        <f t="shared" si="2"/>
        <v/>
      </c>
      <c r="E112" s="23" t="str">
        <f t="shared" si="1"/>
        <v/>
      </c>
      <c r="F112" s="24"/>
      <c r="G112" s="25"/>
      <c r="H112" s="22"/>
      <c r="I112" s="25"/>
      <c r="J112" s="26"/>
      <c r="K112" s="22"/>
      <c r="L112" s="27"/>
      <c r="M112" s="25"/>
      <c r="N112" s="28"/>
      <c r="O112" s="22"/>
      <c r="P112" s="22"/>
      <c r="Q112" s="22"/>
      <c r="R112" s="25"/>
      <c r="S112" s="22"/>
      <c r="T112" s="22"/>
      <c r="U112" s="25"/>
      <c r="V112" s="22"/>
      <c r="W112" s="22"/>
      <c r="X112" s="29"/>
      <c r="Y112" s="29"/>
      <c r="Z112" s="30"/>
    </row>
    <row r="113" ht="25.5" customHeight="1">
      <c r="B113" s="21"/>
      <c r="C113" s="22"/>
      <c r="D113" s="23" t="str">
        <f t="shared" si="2"/>
        <v/>
      </c>
      <c r="E113" s="23" t="str">
        <f t="shared" si="1"/>
        <v/>
      </c>
      <c r="F113" s="24"/>
      <c r="G113" s="25"/>
      <c r="H113" s="22"/>
      <c r="I113" s="25"/>
      <c r="J113" s="26"/>
      <c r="K113" s="22"/>
      <c r="L113" s="27"/>
      <c r="M113" s="25"/>
      <c r="N113" s="28"/>
      <c r="O113" s="22"/>
      <c r="P113" s="22"/>
      <c r="Q113" s="22"/>
      <c r="R113" s="25"/>
      <c r="S113" s="22"/>
      <c r="T113" s="22"/>
      <c r="U113" s="25"/>
      <c r="V113" s="22"/>
      <c r="W113" s="22"/>
      <c r="X113" s="29"/>
      <c r="Y113" s="29"/>
      <c r="Z113" s="30"/>
    </row>
    <row r="114" ht="25.5" customHeight="1">
      <c r="B114" s="21"/>
      <c r="C114" s="22"/>
      <c r="D114" s="23" t="str">
        <f t="shared" si="2"/>
        <v/>
      </c>
      <c r="E114" s="23" t="str">
        <f t="shared" si="1"/>
        <v/>
      </c>
      <c r="F114" s="24"/>
      <c r="G114" s="25"/>
      <c r="H114" s="22"/>
      <c r="I114" s="25"/>
      <c r="J114" s="26"/>
      <c r="K114" s="22"/>
      <c r="L114" s="27"/>
      <c r="M114" s="25"/>
      <c r="N114" s="28"/>
      <c r="O114" s="22"/>
      <c r="P114" s="22"/>
      <c r="Q114" s="22"/>
      <c r="R114" s="25"/>
      <c r="S114" s="22"/>
      <c r="T114" s="22"/>
      <c r="U114" s="25"/>
      <c r="V114" s="22"/>
      <c r="W114" s="22"/>
      <c r="X114" s="29"/>
      <c r="Y114" s="29"/>
      <c r="Z114" s="30"/>
    </row>
    <row r="115" ht="25.5" customHeight="1">
      <c r="B115" s="21"/>
      <c r="C115" s="22"/>
      <c r="D115" s="23" t="str">
        <f t="shared" si="2"/>
        <v/>
      </c>
      <c r="E115" s="23" t="str">
        <f t="shared" si="1"/>
        <v/>
      </c>
      <c r="F115" s="24"/>
      <c r="G115" s="25"/>
      <c r="H115" s="22"/>
      <c r="I115" s="25"/>
      <c r="J115" s="26"/>
      <c r="K115" s="22"/>
      <c r="L115" s="27"/>
      <c r="M115" s="25"/>
      <c r="N115" s="28"/>
      <c r="O115" s="22"/>
      <c r="P115" s="22"/>
      <c r="Q115" s="22"/>
      <c r="R115" s="25"/>
      <c r="S115" s="22"/>
      <c r="T115" s="22"/>
      <c r="U115" s="25"/>
      <c r="V115" s="22"/>
      <c r="W115" s="22"/>
      <c r="X115" s="29"/>
      <c r="Y115" s="29"/>
      <c r="Z115" s="30"/>
    </row>
    <row r="116" ht="25.5" customHeight="1">
      <c r="B116" s="21"/>
      <c r="C116" s="22"/>
      <c r="D116" s="23" t="str">
        <f t="shared" si="2"/>
        <v/>
      </c>
      <c r="E116" s="23" t="str">
        <f t="shared" si="1"/>
        <v/>
      </c>
      <c r="F116" s="24"/>
      <c r="G116" s="25"/>
      <c r="H116" s="22"/>
      <c r="I116" s="25"/>
      <c r="J116" s="26"/>
      <c r="K116" s="22"/>
      <c r="L116" s="27"/>
      <c r="M116" s="25"/>
      <c r="N116" s="28"/>
      <c r="O116" s="22"/>
      <c r="P116" s="22"/>
      <c r="Q116" s="22"/>
      <c r="R116" s="25"/>
      <c r="S116" s="22"/>
      <c r="T116" s="22"/>
      <c r="U116" s="25"/>
      <c r="V116" s="22"/>
      <c r="W116" s="22"/>
      <c r="X116" s="29"/>
      <c r="Y116" s="29"/>
      <c r="Z116" s="30"/>
    </row>
    <row r="117" ht="25.5" customHeight="1">
      <c r="B117" s="21"/>
      <c r="C117" s="22"/>
      <c r="D117" s="23" t="str">
        <f t="shared" si="2"/>
        <v/>
      </c>
      <c r="E117" s="23" t="str">
        <f t="shared" si="1"/>
        <v/>
      </c>
      <c r="F117" s="24"/>
      <c r="G117" s="25"/>
      <c r="H117" s="22"/>
      <c r="I117" s="25"/>
      <c r="J117" s="26"/>
      <c r="K117" s="22"/>
      <c r="L117" s="27"/>
      <c r="M117" s="25"/>
      <c r="N117" s="28"/>
      <c r="O117" s="22"/>
      <c r="P117" s="22"/>
      <c r="Q117" s="22"/>
      <c r="R117" s="25"/>
      <c r="S117" s="22"/>
      <c r="T117" s="22"/>
      <c r="U117" s="25"/>
      <c r="V117" s="22"/>
      <c r="W117" s="22"/>
      <c r="X117" s="29"/>
      <c r="Y117" s="29"/>
      <c r="Z117" s="30"/>
    </row>
    <row r="118" ht="25.5" customHeight="1">
      <c r="B118" s="21"/>
      <c r="C118" s="22"/>
      <c r="D118" s="23" t="str">
        <f t="shared" si="2"/>
        <v/>
      </c>
      <c r="E118" s="23" t="str">
        <f t="shared" si="1"/>
        <v/>
      </c>
      <c r="F118" s="24"/>
      <c r="G118" s="25"/>
      <c r="H118" s="22"/>
      <c r="I118" s="25"/>
      <c r="J118" s="26"/>
      <c r="K118" s="22"/>
      <c r="L118" s="27"/>
      <c r="M118" s="25"/>
      <c r="N118" s="28"/>
      <c r="O118" s="22"/>
      <c r="P118" s="22"/>
      <c r="Q118" s="22"/>
      <c r="R118" s="25"/>
      <c r="S118" s="22"/>
      <c r="T118" s="22"/>
      <c r="U118" s="25"/>
      <c r="V118" s="22"/>
      <c r="W118" s="22"/>
      <c r="X118" s="29"/>
      <c r="Y118" s="29"/>
      <c r="Z118" s="30"/>
    </row>
    <row r="119" ht="25.5" customHeight="1">
      <c r="B119" s="21"/>
      <c r="C119" s="22"/>
      <c r="D119" s="23" t="str">
        <f t="shared" si="2"/>
        <v/>
      </c>
      <c r="E119" s="23" t="str">
        <f t="shared" si="1"/>
        <v/>
      </c>
      <c r="F119" s="24"/>
      <c r="G119" s="25"/>
      <c r="H119" s="22"/>
      <c r="I119" s="25"/>
      <c r="J119" s="26"/>
      <c r="K119" s="22"/>
      <c r="L119" s="27"/>
      <c r="M119" s="25"/>
      <c r="N119" s="28"/>
      <c r="O119" s="22"/>
      <c r="P119" s="22"/>
      <c r="Q119" s="22"/>
      <c r="R119" s="25"/>
      <c r="S119" s="22"/>
      <c r="T119" s="22"/>
      <c r="U119" s="25"/>
      <c r="V119" s="22"/>
      <c r="W119" s="22"/>
      <c r="X119" s="29"/>
      <c r="Y119" s="29"/>
      <c r="Z119" s="30"/>
    </row>
    <row r="120" ht="25.5" customHeight="1">
      <c r="B120" s="21"/>
      <c r="C120" s="22"/>
      <c r="D120" s="23" t="str">
        <f t="shared" si="2"/>
        <v/>
      </c>
      <c r="E120" s="23" t="str">
        <f t="shared" si="1"/>
        <v/>
      </c>
      <c r="F120" s="24"/>
      <c r="G120" s="25"/>
      <c r="H120" s="22"/>
      <c r="I120" s="25"/>
      <c r="J120" s="26"/>
      <c r="K120" s="22"/>
      <c r="L120" s="27"/>
      <c r="M120" s="25"/>
      <c r="N120" s="28"/>
      <c r="O120" s="22"/>
      <c r="P120" s="22"/>
      <c r="Q120" s="22"/>
      <c r="R120" s="25"/>
      <c r="S120" s="22"/>
      <c r="T120" s="22"/>
      <c r="U120" s="25"/>
      <c r="V120" s="22"/>
      <c r="W120" s="22"/>
      <c r="X120" s="29"/>
      <c r="Y120" s="29"/>
      <c r="Z120" s="30"/>
    </row>
    <row r="121" ht="25.5" customHeight="1">
      <c r="B121" s="21"/>
      <c r="C121" s="22"/>
      <c r="D121" s="23" t="str">
        <f t="shared" si="2"/>
        <v/>
      </c>
      <c r="E121" s="23" t="str">
        <f t="shared" si="1"/>
        <v/>
      </c>
      <c r="F121" s="24"/>
      <c r="G121" s="25"/>
      <c r="H121" s="22"/>
      <c r="I121" s="25"/>
      <c r="J121" s="26"/>
      <c r="K121" s="22"/>
      <c r="L121" s="27"/>
      <c r="M121" s="25"/>
      <c r="N121" s="28"/>
      <c r="O121" s="22"/>
      <c r="P121" s="22"/>
      <c r="Q121" s="22"/>
      <c r="R121" s="25"/>
      <c r="S121" s="22"/>
      <c r="T121" s="22"/>
      <c r="U121" s="25"/>
      <c r="V121" s="22"/>
      <c r="W121" s="22"/>
      <c r="X121" s="29"/>
      <c r="Y121" s="29"/>
      <c r="Z121" s="30"/>
    </row>
    <row r="122" ht="25.5" customHeight="1">
      <c r="B122" s="21"/>
      <c r="C122" s="22"/>
      <c r="D122" s="23" t="str">
        <f t="shared" si="2"/>
        <v/>
      </c>
      <c r="E122" s="23" t="str">
        <f t="shared" si="1"/>
        <v/>
      </c>
      <c r="F122" s="24"/>
      <c r="G122" s="25"/>
      <c r="H122" s="22"/>
      <c r="I122" s="25"/>
      <c r="J122" s="26"/>
      <c r="K122" s="22"/>
      <c r="L122" s="27"/>
      <c r="M122" s="25"/>
      <c r="N122" s="28"/>
      <c r="O122" s="22"/>
      <c r="P122" s="22"/>
      <c r="Q122" s="22"/>
      <c r="R122" s="25"/>
      <c r="S122" s="22"/>
      <c r="T122" s="22"/>
      <c r="U122" s="25"/>
      <c r="V122" s="22"/>
      <c r="W122" s="22"/>
      <c r="X122" s="29"/>
      <c r="Y122" s="29"/>
      <c r="Z122" s="30"/>
    </row>
    <row r="123" ht="25.5" customHeight="1">
      <c r="B123" s="31"/>
      <c r="C123" s="22"/>
      <c r="D123" s="23" t="str">
        <f t="shared" si="2"/>
        <v/>
      </c>
      <c r="E123" s="23" t="str">
        <f t="shared" si="1"/>
        <v/>
      </c>
      <c r="F123" s="24"/>
      <c r="G123" s="25"/>
      <c r="H123" s="22"/>
      <c r="I123" s="25"/>
      <c r="J123" s="26"/>
      <c r="K123" s="22"/>
      <c r="L123" s="27"/>
      <c r="M123" s="25"/>
      <c r="N123" s="28"/>
      <c r="O123" s="22"/>
      <c r="P123" s="22"/>
      <c r="Q123" s="22"/>
      <c r="R123" s="25"/>
      <c r="S123" s="22"/>
      <c r="T123" s="22"/>
      <c r="U123" s="25"/>
      <c r="V123" s="22"/>
      <c r="W123" s="22"/>
      <c r="X123" s="29"/>
      <c r="Y123" s="29"/>
      <c r="Z123" s="30"/>
    </row>
    <row r="124" ht="25.5" customHeight="1">
      <c r="B124" s="21"/>
      <c r="C124" s="22"/>
      <c r="D124" s="23" t="str">
        <f t="shared" si="2"/>
        <v/>
      </c>
      <c r="E124" s="23" t="str">
        <f t="shared" si="1"/>
        <v/>
      </c>
      <c r="F124" s="24"/>
      <c r="G124" s="25"/>
      <c r="H124" s="22"/>
      <c r="I124" s="25"/>
      <c r="J124" s="26"/>
      <c r="K124" s="22"/>
      <c r="L124" s="27"/>
      <c r="M124" s="25"/>
      <c r="N124" s="28"/>
      <c r="O124" s="22"/>
      <c r="P124" s="22"/>
      <c r="Q124" s="22"/>
      <c r="R124" s="25"/>
      <c r="S124" s="22"/>
      <c r="T124" s="22"/>
      <c r="U124" s="25"/>
      <c r="V124" s="22"/>
      <c r="W124" s="22"/>
      <c r="X124" s="29"/>
      <c r="Y124" s="29"/>
      <c r="Z124" s="30"/>
    </row>
    <row r="125" ht="25.5" customHeight="1">
      <c r="B125" s="21"/>
      <c r="C125" s="22"/>
      <c r="D125" s="23" t="str">
        <f t="shared" si="2"/>
        <v/>
      </c>
      <c r="E125" s="23" t="str">
        <f t="shared" si="1"/>
        <v/>
      </c>
      <c r="F125" s="24"/>
      <c r="G125" s="25"/>
      <c r="H125" s="22"/>
      <c r="I125" s="25"/>
      <c r="J125" s="26"/>
      <c r="K125" s="22"/>
      <c r="L125" s="27"/>
      <c r="M125" s="25"/>
      <c r="N125" s="28"/>
      <c r="O125" s="22"/>
      <c r="P125" s="22"/>
      <c r="Q125" s="22"/>
      <c r="R125" s="25"/>
      <c r="S125" s="22"/>
      <c r="T125" s="22"/>
      <c r="U125" s="25"/>
      <c r="V125" s="22"/>
      <c r="W125" s="22"/>
      <c r="X125" s="29"/>
      <c r="Y125" s="29"/>
      <c r="Z125" s="30"/>
    </row>
    <row r="126" ht="25.5" customHeight="1">
      <c r="B126" s="21"/>
      <c r="C126" s="22"/>
      <c r="D126" s="23" t="str">
        <f t="shared" si="2"/>
        <v/>
      </c>
      <c r="E126" s="23" t="str">
        <f t="shared" si="1"/>
        <v/>
      </c>
      <c r="F126" s="24"/>
      <c r="G126" s="25"/>
      <c r="H126" s="22"/>
      <c r="I126" s="25"/>
      <c r="J126" s="26"/>
      <c r="K126" s="22"/>
      <c r="L126" s="27"/>
      <c r="M126" s="25"/>
      <c r="N126" s="28"/>
      <c r="O126" s="22"/>
      <c r="P126" s="22"/>
      <c r="Q126" s="22"/>
      <c r="R126" s="25"/>
      <c r="S126" s="22"/>
      <c r="T126" s="22"/>
      <c r="U126" s="25"/>
      <c r="V126" s="22"/>
      <c r="W126" s="22"/>
      <c r="X126" s="29"/>
      <c r="Y126" s="29"/>
      <c r="Z126" s="30"/>
    </row>
    <row r="127" ht="25.5" customHeight="1">
      <c r="B127" s="21"/>
      <c r="C127" s="22"/>
      <c r="D127" s="23" t="str">
        <f t="shared" si="2"/>
        <v/>
      </c>
      <c r="E127" s="23" t="str">
        <f t="shared" si="1"/>
        <v/>
      </c>
      <c r="F127" s="24"/>
      <c r="G127" s="25"/>
      <c r="H127" s="22"/>
      <c r="I127" s="25"/>
      <c r="J127" s="26"/>
      <c r="K127" s="22"/>
      <c r="L127" s="27"/>
      <c r="M127" s="25"/>
      <c r="N127" s="28"/>
      <c r="O127" s="22"/>
      <c r="P127" s="22"/>
      <c r="Q127" s="22"/>
      <c r="R127" s="25"/>
      <c r="S127" s="22"/>
      <c r="T127" s="22"/>
      <c r="U127" s="25"/>
      <c r="V127" s="22"/>
      <c r="W127" s="22"/>
      <c r="X127" s="29"/>
      <c r="Y127" s="29"/>
      <c r="Z127" s="30"/>
    </row>
    <row r="128" ht="25.5" customHeight="1">
      <c r="B128" s="21"/>
      <c r="C128" s="22"/>
      <c r="D128" s="23" t="str">
        <f t="shared" si="2"/>
        <v/>
      </c>
      <c r="E128" s="23" t="str">
        <f t="shared" si="1"/>
        <v/>
      </c>
      <c r="F128" s="24"/>
      <c r="G128" s="25"/>
      <c r="H128" s="22"/>
      <c r="I128" s="25"/>
      <c r="J128" s="26"/>
      <c r="K128" s="22"/>
      <c r="L128" s="27"/>
      <c r="M128" s="25"/>
      <c r="N128" s="28"/>
      <c r="O128" s="22"/>
      <c r="P128" s="22"/>
      <c r="Q128" s="22"/>
      <c r="R128" s="25"/>
      <c r="S128" s="22"/>
      <c r="T128" s="22"/>
      <c r="U128" s="25"/>
      <c r="V128" s="22"/>
      <c r="W128" s="22"/>
      <c r="X128" s="29"/>
      <c r="Y128" s="29"/>
      <c r="Z128" s="30"/>
    </row>
    <row r="129" ht="25.5" customHeight="1">
      <c r="B129" s="21"/>
      <c r="C129" s="22"/>
      <c r="D129" s="23" t="str">
        <f t="shared" si="2"/>
        <v/>
      </c>
      <c r="E129" s="23" t="str">
        <f t="shared" si="1"/>
        <v/>
      </c>
      <c r="F129" s="24"/>
      <c r="G129" s="25"/>
      <c r="H129" s="22"/>
      <c r="I129" s="25"/>
      <c r="J129" s="26"/>
      <c r="K129" s="22"/>
      <c r="L129" s="27"/>
      <c r="M129" s="25"/>
      <c r="N129" s="28"/>
      <c r="O129" s="22"/>
      <c r="P129" s="22"/>
      <c r="Q129" s="22"/>
      <c r="R129" s="25"/>
      <c r="S129" s="22"/>
      <c r="T129" s="22"/>
      <c r="U129" s="25"/>
      <c r="V129" s="22"/>
      <c r="W129" s="22"/>
      <c r="X129" s="29"/>
      <c r="Y129" s="29"/>
      <c r="Z129" s="30"/>
    </row>
    <row r="130" ht="25.5" customHeight="1">
      <c r="B130" s="21"/>
      <c r="C130" s="22"/>
      <c r="D130" s="23" t="str">
        <f t="shared" si="2"/>
        <v/>
      </c>
      <c r="E130" s="23" t="str">
        <f t="shared" si="1"/>
        <v/>
      </c>
      <c r="F130" s="24"/>
      <c r="G130" s="25"/>
      <c r="H130" s="22"/>
      <c r="I130" s="25"/>
      <c r="J130" s="26"/>
      <c r="K130" s="22"/>
      <c r="L130" s="27"/>
      <c r="M130" s="25"/>
      <c r="N130" s="28"/>
      <c r="O130" s="22"/>
      <c r="P130" s="22"/>
      <c r="Q130" s="22"/>
      <c r="R130" s="25"/>
      <c r="S130" s="22"/>
      <c r="T130" s="22"/>
      <c r="U130" s="25"/>
      <c r="V130" s="22"/>
      <c r="W130" s="22"/>
      <c r="X130" s="29"/>
      <c r="Y130" s="29"/>
      <c r="Z130" s="30"/>
    </row>
    <row r="131" ht="25.5" customHeight="1">
      <c r="B131" s="21"/>
      <c r="C131" s="22"/>
      <c r="D131" s="23" t="str">
        <f t="shared" si="2"/>
        <v/>
      </c>
      <c r="E131" s="23" t="str">
        <f t="shared" si="1"/>
        <v/>
      </c>
      <c r="F131" s="24"/>
      <c r="G131" s="25"/>
      <c r="H131" s="22"/>
      <c r="I131" s="25"/>
      <c r="J131" s="26"/>
      <c r="K131" s="22"/>
      <c r="L131" s="27"/>
      <c r="M131" s="25"/>
      <c r="N131" s="28"/>
      <c r="O131" s="22"/>
      <c r="P131" s="22"/>
      <c r="Q131" s="22"/>
      <c r="R131" s="25"/>
      <c r="S131" s="22"/>
      <c r="T131" s="22"/>
      <c r="U131" s="25"/>
      <c r="V131" s="22"/>
      <c r="W131" s="22"/>
      <c r="X131" s="29"/>
      <c r="Y131" s="29"/>
      <c r="Z131" s="30"/>
    </row>
    <row r="132" ht="25.5" customHeight="1">
      <c r="B132" s="21"/>
      <c r="C132" s="22"/>
      <c r="D132" s="23" t="str">
        <f t="shared" si="2"/>
        <v/>
      </c>
      <c r="E132" s="23" t="str">
        <f t="shared" si="1"/>
        <v/>
      </c>
      <c r="F132" s="24"/>
      <c r="G132" s="25"/>
      <c r="H132" s="22"/>
      <c r="I132" s="25"/>
      <c r="J132" s="26"/>
      <c r="K132" s="22"/>
      <c r="L132" s="27"/>
      <c r="M132" s="25"/>
      <c r="N132" s="28"/>
      <c r="O132" s="22"/>
      <c r="P132" s="22"/>
      <c r="Q132" s="22"/>
      <c r="R132" s="25"/>
      <c r="S132" s="22"/>
      <c r="T132" s="22"/>
      <c r="U132" s="25"/>
      <c r="V132" s="22"/>
      <c r="W132" s="22"/>
      <c r="X132" s="29"/>
      <c r="Y132" s="29"/>
      <c r="Z132" s="30"/>
    </row>
    <row r="133" ht="25.5" customHeight="1">
      <c r="B133" s="21"/>
      <c r="C133" s="22"/>
      <c r="D133" s="23" t="str">
        <f t="shared" si="2"/>
        <v/>
      </c>
      <c r="E133" s="23" t="str">
        <f t="shared" si="1"/>
        <v/>
      </c>
      <c r="F133" s="24"/>
      <c r="G133" s="25"/>
      <c r="H133" s="22"/>
      <c r="I133" s="25"/>
      <c r="J133" s="26"/>
      <c r="K133" s="22"/>
      <c r="L133" s="27"/>
      <c r="M133" s="25"/>
      <c r="N133" s="28"/>
      <c r="O133" s="22"/>
      <c r="P133" s="22"/>
      <c r="Q133" s="22"/>
      <c r="R133" s="25"/>
      <c r="S133" s="22"/>
      <c r="T133" s="22"/>
      <c r="U133" s="25"/>
      <c r="V133" s="22"/>
      <c r="W133" s="22"/>
      <c r="X133" s="29"/>
      <c r="Y133" s="29"/>
      <c r="Z133" s="30"/>
    </row>
    <row r="134" ht="25.5" customHeight="1">
      <c r="B134" s="21"/>
      <c r="C134" s="22"/>
      <c r="D134" s="23" t="str">
        <f t="shared" si="2"/>
        <v/>
      </c>
      <c r="E134" s="23" t="str">
        <f t="shared" si="1"/>
        <v/>
      </c>
      <c r="F134" s="24"/>
      <c r="G134" s="25"/>
      <c r="H134" s="22"/>
      <c r="I134" s="25"/>
      <c r="J134" s="26"/>
      <c r="K134" s="22"/>
      <c r="L134" s="27"/>
      <c r="M134" s="25"/>
      <c r="N134" s="28"/>
      <c r="O134" s="22"/>
      <c r="P134" s="22"/>
      <c r="Q134" s="22"/>
      <c r="R134" s="25"/>
      <c r="S134" s="22"/>
      <c r="T134" s="22"/>
      <c r="U134" s="25"/>
      <c r="V134" s="22"/>
      <c r="W134" s="22"/>
      <c r="X134" s="29"/>
      <c r="Y134" s="29"/>
      <c r="Z134" s="30"/>
    </row>
    <row r="135" ht="25.5" customHeight="1">
      <c r="B135" s="21"/>
      <c r="C135" s="22"/>
      <c r="D135" s="23" t="str">
        <f t="shared" si="2"/>
        <v/>
      </c>
      <c r="E135" s="23" t="str">
        <f t="shared" si="1"/>
        <v/>
      </c>
      <c r="F135" s="24"/>
      <c r="G135" s="25"/>
      <c r="H135" s="22"/>
      <c r="I135" s="25"/>
      <c r="J135" s="26"/>
      <c r="K135" s="22"/>
      <c r="L135" s="27"/>
      <c r="M135" s="25"/>
      <c r="N135" s="28"/>
      <c r="O135" s="22"/>
      <c r="P135" s="22"/>
      <c r="Q135" s="22"/>
      <c r="R135" s="25"/>
      <c r="S135" s="22"/>
      <c r="T135" s="22"/>
      <c r="U135" s="25"/>
      <c r="V135" s="22"/>
      <c r="W135" s="22"/>
      <c r="X135" s="29"/>
      <c r="Y135" s="29"/>
      <c r="Z135" s="30"/>
    </row>
    <row r="136" ht="25.5" customHeight="1">
      <c r="B136" s="21"/>
      <c r="C136" s="22"/>
      <c r="D136" s="23" t="str">
        <f t="shared" si="2"/>
        <v/>
      </c>
      <c r="E136" s="23" t="str">
        <f t="shared" si="1"/>
        <v/>
      </c>
      <c r="F136" s="24"/>
      <c r="G136" s="25"/>
      <c r="H136" s="22"/>
      <c r="I136" s="25"/>
      <c r="J136" s="26"/>
      <c r="K136" s="22"/>
      <c r="L136" s="27"/>
      <c r="M136" s="25"/>
      <c r="N136" s="28"/>
      <c r="O136" s="22"/>
      <c r="P136" s="22"/>
      <c r="Q136" s="22"/>
      <c r="R136" s="25"/>
      <c r="S136" s="22"/>
      <c r="T136" s="22"/>
      <c r="U136" s="25"/>
      <c r="V136" s="22"/>
      <c r="W136" s="22"/>
      <c r="X136" s="29"/>
      <c r="Y136" s="29"/>
      <c r="Z136" s="30"/>
    </row>
    <row r="137" ht="25.5" customHeight="1">
      <c r="B137" s="21"/>
      <c r="C137" s="22"/>
      <c r="D137" s="23" t="str">
        <f t="shared" si="2"/>
        <v/>
      </c>
      <c r="E137" s="23" t="str">
        <f t="shared" si="1"/>
        <v/>
      </c>
      <c r="F137" s="24"/>
      <c r="G137" s="25"/>
      <c r="H137" s="22"/>
      <c r="I137" s="25"/>
      <c r="J137" s="26"/>
      <c r="K137" s="22"/>
      <c r="L137" s="27"/>
      <c r="M137" s="25"/>
      <c r="N137" s="28"/>
      <c r="O137" s="22"/>
      <c r="P137" s="22"/>
      <c r="Q137" s="22"/>
      <c r="R137" s="25"/>
      <c r="S137" s="22"/>
      <c r="T137" s="22"/>
      <c r="U137" s="25"/>
      <c r="V137" s="22"/>
      <c r="W137" s="22"/>
      <c r="X137" s="29"/>
      <c r="Y137" s="29"/>
      <c r="Z137" s="30"/>
    </row>
    <row r="138" ht="25.5" customHeight="1">
      <c r="B138" s="21"/>
      <c r="C138" s="22"/>
      <c r="D138" s="23" t="str">
        <f t="shared" si="2"/>
        <v/>
      </c>
      <c r="E138" s="23" t="str">
        <f t="shared" si="1"/>
        <v/>
      </c>
      <c r="F138" s="24"/>
      <c r="G138" s="25"/>
      <c r="H138" s="22"/>
      <c r="I138" s="25"/>
      <c r="J138" s="26"/>
      <c r="K138" s="22"/>
      <c r="L138" s="27"/>
      <c r="M138" s="25"/>
      <c r="N138" s="28"/>
      <c r="O138" s="22"/>
      <c r="P138" s="22"/>
      <c r="Q138" s="22"/>
      <c r="R138" s="25"/>
      <c r="S138" s="22"/>
      <c r="T138" s="22"/>
      <c r="U138" s="25"/>
      <c r="V138" s="22"/>
      <c r="W138" s="22"/>
      <c r="X138" s="29"/>
      <c r="Y138" s="29"/>
      <c r="Z138" s="30"/>
    </row>
    <row r="139" ht="25.5" customHeight="1">
      <c r="B139" s="21"/>
      <c r="C139" s="22"/>
      <c r="D139" s="23" t="str">
        <f t="shared" si="2"/>
        <v/>
      </c>
      <c r="E139" s="23" t="str">
        <f t="shared" si="1"/>
        <v/>
      </c>
      <c r="F139" s="24"/>
      <c r="G139" s="25"/>
      <c r="H139" s="22"/>
      <c r="I139" s="25"/>
      <c r="J139" s="26"/>
      <c r="K139" s="22"/>
      <c r="L139" s="27"/>
      <c r="M139" s="25"/>
      <c r="N139" s="28"/>
      <c r="O139" s="22"/>
      <c r="P139" s="22"/>
      <c r="Q139" s="22"/>
      <c r="R139" s="25"/>
      <c r="S139" s="22"/>
      <c r="T139" s="22"/>
      <c r="U139" s="25"/>
      <c r="V139" s="22"/>
      <c r="W139" s="22"/>
      <c r="X139" s="29"/>
      <c r="Y139" s="29"/>
      <c r="Z139" s="30"/>
    </row>
    <row r="140" ht="25.5" customHeight="1">
      <c r="B140" s="21"/>
      <c r="C140" s="22"/>
      <c r="D140" s="23" t="str">
        <f t="shared" si="2"/>
        <v/>
      </c>
      <c r="E140" s="23" t="str">
        <f t="shared" si="1"/>
        <v/>
      </c>
      <c r="F140" s="24"/>
      <c r="G140" s="25"/>
      <c r="H140" s="22"/>
      <c r="I140" s="25"/>
      <c r="J140" s="26"/>
      <c r="K140" s="22"/>
      <c r="L140" s="27"/>
      <c r="M140" s="25"/>
      <c r="N140" s="28"/>
      <c r="O140" s="22"/>
      <c r="P140" s="22"/>
      <c r="Q140" s="22"/>
      <c r="R140" s="25"/>
      <c r="S140" s="22"/>
      <c r="T140" s="22"/>
      <c r="U140" s="25"/>
      <c r="V140" s="22"/>
      <c r="W140" s="22"/>
      <c r="X140" s="29"/>
      <c r="Y140" s="29"/>
      <c r="Z140" s="30"/>
    </row>
    <row r="141" ht="25.5" customHeight="1">
      <c r="B141" s="21"/>
      <c r="C141" s="22"/>
      <c r="D141" s="23" t="str">
        <f t="shared" si="2"/>
        <v/>
      </c>
      <c r="E141" s="23" t="str">
        <f t="shared" si="1"/>
        <v/>
      </c>
      <c r="F141" s="24"/>
      <c r="G141" s="25"/>
      <c r="H141" s="22"/>
      <c r="I141" s="25"/>
      <c r="J141" s="26"/>
      <c r="K141" s="22"/>
      <c r="L141" s="27"/>
      <c r="M141" s="25"/>
      <c r="N141" s="28"/>
      <c r="O141" s="22"/>
      <c r="P141" s="22"/>
      <c r="Q141" s="22"/>
      <c r="R141" s="25"/>
      <c r="S141" s="22"/>
      <c r="T141" s="22"/>
      <c r="U141" s="25"/>
      <c r="V141" s="22"/>
      <c r="W141" s="22"/>
      <c r="X141" s="29"/>
      <c r="Y141" s="29"/>
      <c r="Z141" s="30"/>
    </row>
    <row r="142" ht="25.5" customHeight="1">
      <c r="B142" s="21"/>
      <c r="C142" s="22"/>
      <c r="D142" s="23" t="str">
        <f t="shared" si="2"/>
        <v/>
      </c>
      <c r="E142" s="23" t="str">
        <f t="shared" si="1"/>
        <v/>
      </c>
      <c r="F142" s="24"/>
      <c r="G142" s="25"/>
      <c r="H142" s="22"/>
      <c r="I142" s="25"/>
      <c r="J142" s="26"/>
      <c r="K142" s="22"/>
      <c r="L142" s="27"/>
      <c r="M142" s="25"/>
      <c r="N142" s="28"/>
      <c r="O142" s="22"/>
      <c r="P142" s="22"/>
      <c r="Q142" s="22"/>
      <c r="R142" s="25"/>
      <c r="S142" s="22"/>
      <c r="T142" s="22"/>
      <c r="U142" s="25"/>
      <c r="V142" s="22"/>
      <c r="W142" s="22"/>
      <c r="X142" s="29"/>
      <c r="Y142" s="29"/>
      <c r="Z142" s="30"/>
    </row>
    <row r="143" ht="25.5" customHeight="1">
      <c r="B143" s="21"/>
      <c r="C143" s="22"/>
      <c r="D143" s="23" t="str">
        <f t="shared" si="2"/>
        <v/>
      </c>
      <c r="E143" s="23" t="str">
        <f t="shared" si="1"/>
        <v/>
      </c>
      <c r="F143" s="24"/>
      <c r="G143" s="25"/>
      <c r="H143" s="22"/>
      <c r="I143" s="25"/>
      <c r="J143" s="26"/>
      <c r="K143" s="22"/>
      <c r="L143" s="27"/>
      <c r="M143" s="25"/>
      <c r="N143" s="28"/>
      <c r="O143" s="22"/>
      <c r="P143" s="22"/>
      <c r="Q143" s="22"/>
      <c r="R143" s="25"/>
      <c r="S143" s="22"/>
      <c r="T143" s="22"/>
      <c r="U143" s="25"/>
      <c r="V143" s="22"/>
      <c r="W143" s="22"/>
      <c r="X143" s="29"/>
      <c r="Y143" s="29"/>
      <c r="Z143" s="30"/>
    </row>
    <row r="144" ht="25.5" customHeight="1">
      <c r="B144" s="21"/>
      <c r="C144" s="22"/>
      <c r="D144" s="23" t="str">
        <f t="shared" si="2"/>
        <v/>
      </c>
      <c r="E144" s="23" t="str">
        <f t="shared" si="1"/>
        <v/>
      </c>
      <c r="F144" s="24"/>
      <c r="G144" s="25"/>
      <c r="H144" s="22"/>
      <c r="I144" s="25"/>
      <c r="J144" s="26"/>
      <c r="K144" s="22"/>
      <c r="L144" s="27"/>
      <c r="M144" s="25"/>
      <c r="N144" s="28"/>
      <c r="O144" s="22"/>
      <c r="P144" s="22"/>
      <c r="Q144" s="22"/>
      <c r="R144" s="25"/>
      <c r="S144" s="22"/>
      <c r="T144" s="22"/>
      <c r="U144" s="25"/>
      <c r="V144" s="22"/>
      <c r="W144" s="22"/>
      <c r="X144" s="29"/>
      <c r="Y144" s="29"/>
      <c r="Z144" s="30"/>
    </row>
    <row r="145" ht="25.5" customHeight="1">
      <c r="B145" s="21"/>
      <c r="C145" s="22"/>
      <c r="D145" s="23" t="str">
        <f t="shared" si="2"/>
        <v/>
      </c>
      <c r="E145" s="23" t="str">
        <f t="shared" si="1"/>
        <v/>
      </c>
      <c r="F145" s="24"/>
      <c r="G145" s="25"/>
      <c r="H145" s="22"/>
      <c r="I145" s="25"/>
      <c r="J145" s="26"/>
      <c r="K145" s="22"/>
      <c r="L145" s="27"/>
      <c r="M145" s="25"/>
      <c r="N145" s="28"/>
      <c r="O145" s="22"/>
      <c r="P145" s="22"/>
      <c r="Q145" s="22"/>
      <c r="R145" s="25"/>
      <c r="S145" s="22"/>
      <c r="T145" s="22"/>
      <c r="U145" s="25"/>
      <c r="V145" s="22"/>
      <c r="W145" s="22"/>
      <c r="X145" s="29"/>
      <c r="Y145" s="29"/>
      <c r="Z145" s="30"/>
    </row>
    <row r="146" ht="25.5" customHeight="1">
      <c r="B146" s="21"/>
      <c r="C146" s="22"/>
      <c r="D146" s="23" t="str">
        <f t="shared" si="2"/>
        <v/>
      </c>
      <c r="E146" s="23" t="str">
        <f t="shared" si="1"/>
        <v/>
      </c>
      <c r="F146" s="24"/>
      <c r="G146" s="25"/>
      <c r="H146" s="22"/>
      <c r="I146" s="25"/>
      <c r="J146" s="26"/>
      <c r="K146" s="22"/>
      <c r="L146" s="27"/>
      <c r="M146" s="25"/>
      <c r="N146" s="28"/>
      <c r="O146" s="22"/>
      <c r="P146" s="22"/>
      <c r="Q146" s="22"/>
      <c r="R146" s="25"/>
      <c r="S146" s="22"/>
      <c r="T146" s="22"/>
      <c r="U146" s="25"/>
      <c r="V146" s="22"/>
      <c r="W146" s="22"/>
      <c r="X146" s="29"/>
      <c r="Y146" s="29"/>
      <c r="Z146" s="30"/>
    </row>
    <row r="147" ht="25.5" customHeight="1">
      <c r="B147" s="21"/>
      <c r="C147" s="22"/>
      <c r="D147" s="23" t="str">
        <f t="shared" si="2"/>
        <v/>
      </c>
      <c r="E147" s="23" t="str">
        <f t="shared" si="1"/>
        <v/>
      </c>
      <c r="F147" s="24"/>
      <c r="G147" s="25"/>
      <c r="H147" s="22"/>
      <c r="I147" s="25"/>
      <c r="J147" s="26"/>
      <c r="K147" s="22"/>
      <c r="L147" s="27"/>
      <c r="M147" s="25"/>
      <c r="N147" s="28"/>
      <c r="O147" s="22"/>
      <c r="P147" s="22"/>
      <c r="Q147" s="22"/>
      <c r="R147" s="25"/>
      <c r="S147" s="22"/>
      <c r="T147" s="22"/>
      <c r="U147" s="25"/>
      <c r="V147" s="22"/>
      <c r="W147" s="22"/>
      <c r="X147" s="29"/>
      <c r="Y147" s="29"/>
      <c r="Z147" s="30"/>
    </row>
    <row r="148" ht="25.5" customHeight="1">
      <c r="B148" s="21"/>
      <c r="C148" s="22"/>
      <c r="D148" s="23" t="str">
        <f t="shared" si="2"/>
        <v/>
      </c>
      <c r="E148" s="23" t="str">
        <f t="shared" si="1"/>
        <v/>
      </c>
      <c r="F148" s="24"/>
      <c r="G148" s="25"/>
      <c r="H148" s="22"/>
      <c r="I148" s="25"/>
      <c r="J148" s="26"/>
      <c r="K148" s="22"/>
      <c r="L148" s="27"/>
      <c r="M148" s="25"/>
      <c r="N148" s="28"/>
      <c r="O148" s="22"/>
      <c r="P148" s="22"/>
      <c r="Q148" s="22"/>
      <c r="R148" s="25"/>
      <c r="S148" s="22"/>
      <c r="T148" s="22"/>
      <c r="U148" s="25"/>
      <c r="V148" s="22"/>
      <c r="W148" s="22"/>
      <c r="X148" s="29"/>
      <c r="Y148" s="29"/>
      <c r="Z148" s="30"/>
    </row>
    <row r="149" ht="25.5" customHeight="1">
      <c r="B149" s="21"/>
      <c r="C149" s="22"/>
      <c r="D149" s="23" t="str">
        <f t="shared" si="2"/>
        <v/>
      </c>
      <c r="E149" s="23" t="str">
        <f t="shared" si="1"/>
        <v/>
      </c>
      <c r="F149" s="24"/>
      <c r="G149" s="25"/>
      <c r="H149" s="22"/>
      <c r="I149" s="25"/>
      <c r="J149" s="26"/>
      <c r="K149" s="22"/>
      <c r="L149" s="27"/>
      <c r="M149" s="25"/>
      <c r="N149" s="28"/>
      <c r="O149" s="22"/>
      <c r="P149" s="22"/>
      <c r="Q149" s="22"/>
      <c r="R149" s="25"/>
      <c r="S149" s="22"/>
      <c r="T149" s="22"/>
      <c r="U149" s="25"/>
      <c r="V149" s="22"/>
      <c r="W149" s="22"/>
      <c r="X149" s="29"/>
      <c r="Y149" s="29"/>
      <c r="Z149" s="30"/>
    </row>
    <row r="150" ht="25.5" customHeight="1">
      <c r="B150" s="21"/>
      <c r="C150" s="22"/>
      <c r="D150" s="23" t="str">
        <f t="shared" si="2"/>
        <v/>
      </c>
      <c r="E150" s="23" t="str">
        <f t="shared" si="1"/>
        <v/>
      </c>
      <c r="F150" s="24"/>
      <c r="G150" s="25"/>
      <c r="H150" s="22"/>
      <c r="I150" s="25"/>
      <c r="J150" s="26"/>
      <c r="K150" s="22"/>
      <c r="L150" s="27"/>
      <c r="M150" s="25"/>
      <c r="N150" s="28"/>
      <c r="O150" s="22"/>
      <c r="P150" s="22"/>
      <c r="Q150" s="22"/>
      <c r="R150" s="25"/>
      <c r="S150" s="22"/>
      <c r="T150" s="22"/>
      <c r="U150" s="25"/>
      <c r="V150" s="22"/>
      <c r="W150" s="22"/>
      <c r="X150" s="29"/>
      <c r="Y150" s="29"/>
      <c r="Z150" s="30"/>
    </row>
    <row r="151" ht="25.5" customHeight="1">
      <c r="B151" s="21"/>
      <c r="C151" s="22"/>
      <c r="D151" s="23" t="str">
        <f t="shared" si="2"/>
        <v/>
      </c>
      <c r="E151" s="23" t="str">
        <f t="shared" si="1"/>
        <v/>
      </c>
      <c r="F151" s="24"/>
      <c r="G151" s="25"/>
      <c r="H151" s="22"/>
      <c r="I151" s="25"/>
      <c r="J151" s="26"/>
      <c r="K151" s="22"/>
      <c r="L151" s="27"/>
      <c r="M151" s="25"/>
      <c r="N151" s="28"/>
      <c r="O151" s="22"/>
      <c r="P151" s="22"/>
      <c r="Q151" s="22"/>
      <c r="R151" s="25"/>
      <c r="S151" s="22"/>
      <c r="T151" s="22"/>
      <c r="U151" s="25"/>
      <c r="V151" s="22"/>
      <c r="W151" s="22"/>
      <c r="X151" s="29"/>
      <c r="Y151" s="29"/>
      <c r="Z151" s="30"/>
    </row>
    <row r="152" ht="25.5" customHeight="1">
      <c r="B152" s="21"/>
      <c r="C152" s="22"/>
      <c r="D152" s="23" t="str">
        <f t="shared" si="2"/>
        <v/>
      </c>
      <c r="E152" s="23" t="str">
        <f t="shared" si="1"/>
        <v/>
      </c>
      <c r="F152" s="24"/>
      <c r="G152" s="25"/>
      <c r="H152" s="22"/>
      <c r="I152" s="25"/>
      <c r="J152" s="26"/>
      <c r="K152" s="22"/>
      <c r="L152" s="27"/>
      <c r="M152" s="25"/>
      <c r="N152" s="28"/>
      <c r="O152" s="22"/>
      <c r="P152" s="22"/>
      <c r="Q152" s="22"/>
      <c r="R152" s="25"/>
      <c r="S152" s="22"/>
      <c r="T152" s="22"/>
      <c r="U152" s="25"/>
      <c r="V152" s="22"/>
      <c r="W152" s="22"/>
      <c r="X152" s="29"/>
      <c r="Y152" s="29"/>
      <c r="Z152" s="30"/>
    </row>
    <row r="153" ht="25.5" customHeight="1">
      <c r="B153" s="21"/>
      <c r="C153" s="22"/>
      <c r="D153" s="23" t="str">
        <f t="shared" si="2"/>
        <v/>
      </c>
      <c r="E153" s="23" t="str">
        <f t="shared" si="1"/>
        <v/>
      </c>
      <c r="F153" s="24"/>
      <c r="G153" s="25"/>
      <c r="H153" s="22"/>
      <c r="I153" s="25"/>
      <c r="J153" s="26"/>
      <c r="K153" s="22"/>
      <c r="L153" s="27"/>
      <c r="M153" s="25"/>
      <c r="N153" s="28"/>
      <c r="O153" s="22"/>
      <c r="P153" s="22"/>
      <c r="Q153" s="22"/>
      <c r="R153" s="25"/>
      <c r="S153" s="22"/>
      <c r="T153" s="22"/>
      <c r="U153" s="25"/>
      <c r="V153" s="22"/>
      <c r="W153" s="22"/>
      <c r="X153" s="29"/>
      <c r="Y153" s="29"/>
      <c r="Z153" s="30"/>
    </row>
    <row r="154" ht="25.5" customHeight="1">
      <c r="B154" s="21"/>
      <c r="C154" s="22"/>
      <c r="D154" s="23" t="str">
        <f t="shared" si="2"/>
        <v/>
      </c>
      <c r="E154" s="23" t="str">
        <f t="shared" si="1"/>
        <v/>
      </c>
      <c r="F154" s="24"/>
      <c r="G154" s="25"/>
      <c r="H154" s="22"/>
      <c r="I154" s="22"/>
      <c r="J154" s="26"/>
      <c r="K154" s="22"/>
      <c r="L154" s="27"/>
      <c r="M154" s="25"/>
      <c r="N154" s="28"/>
      <c r="O154" s="22"/>
      <c r="P154" s="22"/>
      <c r="Q154" s="22"/>
      <c r="R154" s="25"/>
      <c r="S154" s="22"/>
      <c r="T154" s="22"/>
      <c r="U154" s="25"/>
      <c r="V154" s="22"/>
      <c r="W154" s="22"/>
      <c r="X154" s="29"/>
      <c r="Y154" s="29"/>
      <c r="Z154" s="30"/>
    </row>
    <row r="155" ht="25.5" customHeight="1">
      <c r="B155" s="21"/>
      <c r="C155" s="22"/>
      <c r="D155" s="23" t="str">
        <f t="shared" si="2"/>
        <v/>
      </c>
      <c r="E155" s="23" t="str">
        <f t="shared" si="1"/>
        <v/>
      </c>
      <c r="F155" s="24"/>
      <c r="G155" s="25"/>
      <c r="H155" s="22"/>
      <c r="I155" s="22"/>
      <c r="J155" s="26"/>
      <c r="K155" s="22"/>
      <c r="L155" s="27"/>
      <c r="M155" s="25"/>
      <c r="N155" s="28"/>
      <c r="O155" s="22"/>
      <c r="P155" s="22"/>
      <c r="Q155" s="22"/>
      <c r="R155" s="25"/>
      <c r="S155" s="22"/>
      <c r="T155" s="22"/>
      <c r="U155" s="25"/>
      <c r="V155" s="22"/>
      <c r="W155" s="22"/>
      <c r="X155" s="29"/>
      <c r="Y155" s="29"/>
      <c r="Z155" s="30"/>
    </row>
    <row r="156" ht="25.5" customHeight="1">
      <c r="B156" s="21"/>
      <c r="C156" s="22"/>
      <c r="D156" s="23" t="str">
        <f t="shared" si="2"/>
        <v/>
      </c>
      <c r="E156" s="23" t="str">
        <f t="shared" si="1"/>
        <v/>
      </c>
      <c r="F156" s="24"/>
      <c r="G156" s="25"/>
      <c r="H156" s="22"/>
      <c r="I156" s="22"/>
      <c r="J156" s="26"/>
      <c r="K156" s="22"/>
      <c r="L156" s="27"/>
      <c r="M156" s="25"/>
      <c r="N156" s="28"/>
      <c r="O156" s="22"/>
      <c r="P156" s="22"/>
      <c r="Q156" s="22"/>
      <c r="R156" s="25"/>
      <c r="S156" s="22"/>
      <c r="T156" s="22"/>
      <c r="U156" s="25"/>
      <c r="V156" s="22"/>
      <c r="W156" s="22"/>
      <c r="X156" s="29"/>
      <c r="Y156" s="29"/>
      <c r="Z156" s="30"/>
    </row>
    <row r="157" ht="25.5" customHeight="1">
      <c r="B157" s="21"/>
      <c r="C157" s="22"/>
      <c r="D157" s="23" t="str">
        <f t="shared" si="2"/>
        <v/>
      </c>
      <c r="E157" s="23" t="str">
        <f t="shared" si="1"/>
        <v/>
      </c>
      <c r="F157" s="24"/>
      <c r="G157" s="25"/>
      <c r="H157" s="22"/>
      <c r="I157" s="22"/>
      <c r="J157" s="26"/>
      <c r="K157" s="22"/>
      <c r="L157" s="27"/>
      <c r="M157" s="25"/>
      <c r="N157" s="28"/>
      <c r="O157" s="22"/>
      <c r="P157" s="22"/>
      <c r="Q157" s="22"/>
      <c r="R157" s="25"/>
      <c r="S157" s="22"/>
      <c r="T157" s="22"/>
      <c r="U157" s="25"/>
      <c r="V157" s="22"/>
      <c r="W157" s="22"/>
      <c r="X157" s="29"/>
      <c r="Y157" s="29"/>
      <c r="Z157" s="30"/>
    </row>
    <row r="158" ht="25.5" customHeight="1">
      <c r="B158" s="21"/>
      <c r="C158" s="22"/>
      <c r="D158" s="23" t="str">
        <f t="shared" si="2"/>
        <v/>
      </c>
      <c r="E158" s="23" t="str">
        <f t="shared" si="1"/>
        <v/>
      </c>
      <c r="F158" s="24"/>
      <c r="G158" s="25"/>
      <c r="H158" s="22"/>
      <c r="I158" s="22"/>
      <c r="J158" s="26"/>
      <c r="K158" s="22"/>
      <c r="L158" s="27"/>
      <c r="M158" s="25"/>
      <c r="N158" s="28"/>
      <c r="O158" s="22"/>
      <c r="P158" s="22"/>
      <c r="Q158" s="22"/>
      <c r="R158" s="25"/>
      <c r="S158" s="22"/>
      <c r="T158" s="22"/>
      <c r="U158" s="25"/>
      <c r="V158" s="22"/>
      <c r="W158" s="22"/>
      <c r="X158" s="29"/>
      <c r="Y158" s="29"/>
      <c r="Z158" s="30"/>
    </row>
    <row r="159" ht="25.5" customHeight="1">
      <c r="B159" s="21"/>
      <c r="C159" s="22"/>
      <c r="D159" s="23" t="str">
        <f t="shared" si="2"/>
        <v/>
      </c>
      <c r="E159" s="23" t="str">
        <f t="shared" si="1"/>
        <v/>
      </c>
      <c r="F159" s="24"/>
      <c r="G159" s="25"/>
      <c r="H159" s="22"/>
      <c r="I159" s="22"/>
      <c r="J159" s="26"/>
      <c r="K159" s="22"/>
      <c r="L159" s="27"/>
      <c r="M159" s="25"/>
      <c r="N159" s="28"/>
      <c r="O159" s="22"/>
      <c r="P159" s="22"/>
      <c r="Q159" s="22"/>
      <c r="R159" s="25"/>
      <c r="S159" s="22"/>
      <c r="T159" s="22"/>
      <c r="U159" s="25"/>
      <c r="V159" s="22"/>
      <c r="W159" s="22"/>
      <c r="X159" s="29"/>
      <c r="Y159" s="29"/>
      <c r="Z159" s="30"/>
    </row>
    <row r="160" ht="25.5" customHeight="1">
      <c r="B160" s="21"/>
      <c r="C160" s="22"/>
      <c r="D160" s="23" t="str">
        <f t="shared" si="2"/>
        <v/>
      </c>
      <c r="E160" s="23" t="str">
        <f t="shared" si="1"/>
        <v/>
      </c>
      <c r="F160" s="24"/>
      <c r="G160" s="25"/>
      <c r="H160" s="22"/>
      <c r="I160" s="22"/>
      <c r="J160" s="26"/>
      <c r="K160" s="22"/>
      <c r="L160" s="27"/>
      <c r="M160" s="25"/>
      <c r="N160" s="28"/>
      <c r="O160" s="22"/>
      <c r="P160" s="22"/>
      <c r="Q160" s="22"/>
      <c r="R160" s="25"/>
      <c r="S160" s="22"/>
      <c r="T160" s="22"/>
      <c r="U160" s="25"/>
      <c r="V160" s="22"/>
      <c r="W160" s="22"/>
      <c r="X160" s="29"/>
      <c r="Y160" s="29"/>
      <c r="Z160" s="30"/>
    </row>
    <row r="161" ht="25.5" customHeight="1">
      <c r="B161" s="21"/>
      <c r="C161" s="22"/>
      <c r="D161" s="23" t="str">
        <f t="shared" si="2"/>
        <v/>
      </c>
      <c r="E161" s="23" t="str">
        <f t="shared" si="1"/>
        <v/>
      </c>
      <c r="F161" s="24"/>
      <c r="G161" s="25"/>
      <c r="H161" s="22"/>
      <c r="I161" s="22"/>
      <c r="J161" s="26"/>
      <c r="K161" s="22"/>
      <c r="L161" s="27"/>
      <c r="M161" s="25"/>
      <c r="N161" s="28"/>
      <c r="O161" s="22"/>
      <c r="P161" s="22"/>
      <c r="Q161" s="22"/>
      <c r="R161" s="25"/>
      <c r="S161" s="22"/>
      <c r="T161" s="22"/>
      <c r="U161" s="25"/>
      <c r="V161" s="22"/>
      <c r="W161" s="22"/>
      <c r="X161" s="29"/>
      <c r="Y161" s="29"/>
      <c r="Z161" s="30"/>
    </row>
    <row r="162" ht="25.5" customHeight="1">
      <c r="B162" s="21"/>
      <c r="C162" s="22"/>
      <c r="D162" s="23" t="str">
        <f t="shared" si="2"/>
        <v/>
      </c>
      <c r="E162" s="23" t="str">
        <f t="shared" si="1"/>
        <v/>
      </c>
      <c r="F162" s="24"/>
      <c r="G162" s="25"/>
      <c r="H162" s="22"/>
      <c r="I162" s="22"/>
      <c r="J162" s="26"/>
      <c r="K162" s="22"/>
      <c r="L162" s="27"/>
      <c r="M162" s="25"/>
      <c r="N162" s="28"/>
      <c r="O162" s="22"/>
      <c r="P162" s="22"/>
      <c r="Q162" s="22"/>
      <c r="R162" s="25"/>
      <c r="S162" s="22"/>
      <c r="T162" s="22"/>
      <c r="U162" s="25"/>
      <c r="V162" s="22"/>
      <c r="W162" s="22"/>
      <c r="X162" s="29"/>
      <c r="Y162" s="29"/>
      <c r="Z162" s="30"/>
    </row>
    <row r="163" ht="25.5" customHeight="1">
      <c r="B163" s="21"/>
      <c r="C163" s="22"/>
      <c r="D163" s="23" t="str">
        <f t="shared" si="2"/>
        <v/>
      </c>
      <c r="E163" s="23" t="str">
        <f t="shared" si="1"/>
        <v/>
      </c>
      <c r="F163" s="24"/>
      <c r="G163" s="25"/>
      <c r="H163" s="22"/>
      <c r="I163" s="22"/>
      <c r="J163" s="26"/>
      <c r="K163" s="22"/>
      <c r="L163" s="27"/>
      <c r="M163" s="25"/>
      <c r="N163" s="28"/>
      <c r="O163" s="22"/>
      <c r="P163" s="22"/>
      <c r="Q163" s="22"/>
      <c r="R163" s="25"/>
      <c r="S163" s="22"/>
      <c r="T163" s="22"/>
      <c r="U163" s="25"/>
      <c r="V163" s="22"/>
      <c r="W163" s="22"/>
      <c r="X163" s="29"/>
      <c r="Y163" s="29"/>
      <c r="Z163" s="30"/>
    </row>
    <row r="164" ht="25.5" customHeight="1">
      <c r="B164" s="21"/>
      <c r="C164" s="22"/>
      <c r="D164" s="23" t="str">
        <f t="shared" si="2"/>
        <v/>
      </c>
      <c r="E164" s="23" t="str">
        <f t="shared" si="1"/>
        <v/>
      </c>
      <c r="F164" s="24"/>
      <c r="G164" s="25"/>
      <c r="H164" s="22"/>
      <c r="I164" s="22"/>
      <c r="J164" s="26"/>
      <c r="K164" s="22"/>
      <c r="L164" s="27"/>
      <c r="M164" s="25"/>
      <c r="N164" s="28"/>
      <c r="O164" s="22"/>
      <c r="P164" s="22"/>
      <c r="Q164" s="22"/>
      <c r="R164" s="25"/>
      <c r="S164" s="22"/>
      <c r="T164" s="22"/>
      <c r="U164" s="25"/>
      <c r="V164" s="22"/>
      <c r="W164" s="22"/>
      <c r="X164" s="29"/>
      <c r="Y164" s="29"/>
      <c r="Z164" s="30"/>
    </row>
    <row r="165" ht="25.5" customHeight="1">
      <c r="B165" s="21"/>
      <c r="C165" s="22"/>
      <c r="D165" s="23" t="str">
        <f t="shared" si="2"/>
        <v/>
      </c>
      <c r="E165" s="23" t="str">
        <f t="shared" si="1"/>
        <v/>
      </c>
      <c r="F165" s="24"/>
      <c r="G165" s="25"/>
      <c r="H165" s="22"/>
      <c r="I165" s="22"/>
      <c r="J165" s="26"/>
      <c r="K165" s="22"/>
      <c r="L165" s="27"/>
      <c r="M165" s="25"/>
      <c r="N165" s="28"/>
      <c r="O165" s="22"/>
      <c r="P165" s="22"/>
      <c r="Q165" s="22"/>
      <c r="R165" s="25"/>
      <c r="S165" s="22"/>
      <c r="T165" s="22"/>
      <c r="U165" s="25"/>
      <c r="V165" s="22"/>
      <c r="W165" s="22"/>
      <c r="X165" s="29"/>
      <c r="Y165" s="29"/>
      <c r="Z165" s="30"/>
    </row>
    <row r="166" ht="25.5" customHeight="1">
      <c r="B166" s="21"/>
      <c r="C166" s="22"/>
      <c r="D166" s="23" t="str">
        <f t="shared" si="2"/>
        <v/>
      </c>
      <c r="E166" s="23" t="str">
        <f t="shared" si="1"/>
        <v/>
      </c>
      <c r="F166" s="24"/>
      <c r="G166" s="25"/>
      <c r="H166" s="22"/>
      <c r="I166" s="22"/>
      <c r="J166" s="26"/>
      <c r="K166" s="22"/>
      <c r="L166" s="27"/>
      <c r="M166" s="25"/>
      <c r="N166" s="28"/>
      <c r="O166" s="22"/>
      <c r="P166" s="22"/>
      <c r="Q166" s="22"/>
      <c r="R166" s="25"/>
      <c r="S166" s="22"/>
      <c r="T166" s="22"/>
      <c r="U166" s="25"/>
      <c r="V166" s="22"/>
      <c r="W166" s="22"/>
      <c r="X166" s="29"/>
      <c r="Y166" s="29"/>
      <c r="Z166" s="30"/>
    </row>
    <row r="167" ht="25.5" customHeight="1">
      <c r="B167" s="21"/>
      <c r="C167" s="22"/>
      <c r="D167" s="23" t="str">
        <f t="shared" si="2"/>
        <v/>
      </c>
      <c r="E167" s="23" t="str">
        <f t="shared" si="1"/>
        <v/>
      </c>
      <c r="F167" s="24"/>
      <c r="G167" s="25"/>
      <c r="H167" s="22"/>
      <c r="I167" s="22"/>
      <c r="J167" s="26"/>
      <c r="K167" s="22"/>
      <c r="L167" s="27"/>
      <c r="M167" s="25"/>
      <c r="N167" s="28"/>
      <c r="O167" s="22"/>
      <c r="P167" s="22"/>
      <c r="Q167" s="22"/>
      <c r="R167" s="25"/>
      <c r="S167" s="22"/>
      <c r="T167" s="22"/>
      <c r="U167" s="25"/>
      <c r="V167" s="22"/>
      <c r="W167" s="22"/>
      <c r="X167" s="29"/>
      <c r="Y167" s="29"/>
      <c r="Z167" s="30"/>
    </row>
    <row r="168" ht="25.5" customHeight="1">
      <c r="B168" s="21"/>
      <c r="C168" s="22"/>
      <c r="D168" s="23" t="str">
        <f t="shared" si="2"/>
        <v/>
      </c>
      <c r="E168" s="23" t="str">
        <f t="shared" si="1"/>
        <v/>
      </c>
      <c r="F168" s="24"/>
      <c r="G168" s="25"/>
      <c r="H168" s="22"/>
      <c r="I168" s="22"/>
      <c r="J168" s="26"/>
      <c r="K168" s="22"/>
      <c r="L168" s="27"/>
      <c r="M168" s="25"/>
      <c r="N168" s="28"/>
      <c r="O168" s="22"/>
      <c r="P168" s="22"/>
      <c r="Q168" s="22"/>
      <c r="R168" s="25"/>
      <c r="S168" s="22"/>
      <c r="T168" s="22"/>
      <c r="U168" s="25"/>
      <c r="V168" s="22"/>
      <c r="W168" s="22"/>
      <c r="X168" s="29"/>
      <c r="Y168" s="29"/>
      <c r="Z168" s="30"/>
    </row>
    <row r="169" ht="25.5" customHeight="1">
      <c r="B169" s="21"/>
      <c r="C169" s="22"/>
      <c r="D169" s="23" t="str">
        <f t="shared" si="2"/>
        <v/>
      </c>
      <c r="E169" s="23" t="str">
        <f t="shared" si="1"/>
        <v/>
      </c>
      <c r="F169" s="24"/>
      <c r="G169" s="25"/>
      <c r="H169" s="22"/>
      <c r="I169" s="22"/>
      <c r="J169" s="26"/>
      <c r="K169" s="22"/>
      <c r="L169" s="27"/>
      <c r="M169" s="25"/>
      <c r="N169" s="28"/>
      <c r="O169" s="22"/>
      <c r="P169" s="22"/>
      <c r="Q169" s="22"/>
      <c r="R169" s="25"/>
      <c r="S169" s="22"/>
      <c r="T169" s="22"/>
      <c r="U169" s="25"/>
      <c r="V169" s="22"/>
      <c r="W169" s="22"/>
      <c r="X169" s="29"/>
      <c r="Y169" s="29"/>
      <c r="Z169" s="30"/>
    </row>
    <row r="170" ht="25.5" customHeight="1">
      <c r="B170" s="21"/>
      <c r="C170" s="22"/>
      <c r="D170" s="23" t="str">
        <f t="shared" si="2"/>
        <v/>
      </c>
      <c r="E170" s="23" t="str">
        <f t="shared" si="1"/>
        <v/>
      </c>
      <c r="F170" s="24"/>
      <c r="G170" s="25"/>
      <c r="H170" s="22"/>
      <c r="I170" s="22"/>
      <c r="J170" s="26"/>
      <c r="K170" s="22"/>
      <c r="L170" s="27"/>
      <c r="M170" s="25"/>
      <c r="N170" s="28"/>
      <c r="O170" s="22"/>
      <c r="P170" s="22"/>
      <c r="Q170" s="22"/>
      <c r="R170" s="25"/>
      <c r="S170" s="22"/>
      <c r="T170" s="22"/>
      <c r="U170" s="25"/>
      <c r="V170" s="22"/>
      <c r="W170" s="22"/>
      <c r="X170" s="29"/>
      <c r="Y170" s="29"/>
      <c r="Z170" s="30"/>
    </row>
    <row r="171" ht="25.5" customHeight="1">
      <c r="B171" s="21"/>
      <c r="C171" s="22"/>
      <c r="D171" s="23" t="str">
        <f t="shared" si="2"/>
        <v/>
      </c>
      <c r="E171" s="23" t="str">
        <f t="shared" si="1"/>
        <v/>
      </c>
      <c r="F171" s="24"/>
      <c r="G171" s="25"/>
      <c r="H171" s="22"/>
      <c r="I171" s="22"/>
      <c r="J171" s="26"/>
      <c r="K171" s="22"/>
      <c r="L171" s="27"/>
      <c r="M171" s="25"/>
      <c r="N171" s="28"/>
      <c r="O171" s="22"/>
      <c r="P171" s="22"/>
      <c r="Q171" s="22"/>
      <c r="R171" s="25"/>
      <c r="S171" s="22"/>
      <c r="T171" s="22"/>
      <c r="U171" s="25"/>
      <c r="V171" s="22"/>
      <c r="W171" s="22"/>
      <c r="X171" s="29"/>
      <c r="Y171" s="29"/>
      <c r="Z171" s="30"/>
    </row>
    <row r="172" ht="25.5" customHeight="1">
      <c r="B172" s="21"/>
      <c r="C172" s="22"/>
      <c r="D172" s="23" t="str">
        <f t="shared" si="2"/>
        <v/>
      </c>
      <c r="E172" s="23" t="str">
        <f t="shared" si="1"/>
        <v/>
      </c>
      <c r="F172" s="24"/>
      <c r="G172" s="25"/>
      <c r="H172" s="22"/>
      <c r="I172" s="22"/>
      <c r="J172" s="26"/>
      <c r="K172" s="22"/>
      <c r="L172" s="27"/>
      <c r="M172" s="25"/>
      <c r="N172" s="28"/>
      <c r="O172" s="22"/>
      <c r="P172" s="22"/>
      <c r="Q172" s="22"/>
      <c r="R172" s="25"/>
      <c r="S172" s="22"/>
      <c r="T172" s="22"/>
      <c r="U172" s="25"/>
      <c r="V172" s="22"/>
      <c r="W172" s="22"/>
      <c r="X172" s="29"/>
      <c r="Y172" s="29"/>
      <c r="Z172" s="30"/>
    </row>
    <row r="173" ht="25.5" customHeight="1">
      <c r="B173" s="21"/>
      <c r="C173" s="22"/>
      <c r="D173" s="23" t="str">
        <f t="shared" si="2"/>
        <v/>
      </c>
      <c r="E173" s="23" t="str">
        <f t="shared" si="1"/>
        <v/>
      </c>
      <c r="F173" s="24"/>
      <c r="G173" s="25"/>
      <c r="H173" s="22"/>
      <c r="I173" s="22"/>
      <c r="J173" s="26"/>
      <c r="K173" s="22"/>
      <c r="L173" s="27"/>
      <c r="M173" s="25"/>
      <c r="N173" s="28"/>
      <c r="O173" s="22"/>
      <c r="P173" s="22"/>
      <c r="Q173" s="22"/>
      <c r="R173" s="25"/>
      <c r="S173" s="22"/>
      <c r="T173" s="22"/>
      <c r="U173" s="25"/>
      <c r="V173" s="22"/>
      <c r="W173" s="22"/>
      <c r="X173" s="29"/>
      <c r="Y173" s="29"/>
      <c r="Z173" s="30"/>
    </row>
    <row r="174" ht="25.5" customHeight="1">
      <c r="B174" s="21"/>
      <c r="C174" s="22"/>
      <c r="D174" s="23" t="str">
        <f t="shared" si="2"/>
        <v/>
      </c>
      <c r="E174" s="23" t="str">
        <f t="shared" si="1"/>
        <v/>
      </c>
      <c r="F174" s="24"/>
      <c r="G174" s="25"/>
      <c r="H174" s="22"/>
      <c r="I174" s="22"/>
      <c r="J174" s="26"/>
      <c r="K174" s="22"/>
      <c r="L174" s="27"/>
      <c r="M174" s="25"/>
      <c r="N174" s="28"/>
      <c r="O174" s="22"/>
      <c r="P174" s="22"/>
      <c r="Q174" s="22"/>
      <c r="R174" s="25"/>
      <c r="S174" s="22"/>
      <c r="T174" s="22"/>
      <c r="U174" s="25"/>
      <c r="V174" s="22"/>
      <c r="W174" s="22"/>
      <c r="X174" s="29"/>
      <c r="Y174" s="29"/>
      <c r="Z174" s="30"/>
    </row>
    <row r="175" ht="25.5" customHeight="1">
      <c r="B175" s="21"/>
      <c r="C175" s="22"/>
      <c r="D175" s="23" t="str">
        <f t="shared" si="2"/>
        <v/>
      </c>
      <c r="E175" s="23" t="str">
        <f t="shared" si="1"/>
        <v/>
      </c>
      <c r="F175" s="24"/>
      <c r="G175" s="25"/>
      <c r="H175" s="22"/>
      <c r="I175" s="22"/>
      <c r="J175" s="26"/>
      <c r="K175" s="22"/>
      <c r="L175" s="27"/>
      <c r="M175" s="25"/>
      <c r="N175" s="28"/>
      <c r="O175" s="22"/>
      <c r="P175" s="22"/>
      <c r="Q175" s="22"/>
      <c r="R175" s="25"/>
      <c r="S175" s="22"/>
      <c r="T175" s="22"/>
      <c r="U175" s="25"/>
      <c r="V175" s="22"/>
      <c r="W175" s="22"/>
      <c r="X175" s="29"/>
      <c r="Y175" s="29"/>
      <c r="Z175" s="30"/>
    </row>
    <row r="176" ht="25.5" customHeight="1">
      <c r="B176" s="21"/>
      <c r="C176" s="22"/>
      <c r="D176" s="23" t="str">
        <f t="shared" si="2"/>
        <v/>
      </c>
      <c r="E176" s="23" t="str">
        <f t="shared" si="1"/>
        <v/>
      </c>
      <c r="F176" s="24"/>
      <c r="G176" s="25"/>
      <c r="H176" s="22"/>
      <c r="I176" s="22"/>
      <c r="J176" s="26"/>
      <c r="K176" s="22"/>
      <c r="L176" s="27"/>
      <c r="M176" s="25"/>
      <c r="N176" s="28"/>
      <c r="O176" s="22"/>
      <c r="P176" s="22"/>
      <c r="Q176" s="22"/>
      <c r="R176" s="25"/>
      <c r="S176" s="22"/>
      <c r="T176" s="22"/>
      <c r="U176" s="25"/>
      <c r="V176" s="22"/>
      <c r="W176" s="22"/>
      <c r="X176" s="29"/>
      <c r="Y176" s="29"/>
      <c r="Z176" s="30"/>
    </row>
    <row r="177" ht="25.5" customHeight="1">
      <c r="B177" s="21"/>
      <c r="C177" s="22"/>
      <c r="D177" s="23" t="str">
        <f t="shared" si="2"/>
        <v/>
      </c>
      <c r="E177" s="23" t="str">
        <f t="shared" si="1"/>
        <v/>
      </c>
      <c r="F177" s="24"/>
      <c r="G177" s="25"/>
      <c r="H177" s="22"/>
      <c r="I177" s="22"/>
      <c r="J177" s="26"/>
      <c r="K177" s="22"/>
      <c r="L177" s="27"/>
      <c r="M177" s="25"/>
      <c r="N177" s="28"/>
      <c r="O177" s="22"/>
      <c r="P177" s="22"/>
      <c r="Q177" s="22"/>
      <c r="R177" s="25"/>
      <c r="S177" s="22"/>
      <c r="T177" s="22"/>
      <c r="U177" s="25"/>
      <c r="V177" s="22"/>
      <c r="W177" s="22"/>
      <c r="X177" s="29"/>
      <c r="Y177" s="29"/>
      <c r="Z177" s="30"/>
    </row>
    <row r="178" ht="25.5" customHeight="1">
      <c r="B178" s="21"/>
      <c r="C178" s="22"/>
      <c r="D178" s="23" t="str">
        <f t="shared" si="2"/>
        <v/>
      </c>
      <c r="E178" s="23" t="str">
        <f t="shared" si="1"/>
        <v/>
      </c>
      <c r="F178" s="24"/>
      <c r="G178" s="25"/>
      <c r="H178" s="22"/>
      <c r="I178" s="22"/>
      <c r="J178" s="26"/>
      <c r="K178" s="22"/>
      <c r="L178" s="27"/>
      <c r="M178" s="25"/>
      <c r="N178" s="28"/>
      <c r="O178" s="22"/>
      <c r="P178" s="22"/>
      <c r="Q178" s="22"/>
      <c r="R178" s="25"/>
      <c r="S178" s="22"/>
      <c r="T178" s="22"/>
      <c r="U178" s="25"/>
      <c r="V178" s="22"/>
      <c r="W178" s="22"/>
      <c r="X178" s="29"/>
      <c r="Y178" s="29"/>
      <c r="Z178" s="30"/>
    </row>
    <row r="179" ht="25.5" customHeight="1">
      <c r="B179" s="21"/>
      <c r="C179" s="22"/>
      <c r="D179" s="23" t="str">
        <f t="shared" si="2"/>
        <v/>
      </c>
      <c r="E179" s="23" t="str">
        <f t="shared" si="1"/>
        <v/>
      </c>
      <c r="F179" s="24"/>
      <c r="G179" s="25"/>
      <c r="H179" s="22"/>
      <c r="I179" s="22"/>
      <c r="J179" s="26"/>
      <c r="K179" s="22"/>
      <c r="L179" s="27"/>
      <c r="M179" s="25"/>
      <c r="N179" s="28"/>
      <c r="O179" s="22"/>
      <c r="P179" s="22"/>
      <c r="Q179" s="22"/>
      <c r="R179" s="25"/>
      <c r="S179" s="22"/>
      <c r="T179" s="22"/>
      <c r="U179" s="25"/>
      <c r="V179" s="22"/>
      <c r="W179" s="22"/>
      <c r="X179" s="29"/>
      <c r="Y179" s="29"/>
      <c r="Z179" s="30"/>
    </row>
    <row r="180" ht="25.5" customHeight="1">
      <c r="B180" s="21"/>
      <c r="C180" s="22"/>
      <c r="D180" s="23" t="str">
        <f t="shared" si="2"/>
        <v/>
      </c>
      <c r="E180" s="23" t="str">
        <f t="shared" si="1"/>
        <v/>
      </c>
      <c r="F180" s="24"/>
      <c r="G180" s="25"/>
      <c r="H180" s="22"/>
      <c r="I180" s="22"/>
      <c r="J180" s="26"/>
      <c r="K180" s="22"/>
      <c r="L180" s="27"/>
      <c r="M180" s="25"/>
      <c r="N180" s="28"/>
      <c r="O180" s="22"/>
      <c r="P180" s="22"/>
      <c r="Q180" s="22"/>
      <c r="R180" s="25"/>
      <c r="S180" s="22"/>
      <c r="T180" s="22"/>
      <c r="U180" s="25"/>
      <c r="V180" s="22"/>
      <c r="W180" s="22"/>
      <c r="X180" s="29"/>
      <c r="Y180" s="29"/>
      <c r="Z180" s="30"/>
    </row>
    <row r="181" ht="25.5" customHeight="1">
      <c r="B181" s="21"/>
      <c r="C181" s="22"/>
      <c r="D181" s="23" t="str">
        <f t="shared" si="2"/>
        <v/>
      </c>
      <c r="E181" s="23" t="str">
        <f t="shared" si="1"/>
        <v/>
      </c>
      <c r="F181" s="24"/>
      <c r="G181" s="25"/>
      <c r="H181" s="22"/>
      <c r="I181" s="22"/>
      <c r="J181" s="26"/>
      <c r="K181" s="22"/>
      <c r="L181" s="27"/>
      <c r="M181" s="25"/>
      <c r="N181" s="28"/>
      <c r="O181" s="22"/>
      <c r="P181" s="22"/>
      <c r="Q181" s="22"/>
      <c r="R181" s="25"/>
      <c r="S181" s="22"/>
      <c r="T181" s="22"/>
      <c r="U181" s="25"/>
      <c r="V181" s="22"/>
      <c r="W181" s="22"/>
      <c r="X181" s="29"/>
      <c r="Y181" s="29"/>
      <c r="Z181" s="30"/>
    </row>
    <row r="182" ht="25.5" customHeight="1">
      <c r="B182" s="21"/>
      <c r="C182" s="22"/>
      <c r="D182" s="23" t="str">
        <f t="shared" si="2"/>
        <v/>
      </c>
      <c r="E182" s="23" t="str">
        <f t="shared" si="1"/>
        <v/>
      </c>
      <c r="F182" s="24"/>
      <c r="G182" s="25"/>
      <c r="H182" s="22"/>
      <c r="I182" s="22"/>
      <c r="J182" s="26"/>
      <c r="K182" s="22"/>
      <c r="L182" s="27"/>
      <c r="M182" s="25"/>
      <c r="N182" s="28"/>
      <c r="O182" s="22"/>
      <c r="P182" s="22"/>
      <c r="Q182" s="22"/>
      <c r="R182" s="25"/>
      <c r="S182" s="22"/>
      <c r="T182" s="22"/>
      <c r="U182" s="25"/>
      <c r="V182" s="22"/>
      <c r="W182" s="22"/>
      <c r="X182" s="29"/>
      <c r="Y182" s="29"/>
      <c r="Z182" s="30"/>
    </row>
    <row r="183" ht="25.5" customHeight="1">
      <c r="B183" s="21"/>
      <c r="C183" s="22"/>
      <c r="D183" s="23" t="str">
        <f t="shared" si="2"/>
        <v/>
      </c>
      <c r="E183" s="23" t="str">
        <f t="shared" si="1"/>
        <v/>
      </c>
      <c r="F183" s="24"/>
      <c r="G183" s="25"/>
      <c r="H183" s="22"/>
      <c r="I183" s="22"/>
      <c r="J183" s="26"/>
      <c r="K183" s="22"/>
      <c r="L183" s="27"/>
      <c r="M183" s="25"/>
      <c r="N183" s="28"/>
      <c r="O183" s="22"/>
      <c r="P183" s="22"/>
      <c r="Q183" s="22"/>
      <c r="R183" s="25"/>
      <c r="S183" s="22"/>
      <c r="T183" s="22"/>
      <c r="U183" s="25"/>
      <c r="V183" s="22"/>
      <c r="W183" s="22"/>
      <c r="X183" s="29"/>
      <c r="Y183" s="29"/>
      <c r="Z183" s="30"/>
    </row>
    <row r="184" ht="25.5" customHeight="1">
      <c r="B184" s="21"/>
      <c r="C184" s="22"/>
      <c r="D184" s="23" t="str">
        <f t="shared" si="2"/>
        <v/>
      </c>
      <c r="E184" s="23" t="str">
        <f t="shared" si="1"/>
        <v/>
      </c>
      <c r="F184" s="24"/>
      <c r="G184" s="25"/>
      <c r="H184" s="22"/>
      <c r="I184" s="22"/>
      <c r="J184" s="26"/>
      <c r="K184" s="22"/>
      <c r="L184" s="27"/>
      <c r="M184" s="25"/>
      <c r="N184" s="28"/>
      <c r="O184" s="22"/>
      <c r="P184" s="22"/>
      <c r="Q184" s="22"/>
      <c r="R184" s="25"/>
      <c r="S184" s="22"/>
      <c r="T184" s="22"/>
      <c r="U184" s="25"/>
      <c r="V184" s="22"/>
      <c r="W184" s="22"/>
      <c r="X184" s="29"/>
      <c r="Y184" s="29"/>
      <c r="Z184" s="30"/>
    </row>
    <row r="185" ht="25.5" customHeight="1">
      <c r="B185" s="21"/>
      <c r="C185" s="22"/>
      <c r="D185" s="23" t="str">
        <f t="shared" si="2"/>
        <v/>
      </c>
      <c r="E185" s="23" t="str">
        <f t="shared" si="1"/>
        <v/>
      </c>
      <c r="F185" s="24"/>
      <c r="G185" s="25"/>
      <c r="H185" s="22"/>
      <c r="I185" s="22"/>
      <c r="J185" s="26"/>
      <c r="K185" s="22"/>
      <c r="L185" s="27"/>
      <c r="M185" s="25"/>
      <c r="N185" s="28"/>
      <c r="O185" s="22"/>
      <c r="P185" s="22"/>
      <c r="Q185" s="22"/>
      <c r="R185" s="25"/>
      <c r="S185" s="22"/>
      <c r="T185" s="22"/>
      <c r="U185" s="25"/>
      <c r="V185" s="22"/>
      <c r="W185" s="22"/>
      <c r="X185" s="29"/>
      <c r="Y185" s="29"/>
      <c r="Z185" s="30"/>
    </row>
    <row r="186" ht="25.5" customHeight="1">
      <c r="B186" s="21"/>
      <c r="C186" s="22"/>
      <c r="D186" s="23" t="str">
        <f t="shared" si="2"/>
        <v/>
      </c>
      <c r="E186" s="23" t="str">
        <f t="shared" si="1"/>
        <v/>
      </c>
      <c r="F186" s="24"/>
      <c r="G186" s="25"/>
      <c r="H186" s="22"/>
      <c r="I186" s="22"/>
      <c r="J186" s="26"/>
      <c r="K186" s="22"/>
      <c r="L186" s="27"/>
      <c r="M186" s="25"/>
      <c r="N186" s="28"/>
      <c r="O186" s="22"/>
      <c r="P186" s="22"/>
      <c r="Q186" s="22"/>
      <c r="R186" s="25"/>
      <c r="S186" s="22"/>
      <c r="T186" s="22"/>
      <c r="U186" s="25"/>
      <c r="V186" s="22"/>
      <c r="W186" s="22"/>
      <c r="X186" s="29"/>
      <c r="Y186" s="29"/>
      <c r="Z186" s="30"/>
    </row>
    <row r="187" ht="25.5" customHeight="1">
      <c r="B187" s="21"/>
      <c r="C187" s="22"/>
      <c r="D187" s="23" t="str">
        <f t="shared" si="2"/>
        <v/>
      </c>
      <c r="E187" s="23" t="str">
        <f t="shared" si="1"/>
        <v/>
      </c>
      <c r="F187" s="24"/>
      <c r="G187" s="25"/>
      <c r="H187" s="22"/>
      <c r="I187" s="22"/>
      <c r="J187" s="26"/>
      <c r="K187" s="22"/>
      <c r="L187" s="27"/>
      <c r="M187" s="25"/>
      <c r="N187" s="28"/>
      <c r="O187" s="22"/>
      <c r="P187" s="22"/>
      <c r="Q187" s="22"/>
      <c r="R187" s="25"/>
      <c r="S187" s="22"/>
      <c r="T187" s="22"/>
      <c r="U187" s="25"/>
      <c r="V187" s="22"/>
      <c r="W187" s="22"/>
      <c r="X187" s="29"/>
      <c r="Y187" s="29"/>
      <c r="Z187" s="30"/>
    </row>
    <row r="188" ht="25.5" customHeight="1">
      <c r="B188" s="21"/>
      <c r="C188" s="22"/>
      <c r="D188" s="23" t="str">
        <f t="shared" si="2"/>
        <v/>
      </c>
      <c r="E188" s="23" t="str">
        <f t="shared" si="1"/>
        <v/>
      </c>
      <c r="F188" s="24"/>
      <c r="G188" s="25"/>
      <c r="H188" s="22"/>
      <c r="I188" s="22"/>
      <c r="J188" s="26"/>
      <c r="K188" s="22"/>
      <c r="L188" s="27"/>
      <c r="M188" s="25"/>
      <c r="N188" s="28"/>
      <c r="O188" s="22"/>
      <c r="P188" s="22"/>
      <c r="Q188" s="22"/>
      <c r="R188" s="25"/>
      <c r="S188" s="22"/>
      <c r="T188" s="22"/>
      <c r="U188" s="25"/>
      <c r="V188" s="22"/>
      <c r="W188" s="22"/>
      <c r="X188" s="29"/>
      <c r="Y188" s="29"/>
      <c r="Z188" s="30"/>
    </row>
    <row r="189" ht="25.5" customHeight="1">
      <c r="B189" s="21"/>
      <c r="C189" s="22"/>
      <c r="D189" s="23" t="str">
        <f t="shared" si="2"/>
        <v/>
      </c>
      <c r="E189" s="23" t="str">
        <f t="shared" si="1"/>
        <v/>
      </c>
      <c r="F189" s="24"/>
      <c r="G189" s="25"/>
      <c r="H189" s="22"/>
      <c r="I189" s="22"/>
      <c r="J189" s="26"/>
      <c r="K189" s="22"/>
      <c r="L189" s="27"/>
      <c r="M189" s="25"/>
      <c r="N189" s="28"/>
      <c r="O189" s="22"/>
      <c r="P189" s="22"/>
      <c r="Q189" s="22"/>
      <c r="R189" s="25"/>
      <c r="S189" s="22"/>
      <c r="T189" s="22"/>
      <c r="U189" s="25"/>
      <c r="V189" s="22"/>
      <c r="W189" s="22"/>
      <c r="X189" s="29"/>
      <c r="Y189" s="29"/>
      <c r="Z189" s="30"/>
    </row>
    <row r="190" ht="25.5" customHeight="1">
      <c r="B190" s="21"/>
      <c r="C190" s="22"/>
      <c r="D190" s="23" t="str">
        <f t="shared" si="2"/>
        <v/>
      </c>
      <c r="E190" s="23" t="str">
        <f t="shared" si="1"/>
        <v/>
      </c>
      <c r="F190" s="24"/>
      <c r="G190" s="25"/>
      <c r="H190" s="22"/>
      <c r="I190" s="22"/>
      <c r="J190" s="26"/>
      <c r="K190" s="22"/>
      <c r="L190" s="27"/>
      <c r="M190" s="25"/>
      <c r="N190" s="28"/>
      <c r="O190" s="22"/>
      <c r="P190" s="22"/>
      <c r="Q190" s="22"/>
      <c r="R190" s="25"/>
      <c r="S190" s="22"/>
      <c r="T190" s="22"/>
      <c r="U190" s="25"/>
      <c r="V190" s="22"/>
      <c r="W190" s="22"/>
      <c r="X190" s="29"/>
      <c r="Y190" s="29"/>
      <c r="Z190" s="30"/>
    </row>
    <row r="191" ht="25.5" customHeight="1">
      <c r="B191" s="21"/>
      <c r="C191" s="22"/>
      <c r="D191" s="23" t="str">
        <f t="shared" si="2"/>
        <v/>
      </c>
      <c r="E191" s="23" t="str">
        <f t="shared" si="1"/>
        <v/>
      </c>
      <c r="F191" s="24"/>
      <c r="G191" s="25"/>
      <c r="H191" s="22"/>
      <c r="I191" s="22"/>
      <c r="J191" s="26"/>
      <c r="K191" s="22"/>
      <c r="L191" s="27"/>
      <c r="M191" s="25"/>
      <c r="N191" s="28"/>
      <c r="O191" s="22"/>
      <c r="P191" s="22"/>
      <c r="Q191" s="22"/>
      <c r="R191" s="25"/>
      <c r="S191" s="22"/>
      <c r="T191" s="22"/>
      <c r="U191" s="25"/>
      <c r="V191" s="22"/>
      <c r="W191" s="22"/>
      <c r="X191" s="29"/>
      <c r="Y191" s="29"/>
      <c r="Z191" s="30"/>
    </row>
    <row r="192" ht="25.5" customHeight="1">
      <c r="B192" s="21"/>
      <c r="C192" s="22"/>
      <c r="D192" s="23" t="str">
        <f t="shared" si="2"/>
        <v/>
      </c>
      <c r="E192" s="23" t="str">
        <f t="shared" si="1"/>
        <v/>
      </c>
      <c r="F192" s="24"/>
      <c r="G192" s="25"/>
      <c r="H192" s="22"/>
      <c r="I192" s="22"/>
      <c r="J192" s="26"/>
      <c r="K192" s="22"/>
      <c r="L192" s="27"/>
      <c r="M192" s="25"/>
      <c r="N192" s="28"/>
      <c r="O192" s="22"/>
      <c r="P192" s="22"/>
      <c r="Q192" s="22"/>
      <c r="R192" s="25"/>
      <c r="S192" s="22"/>
      <c r="T192" s="22"/>
      <c r="U192" s="25"/>
      <c r="V192" s="22"/>
      <c r="W192" s="22"/>
      <c r="X192" s="29"/>
      <c r="Y192" s="29"/>
      <c r="Z192" s="30"/>
    </row>
    <row r="193" ht="25.5" customHeight="1">
      <c r="B193" s="21"/>
      <c r="C193" s="22"/>
      <c r="D193" s="23" t="str">
        <f t="shared" si="2"/>
        <v/>
      </c>
      <c r="E193" s="23" t="str">
        <f t="shared" si="1"/>
        <v/>
      </c>
      <c r="F193" s="24"/>
      <c r="G193" s="25"/>
      <c r="H193" s="22"/>
      <c r="I193" s="22"/>
      <c r="J193" s="26"/>
      <c r="K193" s="22"/>
      <c r="L193" s="27"/>
      <c r="M193" s="25"/>
      <c r="N193" s="28"/>
      <c r="O193" s="22"/>
      <c r="P193" s="22"/>
      <c r="Q193" s="22"/>
      <c r="R193" s="25"/>
      <c r="S193" s="22"/>
      <c r="T193" s="22"/>
      <c r="U193" s="25"/>
      <c r="V193" s="22"/>
      <c r="W193" s="22"/>
      <c r="X193" s="29"/>
      <c r="Y193" s="29"/>
      <c r="Z193" s="30"/>
    </row>
    <row r="194" ht="25.5" customHeight="1">
      <c r="B194" s="21"/>
      <c r="C194" s="22"/>
      <c r="D194" s="23" t="str">
        <f t="shared" si="2"/>
        <v/>
      </c>
      <c r="E194" s="23" t="str">
        <f t="shared" si="1"/>
        <v/>
      </c>
      <c r="F194" s="24"/>
      <c r="G194" s="25"/>
      <c r="H194" s="22"/>
      <c r="I194" s="22"/>
      <c r="J194" s="26"/>
      <c r="K194" s="22"/>
      <c r="L194" s="27"/>
      <c r="M194" s="25"/>
      <c r="N194" s="28"/>
      <c r="O194" s="22"/>
      <c r="P194" s="22"/>
      <c r="Q194" s="22"/>
      <c r="R194" s="25"/>
      <c r="S194" s="22"/>
      <c r="T194" s="22"/>
      <c r="U194" s="25"/>
      <c r="V194" s="22"/>
      <c r="W194" s="22"/>
      <c r="X194" s="29"/>
      <c r="Y194" s="29"/>
      <c r="Z194" s="30"/>
    </row>
    <row r="195" ht="25.5" customHeight="1">
      <c r="B195" s="21"/>
      <c r="C195" s="22"/>
      <c r="D195" s="23" t="str">
        <f t="shared" si="2"/>
        <v/>
      </c>
      <c r="E195" s="23" t="str">
        <f t="shared" si="1"/>
        <v/>
      </c>
      <c r="F195" s="24"/>
      <c r="G195" s="25"/>
      <c r="H195" s="22"/>
      <c r="I195" s="22"/>
      <c r="J195" s="26"/>
      <c r="K195" s="22"/>
      <c r="L195" s="27"/>
      <c r="M195" s="25"/>
      <c r="N195" s="28"/>
      <c r="O195" s="22"/>
      <c r="P195" s="22"/>
      <c r="Q195" s="22"/>
      <c r="R195" s="25"/>
      <c r="S195" s="22"/>
      <c r="T195" s="22"/>
      <c r="U195" s="25"/>
      <c r="V195" s="22"/>
      <c r="W195" s="22"/>
      <c r="X195" s="29"/>
      <c r="Y195" s="29"/>
      <c r="Z195" s="30"/>
    </row>
    <row r="196" ht="25.5" customHeight="1">
      <c r="B196" s="21"/>
      <c r="C196" s="22"/>
      <c r="D196" s="23" t="str">
        <f t="shared" si="2"/>
        <v/>
      </c>
      <c r="E196" s="23" t="str">
        <f t="shared" si="1"/>
        <v/>
      </c>
      <c r="F196" s="24"/>
      <c r="G196" s="25"/>
      <c r="H196" s="22"/>
      <c r="I196" s="22"/>
      <c r="J196" s="26"/>
      <c r="K196" s="22"/>
      <c r="L196" s="27"/>
      <c r="M196" s="25"/>
      <c r="N196" s="28"/>
      <c r="O196" s="22"/>
      <c r="P196" s="22"/>
      <c r="Q196" s="22"/>
      <c r="R196" s="25"/>
      <c r="S196" s="22"/>
      <c r="T196" s="22"/>
      <c r="U196" s="25"/>
      <c r="V196" s="22"/>
      <c r="W196" s="22"/>
      <c r="X196" s="29"/>
      <c r="Y196" s="29"/>
      <c r="Z196" s="30"/>
    </row>
    <row r="197" ht="25.5" customHeight="1">
      <c r="B197" s="21"/>
      <c r="C197" s="22"/>
      <c r="D197" s="23" t="str">
        <f t="shared" si="2"/>
        <v/>
      </c>
      <c r="E197" s="23" t="str">
        <f t="shared" si="1"/>
        <v/>
      </c>
      <c r="F197" s="24"/>
      <c r="G197" s="25"/>
      <c r="H197" s="22"/>
      <c r="I197" s="22"/>
      <c r="J197" s="26"/>
      <c r="K197" s="22"/>
      <c r="L197" s="27"/>
      <c r="M197" s="25"/>
      <c r="N197" s="28"/>
      <c r="O197" s="22"/>
      <c r="P197" s="22"/>
      <c r="Q197" s="22"/>
      <c r="R197" s="25"/>
      <c r="S197" s="22"/>
      <c r="T197" s="22"/>
      <c r="U197" s="25"/>
      <c r="V197" s="22"/>
      <c r="W197" s="22"/>
      <c r="X197" s="29"/>
      <c r="Y197" s="29"/>
      <c r="Z197" s="30"/>
    </row>
    <row r="198" ht="25.5" customHeight="1">
      <c r="B198" s="21"/>
      <c r="C198" s="22"/>
      <c r="D198" s="23" t="str">
        <f t="shared" si="2"/>
        <v/>
      </c>
      <c r="E198" s="23" t="str">
        <f t="shared" si="1"/>
        <v/>
      </c>
      <c r="F198" s="24"/>
      <c r="G198" s="25"/>
      <c r="H198" s="22"/>
      <c r="I198" s="22"/>
      <c r="J198" s="26"/>
      <c r="K198" s="22"/>
      <c r="L198" s="27"/>
      <c r="M198" s="25"/>
      <c r="N198" s="28"/>
      <c r="O198" s="22"/>
      <c r="P198" s="22"/>
      <c r="Q198" s="22"/>
      <c r="R198" s="25"/>
      <c r="S198" s="22"/>
      <c r="T198" s="22"/>
      <c r="U198" s="25"/>
      <c r="V198" s="22"/>
      <c r="W198" s="22"/>
      <c r="X198" s="29"/>
      <c r="Y198" s="29"/>
      <c r="Z198" s="30"/>
    </row>
    <row r="199" ht="25.5" customHeight="1">
      <c r="B199" s="21"/>
      <c r="C199" s="22"/>
      <c r="D199" s="23" t="str">
        <f t="shared" si="2"/>
        <v/>
      </c>
      <c r="E199" s="23" t="str">
        <f t="shared" si="1"/>
        <v/>
      </c>
      <c r="F199" s="24"/>
      <c r="G199" s="25"/>
      <c r="H199" s="22"/>
      <c r="I199" s="22"/>
      <c r="J199" s="26"/>
      <c r="K199" s="22"/>
      <c r="L199" s="27"/>
      <c r="M199" s="25"/>
      <c r="N199" s="28"/>
      <c r="O199" s="22"/>
      <c r="P199" s="22"/>
      <c r="Q199" s="22"/>
      <c r="R199" s="25"/>
      <c r="S199" s="22"/>
      <c r="T199" s="22"/>
      <c r="U199" s="25"/>
      <c r="V199" s="22"/>
      <c r="W199" s="22"/>
      <c r="X199" s="29"/>
      <c r="Y199" s="29"/>
      <c r="Z199" s="30"/>
    </row>
    <row r="200" ht="25.5" customHeight="1">
      <c r="B200" s="21"/>
      <c r="C200" s="22"/>
      <c r="D200" s="23" t="str">
        <f t="shared" si="2"/>
        <v/>
      </c>
      <c r="E200" s="23" t="str">
        <f t="shared" si="1"/>
        <v/>
      </c>
      <c r="F200" s="24"/>
      <c r="G200" s="25"/>
      <c r="H200" s="22"/>
      <c r="I200" s="22"/>
      <c r="J200" s="26"/>
      <c r="K200" s="22"/>
      <c r="L200" s="27"/>
      <c r="M200" s="25"/>
      <c r="N200" s="28"/>
      <c r="O200" s="22"/>
      <c r="P200" s="22"/>
      <c r="Q200" s="22"/>
      <c r="R200" s="25"/>
      <c r="S200" s="22"/>
      <c r="T200" s="22"/>
      <c r="U200" s="25"/>
      <c r="V200" s="22"/>
      <c r="W200" s="22"/>
      <c r="X200" s="29"/>
      <c r="Y200" s="29"/>
      <c r="Z200" s="30"/>
    </row>
    <row r="201" ht="25.5" customHeight="1">
      <c r="B201" s="21"/>
      <c r="C201" s="22"/>
      <c r="D201" s="23" t="str">
        <f t="shared" si="2"/>
        <v/>
      </c>
      <c r="E201" s="23" t="str">
        <f t="shared" si="1"/>
        <v/>
      </c>
      <c r="F201" s="24"/>
      <c r="G201" s="25"/>
      <c r="H201" s="22"/>
      <c r="I201" s="22"/>
      <c r="J201" s="26"/>
      <c r="K201" s="22"/>
      <c r="L201" s="27"/>
      <c r="M201" s="25"/>
      <c r="N201" s="28"/>
      <c r="O201" s="22"/>
      <c r="P201" s="22"/>
      <c r="Q201" s="22"/>
      <c r="R201" s="25"/>
      <c r="S201" s="22"/>
      <c r="T201" s="22"/>
      <c r="U201" s="25"/>
      <c r="V201" s="22"/>
      <c r="W201" s="22"/>
      <c r="X201" s="29"/>
      <c r="Y201" s="29"/>
      <c r="Z201" s="30"/>
    </row>
    <row r="202" ht="25.5" customHeight="1">
      <c r="B202" s="21"/>
      <c r="C202" s="22"/>
      <c r="D202" s="23" t="str">
        <f t="shared" si="2"/>
        <v/>
      </c>
      <c r="E202" s="23" t="str">
        <f t="shared" si="1"/>
        <v/>
      </c>
      <c r="F202" s="24"/>
      <c r="G202" s="25"/>
      <c r="H202" s="22"/>
      <c r="I202" s="22"/>
      <c r="J202" s="26"/>
      <c r="K202" s="22"/>
      <c r="L202" s="27"/>
      <c r="M202" s="25"/>
      <c r="N202" s="28"/>
      <c r="O202" s="22"/>
      <c r="P202" s="22"/>
      <c r="Q202" s="22"/>
      <c r="R202" s="25"/>
      <c r="S202" s="22"/>
      <c r="T202" s="22"/>
      <c r="U202" s="25"/>
      <c r="V202" s="22"/>
      <c r="W202" s="22"/>
      <c r="X202" s="29"/>
      <c r="Y202" s="29"/>
      <c r="Z202" s="30"/>
    </row>
    <row r="203" ht="25.5" customHeight="1">
      <c r="B203" s="34"/>
      <c r="C203" s="35"/>
      <c r="D203" s="23" t="str">
        <f t="shared" si="2"/>
        <v/>
      </c>
      <c r="E203" s="23" t="str">
        <f t="shared" si="1"/>
        <v/>
      </c>
      <c r="F203" s="36"/>
      <c r="G203" s="37"/>
      <c r="H203" s="35"/>
      <c r="I203" s="35"/>
      <c r="J203" s="38"/>
      <c r="K203" s="35"/>
      <c r="L203" s="39"/>
      <c r="M203" s="37"/>
      <c r="N203" s="40"/>
      <c r="O203" s="35"/>
      <c r="P203" s="35"/>
      <c r="Q203" s="35"/>
      <c r="R203" s="37"/>
      <c r="S203" s="35"/>
      <c r="T203" s="35"/>
      <c r="U203" s="37"/>
      <c r="V203" s="35"/>
      <c r="W203" s="35"/>
      <c r="X203" s="41"/>
      <c r="Y203" s="41"/>
      <c r="Z203" s="42"/>
    </row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</sheetData>
  <autoFilter ref="$B$2:$Z$203"/>
  <conditionalFormatting sqref="X154:X203">
    <cfRule type="containsText" dxfId="3" priority="1" operator="containsText" text="1">
      <formula>NOT(ISERROR(SEARCH(("1"),(X154))))</formula>
    </cfRule>
  </conditionalFormatting>
  <conditionalFormatting sqref="X154:X203">
    <cfRule type="containsText" dxfId="4" priority="2" operator="containsText" text="0">
      <formula>NOT(ISERROR(SEARCH(("0"),(X154))))</formula>
    </cfRule>
  </conditionalFormatting>
  <conditionalFormatting sqref="X154:X203">
    <cfRule type="containsText" dxfId="5" priority="3" operator="containsText" text="x">
      <formula>NOT(ISERROR(SEARCH(("x"),(X154))))</formula>
    </cfRule>
  </conditionalFormatting>
  <conditionalFormatting sqref="X3">
    <cfRule type="containsText" dxfId="6" priority="4" operator="containsText" text="em">
      <formula>NOT(ISERROR(SEARCH(("em"),(X3))))</formula>
    </cfRule>
  </conditionalFormatting>
  <conditionalFormatting sqref="X3">
    <cfRule type="containsText" dxfId="7" priority="5" operator="containsText" text="não">
      <formula>NOT(ISERROR(SEARCH(("não"),(X3))))</formula>
    </cfRule>
  </conditionalFormatting>
  <conditionalFormatting sqref="X154:X203">
    <cfRule type="containsText" dxfId="3" priority="6" operator="containsText" text="Concluído">
      <formula>NOT(ISERROR(SEARCH(("Concluído"),(X154))))</formula>
    </cfRule>
  </conditionalFormatting>
  <conditionalFormatting sqref="X4:X8 X38:X203">
    <cfRule type="containsText" dxfId="3" priority="7" operator="containsText" text="1">
      <formula>NOT(ISERROR(SEARCH(("1"),(X4))))</formula>
    </cfRule>
  </conditionalFormatting>
  <conditionalFormatting sqref="X4:X8 X38:X203">
    <cfRule type="containsText" dxfId="4" priority="8" operator="containsText" text="0">
      <formula>NOT(ISERROR(SEARCH(("0"),(X4))))</formula>
    </cfRule>
  </conditionalFormatting>
  <conditionalFormatting sqref="X4:X8 X38:X203">
    <cfRule type="containsText" dxfId="5" priority="9" operator="containsText" text="x">
      <formula>NOT(ISERROR(SEARCH(("x"),(X4))))</formula>
    </cfRule>
  </conditionalFormatting>
  <conditionalFormatting sqref="X4:X8 X38:X203">
    <cfRule type="containsText" dxfId="6" priority="10" operator="containsText" text="em">
      <formula>NOT(ISERROR(SEARCH(("em"),(X4))))</formula>
    </cfRule>
  </conditionalFormatting>
  <conditionalFormatting sqref="X4:X8 X38:X203">
    <cfRule type="containsText" dxfId="7" priority="11" operator="containsText" text="não">
      <formula>NOT(ISERROR(SEARCH(("não"),(X4))))</formula>
    </cfRule>
  </conditionalFormatting>
  <conditionalFormatting sqref="X4:X8 X38:X203">
    <cfRule type="containsText" dxfId="3" priority="12" operator="containsText" text="Concluído">
      <formula>NOT(ISERROR(SEARCH(("Concluído"),(X4))))</formula>
    </cfRule>
  </conditionalFormatting>
  <conditionalFormatting sqref="X108:X148">
    <cfRule type="containsText" dxfId="3" priority="13" operator="containsText" text="1">
      <formula>NOT(ISERROR(SEARCH(("1"),(X108))))</formula>
    </cfRule>
  </conditionalFormatting>
  <conditionalFormatting sqref="X108:X148">
    <cfRule type="containsText" dxfId="4" priority="14" operator="containsText" text="0">
      <formula>NOT(ISERROR(SEARCH(("0"),(X108))))</formula>
    </cfRule>
  </conditionalFormatting>
  <conditionalFormatting sqref="X108:X148">
    <cfRule type="containsText" dxfId="5" priority="15" operator="containsText" text="x">
      <formula>NOT(ISERROR(SEARCH(("x"),(X108))))</formula>
    </cfRule>
  </conditionalFormatting>
  <conditionalFormatting sqref="X108:X148">
    <cfRule type="containsText" dxfId="6" priority="16" operator="containsText" text="em">
      <formula>NOT(ISERROR(SEARCH(("em"),(X108))))</formula>
    </cfRule>
  </conditionalFormatting>
  <conditionalFormatting sqref="X108:X148">
    <cfRule type="containsText" dxfId="7" priority="17" operator="containsText" text="não">
      <formula>NOT(ISERROR(SEARCH(("não"),(X108))))</formula>
    </cfRule>
  </conditionalFormatting>
  <conditionalFormatting sqref="X108:X148">
    <cfRule type="containsText" dxfId="3" priority="18" operator="containsText" text="Concluído">
      <formula>NOT(ISERROR(SEARCH(("Concluído"),(X108))))</formula>
    </cfRule>
  </conditionalFormatting>
  <conditionalFormatting sqref="X149:X150">
    <cfRule type="containsText" dxfId="3" priority="19" operator="containsText" text="1">
      <formula>NOT(ISERROR(SEARCH(("1"),(X149))))</formula>
    </cfRule>
  </conditionalFormatting>
  <conditionalFormatting sqref="X149:X150">
    <cfRule type="containsText" dxfId="4" priority="20" operator="containsText" text="0">
      <formula>NOT(ISERROR(SEARCH(("0"),(X149))))</formula>
    </cfRule>
  </conditionalFormatting>
  <conditionalFormatting sqref="X149:X150">
    <cfRule type="containsText" dxfId="5" priority="21" operator="containsText" text="x">
      <formula>NOT(ISERROR(SEARCH(("x"),(X149))))</formula>
    </cfRule>
  </conditionalFormatting>
  <conditionalFormatting sqref="X149:X150">
    <cfRule type="containsText" dxfId="6" priority="22" operator="containsText" text="em">
      <formula>NOT(ISERROR(SEARCH(("em"),(X149))))</formula>
    </cfRule>
  </conditionalFormatting>
  <conditionalFormatting sqref="X149:X150">
    <cfRule type="containsText" dxfId="7" priority="23" operator="containsText" text="não">
      <formula>NOT(ISERROR(SEARCH(("não"),(X149))))</formula>
    </cfRule>
  </conditionalFormatting>
  <conditionalFormatting sqref="X149:X150">
    <cfRule type="containsText" dxfId="3" priority="24" operator="containsText" text="Concluído">
      <formula>NOT(ISERROR(SEARCH(("Concluído"),(X149))))</formula>
    </cfRule>
  </conditionalFormatting>
  <conditionalFormatting sqref="X149:X150">
    <cfRule type="containsText" dxfId="3" priority="25" operator="containsText" text="1">
      <formula>NOT(ISERROR(SEARCH(("1"),(X149))))</formula>
    </cfRule>
  </conditionalFormatting>
  <conditionalFormatting sqref="X149:X150">
    <cfRule type="containsText" dxfId="4" priority="26" operator="containsText" text="0">
      <formula>NOT(ISERROR(SEARCH(("0"),(X149))))</formula>
    </cfRule>
  </conditionalFormatting>
  <conditionalFormatting sqref="X149:X150">
    <cfRule type="containsText" dxfId="5" priority="27" operator="containsText" text="x">
      <formula>NOT(ISERROR(SEARCH(("x"),(X149))))</formula>
    </cfRule>
  </conditionalFormatting>
  <conditionalFormatting sqref="X149:X150">
    <cfRule type="containsText" dxfId="6" priority="28" operator="containsText" text="em">
      <formula>NOT(ISERROR(SEARCH(("em"),(X149))))</formula>
    </cfRule>
  </conditionalFormatting>
  <conditionalFormatting sqref="X149:X150">
    <cfRule type="containsText" dxfId="7" priority="29" operator="containsText" text="não">
      <formula>NOT(ISERROR(SEARCH(("não"),(X149))))</formula>
    </cfRule>
  </conditionalFormatting>
  <conditionalFormatting sqref="X149:X150">
    <cfRule type="containsText" dxfId="3" priority="30" operator="containsText" text="Concluído">
      <formula>NOT(ISERROR(SEARCH(("Concluído"),(X149))))</formula>
    </cfRule>
  </conditionalFormatting>
  <conditionalFormatting sqref="X151:X153">
    <cfRule type="containsText" dxfId="3" priority="31" operator="containsText" text="1">
      <formula>NOT(ISERROR(SEARCH(("1"),(X151))))</formula>
    </cfRule>
  </conditionalFormatting>
  <conditionalFormatting sqref="X151:X153">
    <cfRule type="containsText" dxfId="4" priority="32" operator="containsText" text="0">
      <formula>NOT(ISERROR(SEARCH(("0"),(X151))))</formula>
    </cfRule>
  </conditionalFormatting>
  <conditionalFormatting sqref="X151:X153">
    <cfRule type="containsText" dxfId="5" priority="33" operator="containsText" text="x">
      <formula>NOT(ISERROR(SEARCH(("x"),(X151))))</formula>
    </cfRule>
  </conditionalFormatting>
  <conditionalFormatting sqref="X151:X153">
    <cfRule type="containsText" dxfId="6" priority="34" operator="containsText" text="em">
      <formula>NOT(ISERROR(SEARCH(("em"),(X151))))</formula>
    </cfRule>
  </conditionalFormatting>
  <conditionalFormatting sqref="X151:X153">
    <cfRule type="containsText" dxfId="7" priority="35" operator="containsText" text="não">
      <formula>NOT(ISERROR(SEARCH(("não"),(X151))))</formula>
    </cfRule>
  </conditionalFormatting>
  <conditionalFormatting sqref="X151:X153">
    <cfRule type="containsText" dxfId="3" priority="36" operator="containsText" text="Concluído">
      <formula>NOT(ISERROR(SEARCH(("Concluído"),(X151))))</formula>
    </cfRule>
  </conditionalFormatting>
  <conditionalFormatting sqref="X151">
    <cfRule type="containsText" dxfId="3" priority="37" operator="containsText" text="1">
      <formula>NOT(ISERROR(SEARCH(("1"),(X151))))</formula>
    </cfRule>
  </conditionalFormatting>
  <conditionalFormatting sqref="X151">
    <cfRule type="containsText" dxfId="4" priority="38" operator="containsText" text="0">
      <formula>NOT(ISERROR(SEARCH(("0"),(X151))))</formula>
    </cfRule>
  </conditionalFormatting>
  <conditionalFormatting sqref="X151">
    <cfRule type="containsText" dxfId="5" priority="39" operator="containsText" text="x">
      <formula>NOT(ISERROR(SEARCH(("x"),(X151))))</formula>
    </cfRule>
  </conditionalFormatting>
  <conditionalFormatting sqref="X151">
    <cfRule type="containsText" dxfId="6" priority="40" operator="containsText" text="em">
      <formula>NOT(ISERROR(SEARCH(("em"),(X151))))</formula>
    </cfRule>
  </conditionalFormatting>
  <conditionalFormatting sqref="X151">
    <cfRule type="containsText" dxfId="7" priority="41" operator="containsText" text="não">
      <formula>NOT(ISERROR(SEARCH(("não"),(X151))))</formula>
    </cfRule>
  </conditionalFormatting>
  <conditionalFormatting sqref="X151">
    <cfRule type="containsText" dxfId="3" priority="42" operator="containsText" text="Concluído">
      <formula>NOT(ISERROR(SEARCH(("Concluído"),(X151))))</formula>
    </cfRule>
  </conditionalFormatting>
  <conditionalFormatting sqref="X152:X153">
    <cfRule type="containsText" dxfId="3" priority="43" operator="containsText" text="1">
      <formula>NOT(ISERROR(SEARCH(("1"),(X152))))</formula>
    </cfRule>
  </conditionalFormatting>
  <conditionalFormatting sqref="X152:X153">
    <cfRule type="containsText" dxfId="4" priority="44" operator="containsText" text="0">
      <formula>NOT(ISERROR(SEARCH(("0"),(X152))))</formula>
    </cfRule>
  </conditionalFormatting>
  <conditionalFormatting sqref="X152:X153">
    <cfRule type="containsText" dxfId="5" priority="45" operator="containsText" text="x">
      <formula>NOT(ISERROR(SEARCH(("x"),(X152))))</formula>
    </cfRule>
  </conditionalFormatting>
  <conditionalFormatting sqref="X152:X153">
    <cfRule type="containsText" dxfId="6" priority="46" operator="containsText" text="em">
      <formula>NOT(ISERROR(SEARCH(("em"),(X152))))</formula>
    </cfRule>
  </conditionalFormatting>
  <conditionalFormatting sqref="X152:X153">
    <cfRule type="containsText" dxfId="7" priority="47" operator="containsText" text="não">
      <formula>NOT(ISERROR(SEARCH(("não"),(X152))))</formula>
    </cfRule>
  </conditionalFormatting>
  <conditionalFormatting sqref="X152:X153">
    <cfRule type="containsText" dxfId="3" priority="48" operator="containsText" text="Concluído">
      <formula>NOT(ISERROR(SEARCH(("Concluído"),(X152))))</formula>
    </cfRule>
  </conditionalFormatting>
  <conditionalFormatting sqref="X152:X153">
    <cfRule type="containsText" dxfId="3" priority="49" operator="containsText" text="1">
      <formula>NOT(ISERROR(SEARCH(("1"),(X152))))</formula>
    </cfRule>
  </conditionalFormatting>
  <conditionalFormatting sqref="X152:X153">
    <cfRule type="containsText" dxfId="4" priority="50" operator="containsText" text="0">
      <formula>NOT(ISERROR(SEARCH(("0"),(X152))))</formula>
    </cfRule>
  </conditionalFormatting>
  <conditionalFormatting sqref="X152:X153">
    <cfRule type="containsText" dxfId="5" priority="51" operator="containsText" text="x">
      <formula>NOT(ISERROR(SEARCH(("x"),(X152))))</formula>
    </cfRule>
  </conditionalFormatting>
  <conditionalFormatting sqref="X152:X153">
    <cfRule type="containsText" dxfId="6" priority="52" operator="containsText" text="em">
      <formula>NOT(ISERROR(SEARCH(("em"),(X152))))</formula>
    </cfRule>
  </conditionalFormatting>
  <conditionalFormatting sqref="X152:X153">
    <cfRule type="containsText" dxfId="7" priority="53" operator="containsText" text="não">
      <formula>NOT(ISERROR(SEARCH(("não"),(X152))))</formula>
    </cfRule>
  </conditionalFormatting>
  <conditionalFormatting sqref="X152:X153">
    <cfRule type="containsText" dxfId="3" priority="54" operator="containsText" text="Concluído">
      <formula>NOT(ISERROR(SEARCH(("Concluído"),(X152))))</formula>
    </cfRule>
  </conditionalFormatting>
  <conditionalFormatting sqref="X154:X203">
    <cfRule type="containsText" dxfId="6" priority="55" operator="containsText" text="em">
      <formula>NOT(ISERROR(SEARCH(("em"),(X154))))</formula>
    </cfRule>
  </conditionalFormatting>
  <conditionalFormatting sqref="X154:X203">
    <cfRule type="containsText" dxfId="7" priority="56" operator="containsText" text="não">
      <formula>NOT(ISERROR(SEARCH(("não"),(X154))))</formula>
    </cfRule>
  </conditionalFormatting>
  <conditionalFormatting sqref="X2">
    <cfRule type="containsText" dxfId="6" priority="57" operator="containsText" text="em">
      <formula>NOT(ISERROR(SEARCH(("em"),(X2))))</formula>
    </cfRule>
  </conditionalFormatting>
  <conditionalFormatting sqref="X2">
    <cfRule type="containsText" dxfId="7" priority="58" operator="containsText" text="não">
      <formula>NOT(ISERROR(SEARCH(("não"),(X2))))</formula>
    </cfRule>
  </conditionalFormatting>
  <conditionalFormatting sqref="X8">
    <cfRule type="containsText" dxfId="3" priority="59" operator="containsText" text="1">
      <formula>NOT(ISERROR(SEARCH(("1"),(X8))))</formula>
    </cfRule>
  </conditionalFormatting>
  <conditionalFormatting sqref="X8">
    <cfRule type="containsText" dxfId="4" priority="60" operator="containsText" text="0">
      <formula>NOT(ISERROR(SEARCH(("0"),(X8))))</formula>
    </cfRule>
  </conditionalFormatting>
  <conditionalFormatting sqref="X8">
    <cfRule type="containsText" dxfId="5" priority="61" operator="containsText" text="x">
      <formula>NOT(ISERROR(SEARCH(("x"),(X8))))</formula>
    </cfRule>
  </conditionalFormatting>
  <conditionalFormatting sqref="X8">
    <cfRule type="containsText" dxfId="6" priority="62" operator="containsText" text="em">
      <formula>NOT(ISERROR(SEARCH(("em"),(X8))))</formula>
    </cfRule>
  </conditionalFormatting>
  <conditionalFormatting sqref="X8">
    <cfRule type="containsText" dxfId="7" priority="63" operator="containsText" text="não">
      <formula>NOT(ISERROR(SEARCH(("não"),(X8))))</formula>
    </cfRule>
  </conditionalFormatting>
  <conditionalFormatting sqref="X8">
    <cfRule type="containsText" dxfId="3" priority="64" operator="containsText" text="Concluído">
      <formula>NOT(ISERROR(SEARCH(("Concluído"),(X8))))</formula>
    </cfRule>
  </conditionalFormatting>
  <conditionalFormatting sqref="X9">
    <cfRule type="containsText" dxfId="3" priority="65" operator="containsText" text="1">
      <formula>NOT(ISERROR(SEARCH(("1"),(X9))))</formula>
    </cfRule>
  </conditionalFormatting>
  <conditionalFormatting sqref="X9">
    <cfRule type="containsText" dxfId="4" priority="66" operator="containsText" text="0">
      <formula>NOT(ISERROR(SEARCH(("0"),(X9))))</formula>
    </cfRule>
  </conditionalFormatting>
  <conditionalFormatting sqref="X9">
    <cfRule type="containsText" dxfId="5" priority="67" operator="containsText" text="x">
      <formula>NOT(ISERROR(SEARCH(("x"),(X9))))</formula>
    </cfRule>
  </conditionalFormatting>
  <conditionalFormatting sqref="X9">
    <cfRule type="containsText" dxfId="6" priority="68" operator="containsText" text="em">
      <formula>NOT(ISERROR(SEARCH(("em"),(X9))))</formula>
    </cfRule>
  </conditionalFormatting>
  <conditionalFormatting sqref="X9">
    <cfRule type="containsText" dxfId="7" priority="69" operator="containsText" text="não">
      <formula>NOT(ISERROR(SEARCH(("não"),(X9))))</formula>
    </cfRule>
  </conditionalFormatting>
  <conditionalFormatting sqref="X9">
    <cfRule type="containsText" dxfId="3" priority="70" operator="containsText" text="Concluído">
      <formula>NOT(ISERROR(SEARCH(("Concluído"),(X9))))</formula>
    </cfRule>
  </conditionalFormatting>
  <conditionalFormatting sqref="X9">
    <cfRule type="containsText" dxfId="3" priority="71" operator="containsText" text="1">
      <formula>NOT(ISERROR(SEARCH(("1"),(X9))))</formula>
    </cfRule>
  </conditionalFormatting>
  <conditionalFormatting sqref="X9">
    <cfRule type="containsText" dxfId="4" priority="72" operator="containsText" text="0">
      <formula>NOT(ISERROR(SEARCH(("0"),(X9))))</formula>
    </cfRule>
  </conditionalFormatting>
  <conditionalFormatting sqref="X9">
    <cfRule type="containsText" dxfId="5" priority="73" operator="containsText" text="x">
      <formula>NOT(ISERROR(SEARCH(("x"),(X9))))</formula>
    </cfRule>
  </conditionalFormatting>
  <conditionalFormatting sqref="X9">
    <cfRule type="containsText" dxfId="6" priority="74" operator="containsText" text="em">
      <formula>NOT(ISERROR(SEARCH(("em"),(X9))))</formula>
    </cfRule>
  </conditionalFormatting>
  <conditionalFormatting sqref="X9">
    <cfRule type="containsText" dxfId="7" priority="75" operator="containsText" text="não">
      <formula>NOT(ISERROR(SEARCH(("não"),(X9))))</formula>
    </cfRule>
  </conditionalFormatting>
  <conditionalFormatting sqref="X9">
    <cfRule type="containsText" dxfId="3" priority="76" operator="containsText" text="Concluído">
      <formula>NOT(ISERROR(SEARCH(("Concluído"),(X9))))</formula>
    </cfRule>
  </conditionalFormatting>
  <conditionalFormatting sqref="X10:X14">
    <cfRule type="containsText" dxfId="3" priority="77" operator="containsText" text="1">
      <formula>NOT(ISERROR(SEARCH(("1"),(X10))))</formula>
    </cfRule>
  </conditionalFormatting>
  <conditionalFormatting sqref="X10:X14">
    <cfRule type="containsText" dxfId="4" priority="78" operator="containsText" text="0">
      <formula>NOT(ISERROR(SEARCH(("0"),(X10))))</formula>
    </cfRule>
  </conditionalFormatting>
  <conditionalFormatting sqref="X10:X14">
    <cfRule type="containsText" dxfId="5" priority="79" operator="containsText" text="x">
      <formula>NOT(ISERROR(SEARCH(("x"),(X10))))</formula>
    </cfRule>
  </conditionalFormatting>
  <conditionalFormatting sqref="X10:X14">
    <cfRule type="containsText" dxfId="6" priority="80" operator="containsText" text="em">
      <formula>NOT(ISERROR(SEARCH(("em"),(X10))))</formula>
    </cfRule>
  </conditionalFormatting>
  <conditionalFormatting sqref="X10:X14">
    <cfRule type="containsText" dxfId="7" priority="81" operator="containsText" text="não">
      <formula>NOT(ISERROR(SEARCH(("não"),(X10))))</formula>
    </cfRule>
  </conditionalFormatting>
  <conditionalFormatting sqref="X10:X14">
    <cfRule type="containsText" dxfId="3" priority="82" operator="containsText" text="Concluído">
      <formula>NOT(ISERROR(SEARCH(("Concluído"),(X10))))</formula>
    </cfRule>
  </conditionalFormatting>
  <conditionalFormatting sqref="X14">
    <cfRule type="containsText" dxfId="3" priority="83" operator="containsText" text="1">
      <formula>NOT(ISERROR(SEARCH(("1"),(X14))))</formula>
    </cfRule>
  </conditionalFormatting>
  <conditionalFormatting sqref="X14">
    <cfRule type="containsText" dxfId="4" priority="84" operator="containsText" text="0">
      <formula>NOT(ISERROR(SEARCH(("0"),(X14))))</formula>
    </cfRule>
  </conditionalFormatting>
  <conditionalFormatting sqref="X14">
    <cfRule type="containsText" dxfId="5" priority="85" operator="containsText" text="x">
      <formula>NOT(ISERROR(SEARCH(("x"),(X14))))</formula>
    </cfRule>
  </conditionalFormatting>
  <conditionalFormatting sqref="X14">
    <cfRule type="containsText" dxfId="6" priority="86" operator="containsText" text="em">
      <formula>NOT(ISERROR(SEARCH(("em"),(X14))))</formula>
    </cfRule>
  </conditionalFormatting>
  <conditionalFormatting sqref="X14">
    <cfRule type="containsText" dxfId="7" priority="87" operator="containsText" text="não">
      <formula>NOT(ISERROR(SEARCH(("não"),(X14))))</formula>
    </cfRule>
  </conditionalFormatting>
  <conditionalFormatting sqref="X14">
    <cfRule type="containsText" dxfId="3" priority="88" operator="containsText" text="Concluído">
      <formula>NOT(ISERROR(SEARCH(("Concluído"),(X14))))</formula>
    </cfRule>
  </conditionalFormatting>
  <conditionalFormatting sqref="X15">
    <cfRule type="containsText" dxfId="3" priority="89" operator="containsText" text="1">
      <formula>NOT(ISERROR(SEARCH(("1"),(X15))))</formula>
    </cfRule>
  </conditionalFormatting>
  <conditionalFormatting sqref="X15">
    <cfRule type="containsText" dxfId="4" priority="90" operator="containsText" text="0">
      <formula>NOT(ISERROR(SEARCH(("0"),(X15))))</formula>
    </cfRule>
  </conditionalFormatting>
  <conditionalFormatting sqref="X15">
    <cfRule type="containsText" dxfId="5" priority="91" operator="containsText" text="x">
      <formula>NOT(ISERROR(SEARCH(("x"),(X15))))</formula>
    </cfRule>
  </conditionalFormatting>
  <conditionalFormatting sqref="X15">
    <cfRule type="containsText" dxfId="6" priority="92" operator="containsText" text="em">
      <formula>NOT(ISERROR(SEARCH(("em"),(X15))))</formula>
    </cfRule>
  </conditionalFormatting>
  <conditionalFormatting sqref="X15">
    <cfRule type="containsText" dxfId="7" priority="93" operator="containsText" text="não">
      <formula>NOT(ISERROR(SEARCH(("não"),(X15))))</formula>
    </cfRule>
  </conditionalFormatting>
  <conditionalFormatting sqref="X15">
    <cfRule type="containsText" dxfId="3" priority="94" operator="containsText" text="Concluído">
      <formula>NOT(ISERROR(SEARCH(("Concluído"),(X15))))</formula>
    </cfRule>
  </conditionalFormatting>
  <conditionalFormatting sqref="X15">
    <cfRule type="containsText" dxfId="3" priority="95" operator="containsText" text="1">
      <formula>NOT(ISERROR(SEARCH(("1"),(X15))))</formula>
    </cfRule>
  </conditionalFormatting>
  <conditionalFormatting sqref="X15">
    <cfRule type="containsText" dxfId="4" priority="96" operator="containsText" text="0">
      <formula>NOT(ISERROR(SEARCH(("0"),(X15))))</formula>
    </cfRule>
  </conditionalFormatting>
  <conditionalFormatting sqref="X15">
    <cfRule type="containsText" dxfId="5" priority="97" operator="containsText" text="x">
      <formula>NOT(ISERROR(SEARCH(("x"),(X15))))</formula>
    </cfRule>
  </conditionalFormatting>
  <conditionalFormatting sqref="X15">
    <cfRule type="containsText" dxfId="6" priority="98" operator="containsText" text="em">
      <formula>NOT(ISERROR(SEARCH(("em"),(X15))))</formula>
    </cfRule>
  </conditionalFormatting>
  <conditionalFormatting sqref="X15">
    <cfRule type="containsText" dxfId="7" priority="99" operator="containsText" text="não">
      <formula>NOT(ISERROR(SEARCH(("não"),(X15))))</formula>
    </cfRule>
  </conditionalFormatting>
  <conditionalFormatting sqref="X15">
    <cfRule type="containsText" dxfId="3" priority="100" operator="containsText" text="Concluído">
      <formula>NOT(ISERROR(SEARCH(("Concluído"),(X15))))</formula>
    </cfRule>
  </conditionalFormatting>
  <conditionalFormatting sqref="X16:X20">
    <cfRule type="containsText" dxfId="3" priority="101" operator="containsText" text="1">
      <formula>NOT(ISERROR(SEARCH(("1"),(X16))))</formula>
    </cfRule>
  </conditionalFormatting>
  <conditionalFormatting sqref="X16:X20">
    <cfRule type="containsText" dxfId="4" priority="102" operator="containsText" text="0">
      <formula>NOT(ISERROR(SEARCH(("0"),(X16))))</formula>
    </cfRule>
  </conditionalFormatting>
  <conditionalFormatting sqref="X16:X20">
    <cfRule type="containsText" dxfId="5" priority="103" operator="containsText" text="x">
      <formula>NOT(ISERROR(SEARCH(("x"),(X16))))</formula>
    </cfRule>
  </conditionalFormatting>
  <conditionalFormatting sqref="X16:X20">
    <cfRule type="containsText" dxfId="6" priority="104" operator="containsText" text="em">
      <formula>NOT(ISERROR(SEARCH(("em"),(X16))))</formula>
    </cfRule>
  </conditionalFormatting>
  <conditionalFormatting sqref="X16:X20">
    <cfRule type="containsText" dxfId="7" priority="105" operator="containsText" text="não">
      <formula>NOT(ISERROR(SEARCH(("não"),(X16))))</formula>
    </cfRule>
  </conditionalFormatting>
  <conditionalFormatting sqref="X16:X20">
    <cfRule type="containsText" dxfId="3" priority="106" operator="containsText" text="Concluído">
      <formula>NOT(ISERROR(SEARCH(("Concluído"),(X16))))</formula>
    </cfRule>
  </conditionalFormatting>
  <conditionalFormatting sqref="X20">
    <cfRule type="containsText" dxfId="3" priority="107" operator="containsText" text="1">
      <formula>NOT(ISERROR(SEARCH(("1"),(X20))))</formula>
    </cfRule>
  </conditionalFormatting>
  <conditionalFormatting sqref="X20">
    <cfRule type="containsText" dxfId="4" priority="108" operator="containsText" text="0">
      <formula>NOT(ISERROR(SEARCH(("0"),(X20))))</formula>
    </cfRule>
  </conditionalFormatting>
  <conditionalFormatting sqref="X20">
    <cfRule type="containsText" dxfId="5" priority="109" operator="containsText" text="x">
      <formula>NOT(ISERROR(SEARCH(("x"),(X20))))</formula>
    </cfRule>
  </conditionalFormatting>
  <conditionalFormatting sqref="X20">
    <cfRule type="containsText" dxfId="6" priority="110" operator="containsText" text="em">
      <formula>NOT(ISERROR(SEARCH(("em"),(X20))))</formula>
    </cfRule>
  </conditionalFormatting>
  <conditionalFormatting sqref="X20">
    <cfRule type="containsText" dxfId="7" priority="111" operator="containsText" text="não">
      <formula>NOT(ISERROR(SEARCH(("não"),(X20))))</formula>
    </cfRule>
  </conditionalFormatting>
  <conditionalFormatting sqref="X20">
    <cfRule type="containsText" dxfId="3" priority="112" operator="containsText" text="Concluído">
      <formula>NOT(ISERROR(SEARCH(("Concluído"),(X20))))</formula>
    </cfRule>
  </conditionalFormatting>
  <conditionalFormatting sqref="X21">
    <cfRule type="containsText" dxfId="3" priority="113" operator="containsText" text="1">
      <formula>NOT(ISERROR(SEARCH(("1"),(X21))))</formula>
    </cfRule>
  </conditionalFormatting>
  <conditionalFormatting sqref="X21">
    <cfRule type="containsText" dxfId="4" priority="114" operator="containsText" text="0">
      <formula>NOT(ISERROR(SEARCH(("0"),(X21))))</formula>
    </cfRule>
  </conditionalFormatting>
  <conditionalFormatting sqref="X21">
    <cfRule type="containsText" dxfId="5" priority="115" operator="containsText" text="x">
      <formula>NOT(ISERROR(SEARCH(("x"),(X21))))</formula>
    </cfRule>
  </conditionalFormatting>
  <conditionalFormatting sqref="X21">
    <cfRule type="containsText" dxfId="6" priority="116" operator="containsText" text="em">
      <formula>NOT(ISERROR(SEARCH(("em"),(X21))))</formula>
    </cfRule>
  </conditionalFormatting>
  <conditionalFormatting sqref="X21">
    <cfRule type="containsText" dxfId="7" priority="117" operator="containsText" text="não">
      <formula>NOT(ISERROR(SEARCH(("não"),(X21))))</formula>
    </cfRule>
  </conditionalFormatting>
  <conditionalFormatting sqref="X21">
    <cfRule type="containsText" dxfId="3" priority="118" operator="containsText" text="Concluído">
      <formula>NOT(ISERROR(SEARCH(("Concluído"),(X21))))</formula>
    </cfRule>
  </conditionalFormatting>
  <conditionalFormatting sqref="X21">
    <cfRule type="containsText" dxfId="3" priority="119" operator="containsText" text="1">
      <formula>NOT(ISERROR(SEARCH(("1"),(X21))))</formula>
    </cfRule>
  </conditionalFormatting>
  <conditionalFormatting sqref="X21">
    <cfRule type="containsText" dxfId="4" priority="120" operator="containsText" text="0">
      <formula>NOT(ISERROR(SEARCH(("0"),(X21))))</formula>
    </cfRule>
  </conditionalFormatting>
  <conditionalFormatting sqref="X21">
    <cfRule type="containsText" dxfId="5" priority="121" operator="containsText" text="x">
      <formula>NOT(ISERROR(SEARCH(("x"),(X21))))</formula>
    </cfRule>
  </conditionalFormatting>
  <conditionalFormatting sqref="X21">
    <cfRule type="containsText" dxfId="6" priority="122" operator="containsText" text="em">
      <formula>NOT(ISERROR(SEARCH(("em"),(X21))))</formula>
    </cfRule>
  </conditionalFormatting>
  <conditionalFormatting sqref="X21">
    <cfRule type="containsText" dxfId="7" priority="123" operator="containsText" text="não">
      <formula>NOT(ISERROR(SEARCH(("não"),(X21))))</formula>
    </cfRule>
  </conditionalFormatting>
  <conditionalFormatting sqref="X21">
    <cfRule type="containsText" dxfId="3" priority="124" operator="containsText" text="Concluído">
      <formula>NOT(ISERROR(SEARCH(("Concluído"),(X21))))</formula>
    </cfRule>
  </conditionalFormatting>
  <conditionalFormatting sqref="X22:X26">
    <cfRule type="containsText" dxfId="3" priority="125" operator="containsText" text="1">
      <formula>NOT(ISERROR(SEARCH(("1"),(X22))))</formula>
    </cfRule>
  </conditionalFormatting>
  <conditionalFormatting sqref="X22:X26">
    <cfRule type="containsText" dxfId="4" priority="126" operator="containsText" text="0">
      <formula>NOT(ISERROR(SEARCH(("0"),(X22))))</formula>
    </cfRule>
  </conditionalFormatting>
  <conditionalFormatting sqref="X22:X26">
    <cfRule type="containsText" dxfId="5" priority="127" operator="containsText" text="x">
      <formula>NOT(ISERROR(SEARCH(("x"),(X22))))</formula>
    </cfRule>
  </conditionalFormatting>
  <conditionalFormatting sqref="X22:X26">
    <cfRule type="containsText" dxfId="6" priority="128" operator="containsText" text="em">
      <formula>NOT(ISERROR(SEARCH(("em"),(X22))))</formula>
    </cfRule>
  </conditionalFormatting>
  <conditionalFormatting sqref="X22:X26">
    <cfRule type="containsText" dxfId="7" priority="129" operator="containsText" text="não">
      <formula>NOT(ISERROR(SEARCH(("não"),(X22))))</formula>
    </cfRule>
  </conditionalFormatting>
  <conditionalFormatting sqref="X22:X26">
    <cfRule type="containsText" dxfId="3" priority="130" operator="containsText" text="Concluído">
      <formula>NOT(ISERROR(SEARCH(("Concluído"),(X22))))</formula>
    </cfRule>
  </conditionalFormatting>
  <conditionalFormatting sqref="X26">
    <cfRule type="containsText" dxfId="3" priority="131" operator="containsText" text="1">
      <formula>NOT(ISERROR(SEARCH(("1"),(X26))))</formula>
    </cfRule>
  </conditionalFormatting>
  <conditionalFormatting sqref="X26">
    <cfRule type="containsText" dxfId="4" priority="132" operator="containsText" text="0">
      <formula>NOT(ISERROR(SEARCH(("0"),(X26))))</formula>
    </cfRule>
  </conditionalFormatting>
  <conditionalFormatting sqref="X26">
    <cfRule type="containsText" dxfId="5" priority="133" operator="containsText" text="x">
      <formula>NOT(ISERROR(SEARCH(("x"),(X26))))</formula>
    </cfRule>
  </conditionalFormatting>
  <conditionalFormatting sqref="X26">
    <cfRule type="containsText" dxfId="6" priority="134" operator="containsText" text="em">
      <formula>NOT(ISERROR(SEARCH(("em"),(X26))))</formula>
    </cfRule>
  </conditionalFormatting>
  <conditionalFormatting sqref="X26">
    <cfRule type="containsText" dxfId="7" priority="135" operator="containsText" text="não">
      <formula>NOT(ISERROR(SEARCH(("não"),(X26))))</formula>
    </cfRule>
  </conditionalFormatting>
  <conditionalFormatting sqref="X26">
    <cfRule type="containsText" dxfId="3" priority="136" operator="containsText" text="Concluído">
      <formula>NOT(ISERROR(SEARCH(("Concluído"),(X26))))</formula>
    </cfRule>
  </conditionalFormatting>
  <conditionalFormatting sqref="X27">
    <cfRule type="containsText" dxfId="3" priority="137" operator="containsText" text="1">
      <formula>NOT(ISERROR(SEARCH(("1"),(X27))))</formula>
    </cfRule>
  </conditionalFormatting>
  <conditionalFormatting sqref="X27">
    <cfRule type="containsText" dxfId="4" priority="138" operator="containsText" text="0">
      <formula>NOT(ISERROR(SEARCH(("0"),(X27))))</formula>
    </cfRule>
  </conditionalFormatting>
  <conditionalFormatting sqref="X27">
    <cfRule type="containsText" dxfId="5" priority="139" operator="containsText" text="x">
      <formula>NOT(ISERROR(SEARCH(("x"),(X27))))</formula>
    </cfRule>
  </conditionalFormatting>
  <conditionalFormatting sqref="X27">
    <cfRule type="containsText" dxfId="6" priority="140" operator="containsText" text="em">
      <formula>NOT(ISERROR(SEARCH(("em"),(X27))))</formula>
    </cfRule>
  </conditionalFormatting>
  <conditionalFormatting sqref="X27">
    <cfRule type="containsText" dxfId="7" priority="141" operator="containsText" text="não">
      <formula>NOT(ISERROR(SEARCH(("não"),(X27))))</formula>
    </cfRule>
  </conditionalFormatting>
  <conditionalFormatting sqref="X27">
    <cfRule type="containsText" dxfId="3" priority="142" operator="containsText" text="Concluído">
      <formula>NOT(ISERROR(SEARCH(("Concluído"),(X27))))</formula>
    </cfRule>
  </conditionalFormatting>
  <conditionalFormatting sqref="X27">
    <cfRule type="containsText" dxfId="3" priority="143" operator="containsText" text="1">
      <formula>NOT(ISERROR(SEARCH(("1"),(X27))))</formula>
    </cfRule>
  </conditionalFormatting>
  <conditionalFormatting sqref="X27">
    <cfRule type="containsText" dxfId="4" priority="144" operator="containsText" text="0">
      <formula>NOT(ISERROR(SEARCH(("0"),(X27))))</formula>
    </cfRule>
  </conditionalFormatting>
  <conditionalFormatting sqref="X27">
    <cfRule type="containsText" dxfId="5" priority="145" operator="containsText" text="x">
      <formula>NOT(ISERROR(SEARCH(("x"),(X27))))</formula>
    </cfRule>
  </conditionalFormatting>
  <conditionalFormatting sqref="X27">
    <cfRule type="containsText" dxfId="6" priority="146" operator="containsText" text="em">
      <formula>NOT(ISERROR(SEARCH(("em"),(X27))))</formula>
    </cfRule>
  </conditionalFormatting>
  <conditionalFormatting sqref="X27">
    <cfRule type="containsText" dxfId="7" priority="147" operator="containsText" text="não">
      <formula>NOT(ISERROR(SEARCH(("não"),(X27))))</formula>
    </cfRule>
  </conditionalFormatting>
  <conditionalFormatting sqref="X27">
    <cfRule type="containsText" dxfId="3" priority="148" operator="containsText" text="Concluído">
      <formula>NOT(ISERROR(SEARCH(("Concluído"),(X27))))</formula>
    </cfRule>
  </conditionalFormatting>
  <conditionalFormatting sqref="X28:X30">
    <cfRule type="containsText" dxfId="3" priority="149" operator="containsText" text="1">
      <formula>NOT(ISERROR(SEARCH(("1"),(X28))))</formula>
    </cfRule>
  </conditionalFormatting>
  <conditionalFormatting sqref="X28:X30">
    <cfRule type="containsText" dxfId="4" priority="150" operator="containsText" text="0">
      <formula>NOT(ISERROR(SEARCH(("0"),(X28))))</formula>
    </cfRule>
  </conditionalFormatting>
  <conditionalFormatting sqref="X28:X30">
    <cfRule type="containsText" dxfId="5" priority="151" operator="containsText" text="x">
      <formula>NOT(ISERROR(SEARCH(("x"),(X28))))</formula>
    </cfRule>
  </conditionalFormatting>
  <conditionalFormatting sqref="X28:X30">
    <cfRule type="containsText" dxfId="6" priority="152" operator="containsText" text="em">
      <formula>NOT(ISERROR(SEARCH(("em"),(X28))))</formula>
    </cfRule>
  </conditionalFormatting>
  <conditionalFormatting sqref="X28:X30">
    <cfRule type="containsText" dxfId="7" priority="153" operator="containsText" text="não">
      <formula>NOT(ISERROR(SEARCH(("não"),(X28))))</formula>
    </cfRule>
  </conditionalFormatting>
  <conditionalFormatting sqref="X28:X30">
    <cfRule type="containsText" dxfId="3" priority="154" operator="containsText" text="Concluído">
      <formula>NOT(ISERROR(SEARCH(("Concluído"),(X28))))</formula>
    </cfRule>
  </conditionalFormatting>
  <conditionalFormatting sqref="X30">
    <cfRule type="containsText" dxfId="3" priority="155" operator="containsText" text="1">
      <formula>NOT(ISERROR(SEARCH(("1"),(X30))))</formula>
    </cfRule>
  </conditionalFormatting>
  <conditionalFormatting sqref="X30">
    <cfRule type="containsText" dxfId="4" priority="156" operator="containsText" text="0">
      <formula>NOT(ISERROR(SEARCH(("0"),(X30))))</formula>
    </cfRule>
  </conditionalFormatting>
  <conditionalFormatting sqref="X30">
    <cfRule type="containsText" dxfId="5" priority="157" operator="containsText" text="x">
      <formula>NOT(ISERROR(SEARCH(("x"),(X30))))</formula>
    </cfRule>
  </conditionalFormatting>
  <conditionalFormatting sqref="X30">
    <cfRule type="containsText" dxfId="6" priority="158" operator="containsText" text="em">
      <formula>NOT(ISERROR(SEARCH(("em"),(X30))))</formula>
    </cfRule>
  </conditionalFormatting>
  <conditionalFormatting sqref="X30">
    <cfRule type="containsText" dxfId="7" priority="159" operator="containsText" text="não">
      <formula>NOT(ISERROR(SEARCH(("não"),(X30))))</formula>
    </cfRule>
  </conditionalFormatting>
  <conditionalFormatting sqref="X30">
    <cfRule type="containsText" dxfId="3" priority="160" operator="containsText" text="Concluído">
      <formula>NOT(ISERROR(SEARCH(("Concluído"),(X30))))</formula>
    </cfRule>
  </conditionalFormatting>
  <conditionalFormatting sqref="X31">
    <cfRule type="containsText" dxfId="3" priority="161" operator="containsText" text="1">
      <formula>NOT(ISERROR(SEARCH(("1"),(X31))))</formula>
    </cfRule>
  </conditionalFormatting>
  <conditionalFormatting sqref="X31">
    <cfRule type="containsText" dxfId="4" priority="162" operator="containsText" text="0">
      <formula>NOT(ISERROR(SEARCH(("0"),(X31))))</formula>
    </cfRule>
  </conditionalFormatting>
  <conditionalFormatting sqref="X31">
    <cfRule type="containsText" dxfId="5" priority="163" operator="containsText" text="x">
      <formula>NOT(ISERROR(SEARCH(("x"),(X31))))</formula>
    </cfRule>
  </conditionalFormatting>
  <conditionalFormatting sqref="X31">
    <cfRule type="containsText" dxfId="6" priority="164" operator="containsText" text="em">
      <formula>NOT(ISERROR(SEARCH(("em"),(X31))))</formula>
    </cfRule>
  </conditionalFormatting>
  <conditionalFormatting sqref="X31">
    <cfRule type="containsText" dxfId="7" priority="165" operator="containsText" text="não">
      <formula>NOT(ISERROR(SEARCH(("não"),(X31))))</formula>
    </cfRule>
  </conditionalFormatting>
  <conditionalFormatting sqref="X31">
    <cfRule type="containsText" dxfId="3" priority="166" operator="containsText" text="Concluído">
      <formula>NOT(ISERROR(SEARCH(("Concluído"),(X31))))</formula>
    </cfRule>
  </conditionalFormatting>
  <conditionalFormatting sqref="X31">
    <cfRule type="containsText" dxfId="3" priority="167" operator="containsText" text="1">
      <formula>NOT(ISERROR(SEARCH(("1"),(X31))))</formula>
    </cfRule>
  </conditionalFormatting>
  <conditionalFormatting sqref="X31">
    <cfRule type="containsText" dxfId="4" priority="168" operator="containsText" text="0">
      <formula>NOT(ISERROR(SEARCH(("0"),(X31))))</formula>
    </cfRule>
  </conditionalFormatting>
  <conditionalFormatting sqref="X31">
    <cfRule type="containsText" dxfId="5" priority="169" operator="containsText" text="x">
      <formula>NOT(ISERROR(SEARCH(("x"),(X31))))</formula>
    </cfRule>
  </conditionalFormatting>
  <conditionalFormatting sqref="X31">
    <cfRule type="containsText" dxfId="6" priority="170" operator="containsText" text="em">
      <formula>NOT(ISERROR(SEARCH(("em"),(X31))))</formula>
    </cfRule>
  </conditionalFormatting>
  <conditionalFormatting sqref="X31">
    <cfRule type="containsText" dxfId="7" priority="171" operator="containsText" text="não">
      <formula>NOT(ISERROR(SEARCH(("não"),(X31))))</formula>
    </cfRule>
  </conditionalFormatting>
  <conditionalFormatting sqref="X31">
    <cfRule type="containsText" dxfId="3" priority="172" operator="containsText" text="Concluído">
      <formula>NOT(ISERROR(SEARCH(("Concluído"),(X31))))</formula>
    </cfRule>
  </conditionalFormatting>
  <conditionalFormatting sqref="X32:X36">
    <cfRule type="containsText" dxfId="3" priority="173" operator="containsText" text="1">
      <formula>NOT(ISERROR(SEARCH(("1"),(X32))))</formula>
    </cfRule>
  </conditionalFormatting>
  <conditionalFormatting sqref="X32:X36">
    <cfRule type="containsText" dxfId="4" priority="174" operator="containsText" text="0">
      <formula>NOT(ISERROR(SEARCH(("0"),(X32))))</formula>
    </cfRule>
  </conditionalFormatting>
  <conditionalFormatting sqref="X32:X36">
    <cfRule type="containsText" dxfId="5" priority="175" operator="containsText" text="x">
      <formula>NOT(ISERROR(SEARCH(("x"),(X32))))</formula>
    </cfRule>
  </conditionalFormatting>
  <conditionalFormatting sqref="X32:X36">
    <cfRule type="containsText" dxfId="6" priority="176" operator="containsText" text="em">
      <formula>NOT(ISERROR(SEARCH(("em"),(X32))))</formula>
    </cfRule>
  </conditionalFormatting>
  <conditionalFormatting sqref="X32:X36">
    <cfRule type="containsText" dxfId="7" priority="177" operator="containsText" text="não">
      <formula>NOT(ISERROR(SEARCH(("não"),(X32))))</formula>
    </cfRule>
  </conditionalFormatting>
  <conditionalFormatting sqref="X32:X36">
    <cfRule type="containsText" dxfId="3" priority="178" operator="containsText" text="Concluído">
      <formula>NOT(ISERROR(SEARCH(("Concluído"),(X32))))</formula>
    </cfRule>
  </conditionalFormatting>
  <conditionalFormatting sqref="X36">
    <cfRule type="containsText" dxfId="3" priority="179" operator="containsText" text="1">
      <formula>NOT(ISERROR(SEARCH(("1"),(X36))))</formula>
    </cfRule>
  </conditionalFormatting>
  <conditionalFormatting sqref="X36">
    <cfRule type="containsText" dxfId="4" priority="180" operator="containsText" text="0">
      <formula>NOT(ISERROR(SEARCH(("0"),(X36))))</formula>
    </cfRule>
  </conditionalFormatting>
  <conditionalFormatting sqref="X36">
    <cfRule type="containsText" dxfId="5" priority="181" operator="containsText" text="x">
      <formula>NOT(ISERROR(SEARCH(("x"),(X36))))</formula>
    </cfRule>
  </conditionalFormatting>
  <conditionalFormatting sqref="X36">
    <cfRule type="containsText" dxfId="6" priority="182" operator="containsText" text="em">
      <formula>NOT(ISERROR(SEARCH(("em"),(X36))))</formula>
    </cfRule>
  </conditionalFormatting>
  <conditionalFormatting sqref="X36">
    <cfRule type="containsText" dxfId="7" priority="183" operator="containsText" text="não">
      <formula>NOT(ISERROR(SEARCH(("não"),(X36))))</formula>
    </cfRule>
  </conditionalFormatting>
  <conditionalFormatting sqref="X36">
    <cfRule type="containsText" dxfId="3" priority="184" operator="containsText" text="Concluído">
      <formula>NOT(ISERROR(SEARCH(("Concluído"),(X36))))</formula>
    </cfRule>
  </conditionalFormatting>
  <conditionalFormatting sqref="X37">
    <cfRule type="containsText" dxfId="3" priority="185" operator="containsText" text="1">
      <formula>NOT(ISERROR(SEARCH(("1"),(X37))))</formula>
    </cfRule>
  </conditionalFormatting>
  <conditionalFormatting sqref="X37">
    <cfRule type="containsText" dxfId="4" priority="186" operator="containsText" text="0">
      <formula>NOT(ISERROR(SEARCH(("0"),(X37))))</formula>
    </cfRule>
  </conditionalFormatting>
  <conditionalFormatting sqref="X37">
    <cfRule type="containsText" dxfId="5" priority="187" operator="containsText" text="x">
      <formula>NOT(ISERROR(SEARCH(("x"),(X37))))</formula>
    </cfRule>
  </conditionalFormatting>
  <conditionalFormatting sqref="X37">
    <cfRule type="containsText" dxfId="6" priority="188" operator="containsText" text="em">
      <formula>NOT(ISERROR(SEARCH(("em"),(X37))))</formula>
    </cfRule>
  </conditionalFormatting>
  <conditionalFormatting sqref="X37">
    <cfRule type="containsText" dxfId="7" priority="189" operator="containsText" text="não">
      <formula>NOT(ISERROR(SEARCH(("não"),(X37))))</formula>
    </cfRule>
  </conditionalFormatting>
  <conditionalFormatting sqref="X37">
    <cfRule type="containsText" dxfId="3" priority="190" operator="containsText" text="Concluído">
      <formula>NOT(ISERROR(SEARCH(("Concluído"),(X37))))</formula>
    </cfRule>
  </conditionalFormatting>
  <conditionalFormatting sqref="X37">
    <cfRule type="containsText" dxfId="3" priority="191" operator="containsText" text="1">
      <formula>NOT(ISERROR(SEARCH(("1"),(X37))))</formula>
    </cfRule>
  </conditionalFormatting>
  <conditionalFormatting sqref="X37">
    <cfRule type="containsText" dxfId="4" priority="192" operator="containsText" text="0">
      <formula>NOT(ISERROR(SEARCH(("0"),(X37))))</formula>
    </cfRule>
  </conditionalFormatting>
  <conditionalFormatting sqref="X37">
    <cfRule type="containsText" dxfId="5" priority="193" operator="containsText" text="x">
      <formula>NOT(ISERROR(SEARCH(("x"),(X37))))</formula>
    </cfRule>
  </conditionalFormatting>
  <conditionalFormatting sqref="X37">
    <cfRule type="containsText" dxfId="6" priority="194" operator="containsText" text="em">
      <formula>NOT(ISERROR(SEARCH(("em"),(X37))))</formula>
    </cfRule>
  </conditionalFormatting>
  <conditionalFormatting sqref="X37">
    <cfRule type="containsText" dxfId="7" priority="195" operator="containsText" text="não">
      <formula>NOT(ISERROR(SEARCH(("não"),(X37))))</formula>
    </cfRule>
  </conditionalFormatting>
  <conditionalFormatting sqref="X37">
    <cfRule type="containsText" dxfId="3" priority="196" operator="containsText" text="Concluído">
      <formula>NOT(ISERROR(SEARCH(("Concluído"),(X37))))</formula>
    </cfRule>
  </conditionalFormatting>
  <dataValidations>
    <dataValidation type="list" allowBlank="1" showErrorMessage="1" sqref="L4:L203">
      <formula1>Listas!$F$3:$F$8</formula1>
    </dataValidation>
    <dataValidation type="list" allowBlank="1" showErrorMessage="1" sqref="K4:K203">
      <formula1>Listas!$B$3:$B$12</formula1>
    </dataValidation>
    <dataValidation type="list" allowBlank="1" showErrorMessage="1" sqref="W4:W203">
      <formula1>Listas!$D$3:$D$11</formula1>
    </dataValidation>
    <dataValidation type="list" allowBlank="1" showErrorMessage="1" sqref="C4:C203 H4:H203 J4:J203 O4:Q203 S4:S203">
      <formula1>"PRÓPRIO,TERCEIRO"</formula1>
    </dataValidation>
    <dataValidation type="list" allowBlank="1" showErrorMessage="1" sqref="T4:T203">
      <formula1>Listas!$H$3:$H$11</formula1>
    </dataValidation>
    <dataValidation type="list" allowBlank="1" showErrorMessage="1" sqref="X4:X203">
      <formula1>"-,Não iniciado,Concluído,Em andamento"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9.43"/>
    <col customWidth="1" hidden="1" min="3" max="3" width="3.14"/>
    <col customWidth="1" hidden="1" min="4" max="4" width="25.43"/>
    <col customWidth="1" min="5" max="5" width="3.14"/>
    <col customWidth="1" min="6" max="6" width="16.57"/>
    <col customWidth="1" min="7" max="7" width="3.14"/>
    <col customWidth="1" min="8" max="8" width="39.0"/>
    <col customWidth="1" min="9" max="12" width="8.71"/>
  </cols>
  <sheetData>
    <row r="1" ht="44.25" customHeight="1"/>
    <row r="2" ht="32.25" customHeight="1">
      <c r="B2" s="43" t="s">
        <v>73</v>
      </c>
      <c r="D2" s="43" t="s">
        <v>85</v>
      </c>
      <c r="F2" s="43" t="s">
        <v>74</v>
      </c>
      <c r="H2" s="43" t="s">
        <v>82</v>
      </c>
    </row>
    <row r="3" ht="19.5" customHeight="1">
      <c r="B3" s="22" t="s">
        <v>25</v>
      </c>
      <c r="D3" s="22" t="s">
        <v>50</v>
      </c>
      <c r="F3" s="22" t="s">
        <v>10</v>
      </c>
      <c r="H3" s="22" t="s">
        <v>6</v>
      </c>
    </row>
    <row r="4" ht="19.5" customHeight="1">
      <c r="B4" s="22" t="s">
        <v>146</v>
      </c>
      <c r="D4" s="22" t="s">
        <v>54</v>
      </c>
      <c r="F4" s="22" t="s">
        <v>21</v>
      </c>
      <c r="H4" s="22" t="s">
        <v>37</v>
      </c>
    </row>
    <row r="5" ht="19.5" customHeight="1">
      <c r="B5" s="22" t="s">
        <v>33</v>
      </c>
      <c r="D5" s="22" t="s">
        <v>56</v>
      </c>
      <c r="F5" s="22" t="s">
        <v>30</v>
      </c>
      <c r="H5" s="22" t="s">
        <v>34</v>
      </c>
    </row>
    <row r="6" ht="19.5" customHeight="1">
      <c r="B6" s="22" t="s">
        <v>147</v>
      </c>
      <c r="D6" s="22" t="s">
        <v>148</v>
      </c>
      <c r="F6" s="22"/>
      <c r="H6" s="22" t="s">
        <v>26</v>
      </c>
    </row>
    <row r="7" ht="19.5" customHeight="1">
      <c r="B7" s="22" t="s">
        <v>149</v>
      </c>
      <c r="D7" s="22" t="s">
        <v>52</v>
      </c>
      <c r="F7" s="22"/>
      <c r="H7" s="22" t="s">
        <v>17</v>
      </c>
    </row>
    <row r="8" ht="19.5" customHeight="1">
      <c r="B8" s="22" t="s">
        <v>150</v>
      </c>
      <c r="D8" s="22" t="s">
        <v>151</v>
      </c>
      <c r="F8" s="22"/>
      <c r="H8" s="22"/>
    </row>
    <row r="9" ht="19.5" customHeight="1">
      <c r="B9" s="22" t="s">
        <v>152</v>
      </c>
      <c r="D9" s="22" t="s">
        <v>58</v>
      </c>
      <c r="H9" s="22"/>
    </row>
    <row r="10" ht="19.5" customHeight="1">
      <c r="B10" s="22"/>
      <c r="D10" s="22" t="s">
        <v>153</v>
      </c>
      <c r="H10" s="22"/>
    </row>
    <row r="11" ht="19.5" customHeight="1">
      <c r="B11" s="22"/>
      <c r="D11" s="22" t="s">
        <v>154</v>
      </c>
      <c r="H11" s="22"/>
    </row>
    <row r="12" ht="19.5" customHeight="1">
      <c r="B12" s="2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2626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5.43"/>
    <col customWidth="1" min="2" max="2" width="6.14"/>
    <col customWidth="1" min="3" max="3" width="12.14"/>
    <col customWidth="1" min="4" max="20" width="8.71"/>
    <col customWidth="1" min="21" max="21" width="41.57"/>
    <col customWidth="1" min="22" max="28" width="8.71"/>
    <col customWidth="1" min="29" max="29" width="3.0"/>
  </cols>
  <sheetData>
    <row r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ht="26.25" customHeight="1">
      <c r="B2" s="44"/>
      <c r="C2" s="45"/>
      <c r="D2" s="46" t="s">
        <v>155</v>
      </c>
      <c r="E2" s="47"/>
      <c r="F2" s="47"/>
      <c r="G2" s="47"/>
      <c r="H2" s="47"/>
      <c r="I2" s="48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14.25" customHeight="1">
      <c r="B3" s="44"/>
      <c r="C3" s="45"/>
      <c r="D3" s="49"/>
      <c r="I3" s="50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ht="35.25" customHeight="1">
      <c r="B4" s="44"/>
      <c r="C4" s="51"/>
      <c r="D4" s="49"/>
      <c r="I4" s="50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X4" s="52" t="s">
        <v>156</v>
      </c>
      <c r="Y4" s="47"/>
      <c r="Z4" s="47"/>
      <c r="AA4" s="47"/>
      <c r="AB4" s="47"/>
      <c r="AC4" s="48"/>
    </row>
    <row r="5" ht="14.25" customHeight="1">
      <c r="B5" s="44"/>
      <c r="C5" s="44"/>
      <c r="D5" s="53"/>
      <c r="E5" s="54"/>
      <c r="F5" s="54"/>
      <c r="G5" s="54"/>
      <c r="H5" s="54"/>
      <c r="I5" s="5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X5" s="49"/>
      <c r="AC5" s="50"/>
    </row>
    <row r="6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X6" s="53"/>
      <c r="Y6" s="54"/>
      <c r="Z6" s="54"/>
      <c r="AA6" s="54"/>
      <c r="AB6" s="54"/>
      <c r="AC6" s="55"/>
    </row>
    <row r="7" ht="1.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ht="15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ht="15.7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ht="15.7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ht="15.7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ht="15.7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ht="15.7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ht="15.7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ht="15.7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ht="15.7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ht="15.7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ht="15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ht="15.7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ht="15.7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ht="15.7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ht="15.75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ht="15.75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ht="15.7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ht="15.7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ht="15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ht="15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ht="15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ht="15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ht="15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ht="15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ht="15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ht="15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ht="15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ht="15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ht="15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ht="15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ht="15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ht="15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ht="15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ht="15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ht="15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ht="15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ht="15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ht="15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ht="15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ht="15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ht="15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ht="15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ht="15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ht="15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ht="15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5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ht="15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ht="15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ht="15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ht="15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ht="15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ht="15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ht="15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ht="15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ht="15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ht="15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ht="15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ht="15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ht="15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ht="15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ht="15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ht="15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ht="15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ht="15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ht="15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ht="15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ht="15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ht="15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ht="15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ht="15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ht="15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ht="15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ht="15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ht="15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ht="15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ht="15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ht="15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ht="15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ht="15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ht="15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ht="15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ht="15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ht="15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ht="15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ht="15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ht="15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ht="15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ht="15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ht="15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ht="15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ht="15.75" customHeight="1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ht="15.7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ht="15.75" customHeight="1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ht="15.75" customHeight="1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ht="15.75" customHeight="1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ht="15.75" customHeight="1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ht="15.75" customHeight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ht="15.75" customHeight="1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ht="15.75" customHeight="1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ht="15.75" customHeight="1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ht="15.75" customHeight="1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ht="15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ht="15.75" customHeight="1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ht="15.75" customHeight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ht="15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ht="15.75" customHeight="1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ht="15.75" customHeight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ht="15.75" customHeight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ht="15.75" customHeight="1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ht="15.75" customHeight="1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ht="15.75" customHeight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ht="15.75" customHeight="1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ht="15.75" customHeight="1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ht="15.75" customHeight="1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ht="15.75" customHeight="1"/>
  </sheetData>
  <mergeCells count="2">
    <mergeCell ref="D2:I5"/>
    <mergeCell ref="X4:AC6"/>
  </mergeCells>
  <printOptions/>
  <pageMargins bottom="0.787401575" footer="0.0" header="0.0" left="0.511811024" right="0.511811024" top="0.7874015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Planilhas</vt:lpstr>
      </vt:variant>
      <vt:variant>
        <vt:i4>5</vt:i4>
      </vt:variant>
    </vt:vector>
  </HeadingPairs>
  <TitlesOfParts>
    <vt:vector baseType="lpstr" size="5">
      <vt:lpstr>Menu</vt:lpstr>
      <vt:lpstr>BaseIndicadores</vt:lpstr>
      <vt:lpstr>Base_de_Dados</vt:lpstr>
      <vt:lpstr>Listas</vt:lpstr>
      <vt:lpstr>Dashboard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Autor Autorizado</dc:creator>
  <cp:keywords>APM</cp:keywords>
  <cp:lastModifiedBy>Global010</cp:lastModifiedBy>
  <dcterms:modified xsi:type="dcterms:W3CDTF">2022-04-21T13:59:43Z</dcterms:modified>
</cp:coreProperties>
</file>