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man\man_atividades\planilhas\"/>
    </mc:Choice>
  </mc:AlternateContent>
  <bookViews>
    <workbookView xWindow="240" yWindow="45" windowWidth="11520" windowHeight="9420" activeTab="2"/>
  </bookViews>
  <sheets>
    <sheet name="curva abc" sheetId="1" r:id="rId1"/>
    <sheet name="caminho_critico" sheetId="2" r:id="rId2"/>
    <sheet name="curva abc 2" sheetId="3" r:id="rId3"/>
  </sheets>
  <calcPr calcId="162913"/>
</workbook>
</file>

<file path=xl/calcChain.xml><?xml version="1.0" encoding="utf-8"?>
<calcChain xmlns="http://schemas.openxmlformats.org/spreadsheetml/2006/main">
  <c r="D17" i="3" l="1"/>
  <c r="D16" i="3"/>
  <c r="D15" i="3"/>
  <c r="D11" i="3" l="1"/>
  <c r="D10" i="3"/>
  <c r="D9" i="3"/>
  <c r="D8" i="3"/>
  <c r="D7" i="3"/>
  <c r="D6" i="3"/>
  <c r="D5" i="3"/>
  <c r="D4" i="3"/>
  <c r="D3" i="3"/>
  <c r="D2" i="3"/>
  <c r="B15" i="3" s="1"/>
  <c r="B16" i="3" l="1"/>
  <c r="B17" i="3"/>
  <c r="D12" i="3"/>
  <c r="C15" i="3" s="1"/>
  <c r="E20" i="1"/>
  <c r="E19" i="1"/>
  <c r="E18" i="1"/>
  <c r="D9" i="1"/>
  <c r="D10" i="1"/>
  <c r="D6" i="1"/>
  <c r="C19" i="1" s="1"/>
  <c r="D7" i="1"/>
  <c r="D3" i="1"/>
  <c r="D11" i="1"/>
  <c r="D12" i="1"/>
  <c r="D13" i="1"/>
  <c r="D4" i="1"/>
  <c r="C18" i="1" s="1"/>
  <c r="D8" i="1"/>
  <c r="D14" i="1"/>
  <c r="C20" i="1" s="1"/>
  <c r="D5" i="1"/>
  <c r="D15" i="1" l="1"/>
  <c r="D18" i="1" s="1"/>
  <c r="C17" i="3"/>
  <c r="C16" i="3"/>
  <c r="D20" i="1" l="1"/>
  <c r="D19" i="1"/>
</calcChain>
</file>

<file path=xl/sharedStrings.xml><?xml version="1.0" encoding="utf-8"?>
<sst xmlns="http://schemas.openxmlformats.org/spreadsheetml/2006/main" count="79" uniqueCount="41">
  <si>
    <t>ITEM</t>
  </si>
  <si>
    <t>QUANTIDADE</t>
  </si>
  <si>
    <t>VALOR UNITÁRIO</t>
  </si>
  <si>
    <t>VALOR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</si>
  <si>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</si>
  <si>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</si>
  <si>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</si>
  <si>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</si>
  <si>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</si>
  <si>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</si>
  <si>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</si>
  <si>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</si>
  <si>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</si>
  <si>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</si>
  <si>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</si>
  <si>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</si>
  <si>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CLASSIFICAÇÃO</t>
  </si>
  <si>
    <t>VALOR</t>
  </si>
  <si>
    <t>PORCENTAGEM</t>
  </si>
  <si>
    <t>ITENS</t>
  </si>
  <si>
    <t>Monitor do ventilador</t>
  </si>
  <si>
    <t>Grade Frontal</t>
  </si>
  <si>
    <t>Módulo de Comando Digital</t>
  </si>
  <si>
    <t>Calço de Papelão Interno</t>
  </si>
  <si>
    <t>Botão de ligação</t>
  </si>
  <si>
    <t>Pedestal retrátil</t>
  </si>
  <si>
    <t>Haste de sustentação</t>
  </si>
  <si>
    <t>Caixa de papelão externa</t>
  </si>
  <si>
    <t>Etiqueta de embarque</t>
  </si>
  <si>
    <t>Trava de giro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</si>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</sst>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9" fontId="2" fillId="3" borderId="7" xfId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6" xfId="0" applyFont="1" applyFill="1" applyBorder="1" applyAlignment="1">
      <alignment horizontal="center" vertical="center"/>
    </xf>
    <xf numFmtId="2" fontId="0" fillId="0" borderId="0" xfId="0" applyNumberFormat="1"/>
    <xf numFmtId="0" fontId="3" fillId="2" borderId="17" xfId="0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'curva abc'!$C$17</c:f>
              <c:strCache>
                <c:ptCount val="1"/>
                <c:pt idx="0">
                  <c:v>VALOR</c:v>
                </c:pt>
              </c:strCache>
            </c:strRef>
          </c:tx>
          <c:invertIfNegative val="0"/>
          <c:cat>
            <c:strRef>
              <c:f>'curva abc'!$B$18:$B$20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'curva abc'!$C$18:$C$20</c:f>
              <c:numCache>
                <c:formatCode>0.00</c:formatCode>
                <c:ptCount val="3"/>
                <c:pt idx="0">
                  <c:v>116000</c:v>
                </c:pt>
                <c:pt idx="1">
                  <c:v>24750</c:v>
                </c:pt>
                <c:pt idx="2">
                  <c:v>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0-43DD-84EE-DBD4F1CF0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79584"/>
        <c:axId val="219381120"/>
      </c:barChart>
      <c:catAx>
        <c:axId val="21937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381120"/>
        <c:crosses val="autoZero"/>
        <c:auto val="1"/>
        <c:lblAlgn val="ctr"/>
        <c:lblOffset val="100"/>
        <c:noMultiLvlLbl val="0"/>
      </c:catAx>
      <c:valAx>
        <c:axId val="219381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937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'curva abc'!$D$17</c:f>
              <c:strCache>
                <c:ptCount val="1"/>
                <c:pt idx="0">
                  <c:v>PORCENTAGEM</c:v>
                </c:pt>
              </c:strCache>
            </c:strRef>
          </c:tx>
          <c:invertIfNegative val="0"/>
          <c:cat>
            <c:strRef>
              <c:f>'curva abc'!$B$18:$B$20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'curva abc'!$D$18:$D$20</c:f>
              <c:numCache>
                <c:formatCode>0%</c:formatCode>
                <c:ptCount val="3"/>
                <c:pt idx="0">
                  <c:v>0.80149243418779792</c:v>
                </c:pt>
                <c:pt idx="1">
                  <c:v>0.17100808401851725</c:v>
                </c:pt>
                <c:pt idx="2">
                  <c:v>2.7499481793684791E-2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0-4C39-9A1E-65FB6478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09408"/>
        <c:axId val="219611904"/>
      </c:barChart>
      <c:catAx>
        <c:axId val="21940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611904"/>
        <c:crosses val="autoZero"/>
        <c:auto val="1"/>
        <c:lblAlgn val="ctr"/>
        <c:lblOffset val="100"/>
        <c:noMultiLvlLbl val="0"/>
      </c:catAx>
      <c:valAx>
        <c:axId val="219611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40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'curva abc 2'!$A$15:$A$17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'curva abc 2'!$B$15:$B$17</c:f>
              <c:numCache>
                <c:formatCode>0.00</c:formatCode>
                <c:ptCount val="3"/>
                <c:pt idx="0">
                  <c:v>11600</c:v>
                </c:pt>
                <c:pt idx="1">
                  <c:v>1800</c:v>
                </c:pt>
                <c:pt idx="2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6-43C8-8763-F48B04554E45}"/>
            </c:ext>
          </c:extLst>
        </c:ser>
        <c:ser>
          <c:idx val="1"/>
          <c:order val="1"/>
          <c:cat>
            <c:strRef>
              <c:f>'curva abc 2'!$A$15:$A$17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'curva abc 2'!$C$15:$C$17</c:f>
              <c:numCache>
                <c:formatCode>0%</c:formatCode>
                <c:ptCount val="3"/>
                <c:pt idx="0">
                  <c:v>0.84807720426963007</c:v>
                </c:pt>
                <c:pt idx="1">
                  <c:v>0.13159818686942534</c:v>
                </c:pt>
                <c:pt idx="2">
                  <c:v>2.0324608860944584E-2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6-43C8-8763-F48B0455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470087</xdr:colOff>
      <xdr:row>1</xdr:row>
      <xdr:rowOff>45663</xdr:rowOff>
    </xdr:from>
    <xdr:to>
      <xdr:col>13</xdr:col>
      <xdr:colOff>204508</xdr:colOff>
      <xdr:row>15</xdr:row>
      <xdr:rowOff>77040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470646</xdr:colOff>
      <xdr:row>16</xdr:row>
      <xdr:rowOff>89646</xdr:rowOff>
    </xdr:from>
    <xdr:to>
      <xdr:col>13</xdr:col>
      <xdr:colOff>205067</xdr:colOff>
      <xdr:row>30</xdr:row>
      <xdr:rowOff>132228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392206</xdr:colOff>
      <xdr:row>22</xdr:row>
      <xdr:rowOff>44823</xdr:rowOff>
    </xdr:from>
    <xdr:to>
      <xdr:col>4</xdr:col>
      <xdr:colOff>212912</xdr:colOff>
      <xdr:row>31</xdr:row>
      <xdr:rowOff>56028</xdr:rowOff>
    </xdr:to>
    <xdr:sp macro="" textlink="">
      <xdr:nvSpPr>
        <xdr:cNvPr id="5" name="CaixaDeTexto 4"/>
        <xdr:cNvSpPr txBox="1"/>
      </xdr:nvSpPr>
      <xdr:spPr>
        <a:xfrm>
          <a:off x="840441" y="4336676"/>
          <a:ext cx="3843618" cy="1725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/>
            <a:t>Conclusão: os </a:t>
          </a:r>
          <a:r>
            <a:rPr lang="pt-BR" sz="2000" baseline="0"/>
            <a:t>2 itens mais caros correspondem a 80% do valor, enquanto os 6 itens mais baratos correspondem a apenas 3 % do valor total.</a:t>
          </a:r>
        </a:p>
        <a:p>
          <a:endParaRPr lang="pt-BR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149678</xdr:colOff>
      <xdr:row>8</xdr:row>
      <xdr:rowOff>163286</xdr:rowOff>
    </xdr:from>
    <xdr:to>
      <xdr:col>11</xdr:col>
      <xdr:colOff>609600</xdr:colOff>
      <xdr:row>12</xdr:row>
      <xdr:rowOff>40821</xdr:rowOff>
    </xdr:to>
    <xdr:sp macro="" textlink="">
      <xdr:nvSpPr>
        <xdr:cNvPr id="31" name="Retângulo 30"/>
        <xdr:cNvSpPr/>
      </xdr:nvSpPr>
      <xdr:spPr>
        <a:xfrm rot="19845990">
          <a:off x="6885214" y="1687286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2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217712</xdr:colOff>
      <xdr:row>12</xdr:row>
      <xdr:rowOff>122463</xdr:rowOff>
    </xdr:from>
    <xdr:to>
      <xdr:col>12</xdr:col>
      <xdr:colOff>65313</xdr:colOff>
      <xdr:row>15</xdr:row>
      <xdr:rowOff>190498</xdr:rowOff>
    </xdr:to>
    <xdr:sp macro="" textlink="">
      <xdr:nvSpPr>
        <xdr:cNvPr id="30" name="Retângulo 29"/>
        <xdr:cNvSpPr/>
      </xdr:nvSpPr>
      <xdr:spPr>
        <a:xfrm rot="2006676">
          <a:off x="6953248" y="2408463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1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217713</xdr:colOff>
      <xdr:row>13</xdr:row>
      <xdr:rowOff>54428</xdr:rowOff>
    </xdr:from>
    <xdr:to>
      <xdr:col>14</xdr:col>
      <xdr:colOff>65314</xdr:colOff>
      <xdr:row>16</xdr:row>
      <xdr:rowOff>122463</xdr:rowOff>
    </xdr:to>
    <xdr:sp macro="" textlink="">
      <xdr:nvSpPr>
        <xdr:cNvPr id="29" name="Retângulo 28"/>
        <xdr:cNvSpPr/>
      </xdr:nvSpPr>
      <xdr:spPr>
        <a:xfrm rot="19845990">
          <a:off x="8177892" y="2530928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2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204104</xdr:colOff>
      <xdr:row>9</xdr:row>
      <xdr:rowOff>27213</xdr:rowOff>
    </xdr:from>
    <xdr:to>
      <xdr:col>14</xdr:col>
      <xdr:colOff>51705</xdr:colOff>
      <xdr:row>12</xdr:row>
      <xdr:rowOff>95248</xdr:rowOff>
    </xdr:to>
    <xdr:sp macro="" textlink="">
      <xdr:nvSpPr>
        <xdr:cNvPr id="28" name="Retângulo 27"/>
        <xdr:cNvSpPr/>
      </xdr:nvSpPr>
      <xdr:spPr>
        <a:xfrm rot="2006676">
          <a:off x="8164283" y="1741713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2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246289</xdr:colOff>
      <xdr:row>11</xdr:row>
      <xdr:rowOff>31294</xdr:rowOff>
    </xdr:from>
    <xdr:to>
      <xdr:col>16</xdr:col>
      <xdr:colOff>93889</xdr:colOff>
      <xdr:row>14</xdr:row>
      <xdr:rowOff>99329</xdr:rowOff>
    </xdr:to>
    <xdr:sp macro="" textlink="">
      <xdr:nvSpPr>
        <xdr:cNvPr id="27" name="Retângulo 26"/>
        <xdr:cNvSpPr/>
      </xdr:nvSpPr>
      <xdr:spPr>
        <a:xfrm>
          <a:off x="9431110" y="2126794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,5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39460</xdr:colOff>
      <xdr:row>10</xdr:row>
      <xdr:rowOff>126547</xdr:rowOff>
    </xdr:from>
    <xdr:to>
      <xdr:col>9</xdr:col>
      <xdr:colOff>499382</xdr:colOff>
      <xdr:row>14</xdr:row>
      <xdr:rowOff>4082</xdr:rowOff>
    </xdr:to>
    <xdr:sp macro="" textlink="">
      <xdr:nvSpPr>
        <xdr:cNvPr id="13" name="Retângulo 12"/>
        <xdr:cNvSpPr/>
      </xdr:nvSpPr>
      <xdr:spPr>
        <a:xfrm>
          <a:off x="5525860" y="2031547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1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458560</xdr:colOff>
      <xdr:row>10</xdr:row>
      <xdr:rowOff>136072</xdr:rowOff>
    </xdr:from>
    <xdr:to>
      <xdr:col>7</xdr:col>
      <xdr:colOff>308882</xdr:colOff>
      <xdr:row>14</xdr:row>
      <xdr:rowOff>13607</xdr:rowOff>
    </xdr:to>
    <xdr:sp macro="" textlink="">
      <xdr:nvSpPr>
        <xdr:cNvPr id="11" name="Retângulo 10"/>
        <xdr:cNvSpPr/>
      </xdr:nvSpPr>
      <xdr:spPr>
        <a:xfrm>
          <a:off x="4116160" y="2041072"/>
          <a:ext cx="459922" cy="639535"/>
        </a:xfrm>
        <a:prstGeom prst="rec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  <a:p>
          <a:pPr algn="ctr"/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2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pt-BR" sz="1200" baseline="0">
              <a:latin typeface="Arial" panose="020B0604020202020204" pitchFamily="34" charset="0"/>
              <a:cs typeface="Arial" panose="020B0604020202020204" pitchFamily="34" charset="0"/>
            </a:rPr>
            <a:t> h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461900</xdr:colOff>
      <xdr:row>11</xdr:row>
      <xdr:rowOff>85972</xdr:rowOff>
    </xdr:from>
    <xdr:to>
      <xdr:col>6</xdr:col>
      <xdr:colOff>238495</xdr:colOff>
      <xdr:row>13</xdr:row>
      <xdr:rowOff>91167</xdr:rowOff>
    </xdr:to>
    <xdr:sp macro="" textlink="">
      <xdr:nvSpPr>
        <xdr:cNvPr id="2" name="Elipse 1"/>
        <xdr:cNvSpPr/>
      </xdr:nvSpPr>
      <xdr:spPr>
        <a:xfrm>
          <a:off x="3523507" y="2181472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8</xdr:col>
      <xdr:colOff>15586</xdr:colOff>
      <xdr:row>11</xdr:row>
      <xdr:rowOff>77808</xdr:rowOff>
    </xdr:from>
    <xdr:to>
      <xdr:col>8</xdr:col>
      <xdr:colOff>404503</xdr:colOff>
      <xdr:row>13</xdr:row>
      <xdr:rowOff>83003</xdr:rowOff>
    </xdr:to>
    <xdr:sp macro="" textlink="">
      <xdr:nvSpPr>
        <xdr:cNvPr id="4" name="Elipse 3"/>
        <xdr:cNvSpPr/>
      </xdr:nvSpPr>
      <xdr:spPr>
        <a:xfrm>
          <a:off x="4892386" y="2173308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10</xdr:col>
      <xdr:colOff>195200</xdr:colOff>
      <xdr:row>11</xdr:row>
      <xdr:rowOff>64201</xdr:rowOff>
    </xdr:from>
    <xdr:to>
      <xdr:col>10</xdr:col>
      <xdr:colOff>584117</xdr:colOff>
      <xdr:row>13</xdr:row>
      <xdr:rowOff>69396</xdr:rowOff>
    </xdr:to>
    <xdr:sp macro="" textlink="">
      <xdr:nvSpPr>
        <xdr:cNvPr id="5" name="Elipse 4"/>
        <xdr:cNvSpPr/>
      </xdr:nvSpPr>
      <xdr:spPr>
        <a:xfrm>
          <a:off x="6318414" y="2159701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6</xdr:col>
      <xdr:colOff>238495</xdr:colOff>
      <xdr:row>12</xdr:row>
      <xdr:rowOff>80406</xdr:rowOff>
    </xdr:from>
    <xdr:to>
      <xdr:col>8</xdr:col>
      <xdr:colOff>15586</xdr:colOff>
      <xdr:row>12</xdr:row>
      <xdr:rowOff>88570</xdr:rowOff>
    </xdr:to>
    <xdr:cxnSp macro="">
      <xdr:nvCxnSpPr>
        <xdr:cNvPr id="7" name="Conector de seta reta 6"/>
        <xdr:cNvCxnSpPr>
          <a:stCxn id="2" idx="6"/>
          <a:endCxn id="4" idx="2"/>
        </xdr:cNvCxnSpPr>
      </xdr:nvCxnSpPr>
      <xdr:spPr>
        <a:xfrm flipV="1">
          <a:off x="3896095" y="2366406"/>
          <a:ext cx="996291" cy="816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412667</xdr:colOff>
      <xdr:row>12</xdr:row>
      <xdr:rowOff>66799</xdr:rowOff>
    </xdr:from>
    <xdr:to>
      <xdr:col>10</xdr:col>
      <xdr:colOff>189757</xdr:colOff>
      <xdr:row>12</xdr:row>
      <xdr:rowOff>74963</xdr:rowOff>
    </xdr:to>
    <xdr:cxnSp macro="">
      <xdr:nvCxnSpPr>
        <xdr:cNvPr id="10" name="Conector de seta reta 9"/>
        <xdr:cNvCxnSpPr/>
      </xdr:nvCxnSpPr>
      <xdr:spPr>
        <a:xfrm flipV="1">
          <a:off x="5311238" y="2352799"/>
          <a:ext cx="1001733" cy="816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238743</xdr:colOff>
      <xdr:row>8</xdr:row>
      <xdr:rowOff>175779</xdr:rowOff>
    </xdr:from>
    <xdr:to>
      <xdr:col>13</xdr:col>
      <xdr:colOff>15338</xdr:colOff>
      <xdr:row>10</xdr:row>
      <xdr:rowOff>180974</xdr:rowOff>
    </xdr:to>
    <xdr:sp macro="" textlink="">
      <xdr:nvSpPr>
        <xdr:cNvPr id="14" name="Elipse 13"/>
        <xdr:cNvSpPr/>
      </xdr:nvSpPr>
      <xdr:spPr>
        <a:xfrm>
          <a:off x="7586600" y="1699779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23</a:t>
          </a:r>
        </a:p>
      </xdr:txBody>
    </xdr:sp>
    <xdr:clientData/>
  </xdr:twoCellAnchor>
  <xdr:twoCellAnchor>
    <xdr:from>
      <xdr:col>12</xdr:col>
      <xdr:colOff>265958</xdr:colOff>
      <xdr:row>14</xdr:row>
      <xdr:rowOff>107744</xdr:rowOff>
    </xdr:from>
    <xdr:to>
      <xdr:col>13</xdr:col>
      <xdr:colOff>42553</xdr:colOff>
      <xdr:row>16</xdr:row>
      <xdr:rowOff>112939</xdr:rowOff>
    </xdr:to>
    <xdr:sp macro="" textlink="">
      <xdr:nvSpPr>
        <xdr:cNvPr id="15" name="Elipse 14"/>
        <xdr:cNvSpPr/>
      </xdr:nvSpPr>
      <xdr:spPr>
        <a:xfrm>
          <a:off x="7613815" y="2774744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10</xdr:col>
      <xdr:colOff>592281</xdr:colOff>
      <xdr:row>9</xdr:row>
      <xdr:rowOff>178377</xdr:rowOff>
    </xdr:from>
    <xdr:to>
      <xdr:col>12</xdr:col>
      <xdr:colOff>238743</xdr:colOff>
      <xdr:row>11</xdr:row>
      <xdr:rowOff>186541</xdr:rowOff>
    </xdr:to>
    <xdr:cxnSp macro="">
      <xdr:nvCxnSpPr>
        <xdr:cNvPr id="16" name="Conector de seta reta 15"/>
        <xdr:cNvCxnSpPr>
          <a:endCxn id="14" idx="2"/>
        </xdr:cNvCxnSpPr>
      </xdr:nvCxnSpPr>
      <xdr:spPr>
        <a:xfrm flipV="1">
          <a:off x="6715495" y="1892877"/>
          <a:ext cx="871105" cy="38916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608609</xdr:colOff>
      <xdr:row>12</xdr:row>
      <xdr:rowOff>121227</xdr:rowOff>
    </xdr:from>
    <xdr:to>
      <xdr:col>12</xdr:col>
      <xdr:colOff>258535</xdr:colOff>
      <xdr:row>15</xdr:row>
      <xdr:rowOff>68036</xdr:rowOff>
    </xdr:to>
    <xdr:cxnSp macro="">
      <xdr:nvCxnSpPr>
        <xdr:cNvPr id="19" name="Conector de seta reta 18"/>
        <xdr:cNvCxnSpPr/>
      </xdr:nvCxnSpPr>
      <xdr:spPr>
        <a:xfrm>
          <a:off x="6731823" y="2407227"/>
          <a:ext cx="874569" cy="51830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272143</xdr:colOff>
      <xdr:row>11</xdr:row>
      <xdr:rowOff>163286</xdr:rowOff>
    </xdr:from>
    <xdr:to>
      <xdr:col>15</xdr:col>
      <xdr:colOff>48739</xdr:colOff>
      <xdr:row>13</xdr:row>
      <xdr:rowOff>168481</xdr:rowOff>
    </xdr:to>
    <xdr:sp macro="" textlink="">
      <xdr:nvSpPr>
        <xdr:cNvPr id="22" name="Elipse 21"/>
        <xdr:cNvSpPr/>
      </xdr:nvSpPr>
      <xdr:spPr>
        <a:xfrm>
          <a:off x="8844643" y="2258786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16</xdr:col>
      <xdr:colOff>451757</xdr:colOff>
      <xdr:row>11</xdr:row>
      <xdr:rowOff>149679</xdr:rowOff>
    </xdr:from>
    <xdr:to>
      <xdr:col>17</xdr:col>
      <xdr:colOff>228353</xdr:colOff>
      <xdr:row>13</xdr:row>
      <xdr:rowOff>154874</xdr:rowOff>
    </xdr:to>
    <xdr:sp macro="" textlink="">
      <xdr:nvSpPr>
        <xdr:cNvPr id="23" name="Elipse 22"/>
        <xdr:cNvSpPr/>
      </xdr:nvSpPr>
      <xdr:spPr>
        <a:xfrm>
          <a:off x="10248900" y="2245179"/>
          <a:ext cx="388917" cy="38619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15</xdr:col>
      <xdr:colOff>56903</xdr:colOff>
      <xdr:row>12</xdr:row>
      <xdr:rowOff>152277</xdr:rowOff>
    </xdr:from>
    <xdr:to>
      <xdr:col>16</xdr:col>
      <xdr:colOff>446314</xdr:colOff>
      <xdr:row>12</xdr:row>
      <xdr:rowOff>160441</xdr:rowOff>
    </xdr:to>
    <xdr:cxnSp macro="">
      <xdr:nvCxnSpPr>
        <xdr:cNvPr id="24" name="Conector de seta reta 23"/>
        <xdr:cNvCxnSpPr/>
      </xdr:nvCxnSpPr>
      <xdr:spPr>
        <a:xfrm flipV="1">
          <a:off x="9241724" y="2438277"/>
          <a:ext cx="1001733" cy="816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12615</xdr:colOff>
      <xdr:row>10</xdr:row>
      <xdr:rowOff>15091</xdr:rowOff>
    </xdr:from>
    <xdr:to>
      <xdr:col>14</xdr:col>
      <xdr:colOff>274863</xdr:colOff>
      <xdr:row>12</xdr:row>
      <xdr:rowOff>152400</xdr:rowOff>
    </xdr:to>
    <xdr:cxnSp macro="">
      <xdr:nvCxnSpPr>
        <xdr:cNvPr id="25" name="Conector de seta reta 24"/>
        <xdr:cNvCxnSpPr/>
      </xdr:nvCxnSpPr>
      <xdr:spPr>
        <a:xfrm>
          <a:off x="7972794" y="1920091"/>
          <a:ext cx="874569" cy="51830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37109</xdr:colOff>
      <xdr:row>13</xdr:row>
      <xdr:rowOff>58634</xdr:rowOff>
    </xdr:from>
    <xdr:to>
      <xdr:col>14</xdr:col>
      <xdr:colOff>295893</xdr:colOff>
      <xdr:row>15</xdr:row>
      <xdr:rowOff>66798</xdr:rowOff>
    </xdr:to>
    <xdr:cxnSp macro="">
      <xdr:nvCxnSpPr>
        <xdr:cNvPr id="26" name="Conector de seta reta 25"/>
        <xdr:cNvCxnSpPr/>
      </xdr:nvCxnSpPr>
      <xdr:spPr>
        <a:xfrm flipV="1">
          <a:off x="7997288" y="2535134"/>
          <a:ext cx="871105" cy="389164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421822</xdr:colOff>
      <xdr:row>5</xdr:row>
      <xdr:rowOff>176893</xdr:rowOff>
    </xdr:from>
    <xdr:to>
      <xdr:col>18</xdr:col>
      <xdr:colOff>68070</xdr:colOff>
      <xdr:row>10</xdr:row>
      <xdr:rowOff>68036</xdr:rowOff>
    </xdr:to>
    <xdr:sp macro="" textlink="">
      <xdr:nvSpPr>
        <xdr:cNvPr id="32" name="Forma livre 31"/>
        <xdr:cNvSpPr/>
      </xdr:nvSpPr>
      <xdr:spPr>
        <a:xfrm>
          <a:off x="3483429" y="1129393"/>
          <a:ext cx="7606427" cy="843643"/>
        </a:xfrm>
        <a:custGeom>
          <a:avLst/>
          <a:gdLst>
            <a:gd name="connsiteX0" fmla="*/ 0 w 7606427"/>
            <a:gd name="connsiteY0" fmla="*/ 680357 h 843643"/>
            <a:gd name="connsiteX1" fmla="*/ 693964 w 7606427"/>
            <a:gd name="connsiteY1" fmla="*/ 653143 h 843643"/>
            <a:gd name="connsiteX2" fmla="*/ 938892 w 7606427"/>
            <a:gd name="connsiteY2" fmla="*/ 639536 h 843643"/>
            <a:gd name="connsiteX3" fmla="*/ 1782535 w 7606427"/>
            <a:gd name="connsiteY3" fmla="*/ 653143 h 843643"/>
            <a:gd name="connsiteX4" fmla="*/ 2462892 w 7606427"/>
            <a:gd name="connsiteY4" fmla="*/ 653143 h 843643"/>
            <a:gd name="connsiteX5" fmla="*/ 2626178 w 7606427"/>
            <a:gd name="connsiteY5" fmla="*/ 625928 h 843643"/>
            <a:gd name="connsiteX6" fmla="*/ 2667000 w 7606427"/>
            <a:gd name="connsiteY6" fmla="*/ 612321 h 843643"/>
            <a:gd name="connsiteX7" fmla="*/ 2735035 w 7606427"/>
            <a:gd name="connsiteY7" fmla="*/ 598714 h 843643"/>
            <a:gd name="connsiteX8" fmla="*/ 2830285 w 7606427"/>
            <a:gd name="connsiteY8" fmla="*/ 571500 h 843643"/>
            <a:gd name="connsiteX9" fmla="*/ 2884714 w 7606427"/>
            <a:gd name="connsiteY9" fmla="*/ 544286 h 843643"/>
            <a:gd name="connsiteX10" fmla="*/ 2952750 w 7606427"/>
            <a:gd name="connsiteY10" fmla="*/ 530678 h 843643"/>
            <a:gd name="connsiteX11" fmla="*/ 3007178 w 7606427"/>
            <a:gd name="connsiteY11" fmla="*/ 517071 h 843643"/>
            <a:gd name="connsiteX12" fmla="*/ 3129642 w 7606427"/>
            <a:gd name="connsiteY12" fmla="*/ 449036 h 843643"/>
            <a:gd name="connsiteX13" fmla="*/ 3224892 w 7606427"/>
            <a:gd name="connsiteY13" fmla="*/ 408214 h 843643"/>
            <a:gd name="connsiteX14" fmla="*/ 3265714 w 7606427"/>
            <a:gd name="connsiteY14" fmla="*/ 381000 h 843643"/>
            <a:gd name="connsiteX15" fmla="*/ 3347357 w 7606427"/>
            <a:gd name="connsiteY15" fmla="*/ 353786 h 843643"/>
            <a:gd name="connsiteX16" fmla="*/ 3388178 w 7606427"/>
            <a:gd name="connsiteY16" fmla="*/ 340178 h 843643"/>
            <a:gd name="connsiteX17" fmla="*/ 3429000 w 7606427"/>
            <a:gd name="connsiteY17" fmla="*/ 312964 h 843643"/>
            <a:gd name="connsiteX18" fmla="*/ 3456214 w 7606427"/>
            <a:gd name="connsiteY18" fmla="*/ 272143 h 843643"/>
            <a:gd name="connsiteX19" fmla="*/ 3537857 w 7606427"/>
            <a:gd name="connsiteY19" fmla="*/ 244928 h 843643"/>
            <a:gd name="connsiteX20" fmla="*/ 3633107 w 7606427"/>
            <a:gd name="connsiteY20" fmla="*/ 204107 h 843643"/>
            <a:gd name="connsiteX21" fmla="*/ 3673928 w 7606427"/>
            <a:gd name="connsiteY21" fmla="*/ 176893 h 843643"/>
            <a:gd name="connsiteX22" fmla="*/ 3810000 w 7606427"/>
            <a:gd name="connsiteY22" fmla="*/ 136071 h 843643"/>
            <a:gd name="connsiteX23" fmla="*/ 3905250 w 7606427"/>
            <a:gd name="connsiteY23" fmla="*/ 122464 h 843643"/>
            <a:gd name="connsiteX24" fmla="*/ 4041321 w 7606427"/>
            <a:gd name="connsiteY24" fmla="*/ 81643 h 843643"/>
            <a:gd name="connsiteX25" fmla="*/ 4122964 w 7606427"/>
            <a:gd name="connsiteY25" fmla="*/ 68036 h 843643"/>
            <a:gd name="connsiteX26" fmla="*/ 4191000 w 7606427"/>
            <a:gd name="connsiteY26" fmla="*/ 54428 h 843643"/>
            <a:gd name="connsiteX27" fmla="*/ 4245428 w 7606427"/>
            <a:gd name="connsiteY27" fmla="*/ 27214 h 843643"/>
            <a:gd name="connsiteX28" fmla="*/ 4422321 w 7606427"/>
            <a:gd name="connsiteY28" fmla="*/ 13607 h 843643"/>
            <a:gd name="connsiteX29" fmla="*/ 4503964 w 7606427"/>
            <a:gd name="connsiteY29" fmla="*/ 0 h 843643"/>
            <a:gd name="connsiteX30" fmla="*/ 4953000 w 7606427"/>
            <a:gd name="connsiteY30" fmla="*/ 13607 h 843643"/>
            <a:gd name="connsiteX31" fmla="*/ 5116285 w 7606427"/>
            <a:gd name="connsiteY31" fmla="*/ 40821 h 843643"/>
            <a:gd name="connsiteX32" fmla="*/ 5157107 w 7606427"/>
            <a:gd name="connsiteY32" fmla="*/ 54428 h 843643"/>
            <a:gd name="connsiteX33" fmla="*/ 5334000 w 7606427"/>
            <a:gd name="connsiteY33" fmla="*/ 81643 h 843643"/>
            <a:gd name="connsiteX34" fmla="*/ 5415642 w 7606427"/>
            <a:gd name="connsiteY34" fmla="*/ 95250 h 843643"/>
            <a:gd name="connsiteX35" fmla="*/ 5456464 w 7606427"/>
            <a:gd name="connsiteY35" fmla="*/ 108857 h 843643"/>
            <a:gd name="connsiteX36" fmla="*/ 5510892 w 7606427"/>
            <a:gd name="connsiteY36" fmla="*/ 122464 h 843643"/>
            <a:gd name="connsiteX37" fmla="*/ 5578928 w 7606427"/>
            <a:gd name="connsiteY37" fmla="*/ 163286 h 843643"/>
            <a:gd name="connsiteX38" fmla="*/ 5619750 w 7606427"/>
            <a:gd name="connsiteY38" fmla="*/ 204107 h 843643"/>
            <a:gd name="connsiteX39" fmla="*/ 5674178 w 7606427"/>
            <a:gd name="connsiteY39" fmla="*/ 231321 h 843643"/>
            <a:gd name="connsiteX40" fmla="*/ 5728607 w 7606427"/>
            <a:gd name="connsiteY40" fmla="*/ 285750 h 843643"/>
            <a:gd name="connsiteX41" fmla="*/ 5769428 w 7606427"/>
            <a:gd name="connsiteY41" fmla="*/ 299357 h 843643"/>
            <a:gd name="connsiteX42" fmla="*/ 5851071 w 7606427"/>
            <a:gd name="connsiteY42" fmla="*/ 353786 h 843643"/>
            <a:gd name="connsiteX43" fmla="*/ 5891892 w 7606427"/>
            <a:gd name="connsiteY43" fmla="*/ 367393 h 843643"/>
            <a:gd name="connsiteX44" fmla="*/ 6014357 w 7606427"/>
            <a:gd name="connsiteY44" fmla="*/ 449036 h 843643"/>
            <a:gd name="connsiteX45" fmla="*/ 6068785 w 7606427"/>
            <a:gd name="connsiteY45" fmla="*/ 462643 h 843643"/>
            <a:gd name="connsiteX46" fmla="*/ 6096000 w 7606427"/>
            <a:gd name="connsiteY46" fmla="*/ 489857 h 843643"/>
            <a:gd name="connsiteX47" fmla="*/ 6232071 w 7606427"/>
            <a:gd name="connsiteY47" fmla="*/ 530678 h 843643"/>
            <a:gd name="connsiteX48" fmla="*/ 6449785 w 7606427"/>
            <a:gd name="connsiteY48" fmla="*/ 571500 h 843643"/>
            <a:gd name="connsiteX49" fmla="*/ 6531428 w 7606427"/>
            <a:gd name="connsiteY49" fmla="*/ 585107 h 843643"/>
            <a:gd name="connsiteX50" fmla="*/ 6572250 w 7606427"/>
            <a:gd name="connsiteY50" fmla="*/ 598714 h 843643"/>
            <a:gd name="connsiteX51" fmla="*/ 6721928 w 7606427"/>
            <a:gd name="connsiteY51" fmla="*/ 612321 h 843643"/>
            <a:gd name="connsiteX52" fmla="*/ 6830785 w 7606427"/>
            <a:gd name="connsiteY52" fmla="*/ 625928 h 843643"/>
            <a:gd name="connsiteX53" fmla="*/ 6953250 w 7606427"/>
            <a:gd name="connsiteY53" fmla="*/ 653143 h 843643"/>
            <a:gd name="connsiteX54" fmla="*/ 6994071 w 7606427"/>
            <a:gd name="connsiteY54" fmla="*/ 666750 h 843643"/>
            <a:gd name="connsiteX55" fmla="*/ 7170964 w 7606427"/>
            <a:gd name="connsiteY55" fmla="*/ 693964 h 843643"/>
            <a:gd name="connsiteX56" fmla="*/ 7252607 w 7606427"/>
            <a:gd name="connsiteY56" fmla="*/ 707571 h 843643"/>
            <a:gd name="connsiteX57" fmla="*/ 7307035 w 7606427"/>
            <a:gd name="connsiteY57" fmla="*/ 721178 h 843643"/>
            <a:gd name="connsiteX58" fmla="*/ 7375071 w 7606427"/>
            <a:gd name="connsiteY58" fmla="*/ 734786 h 843643"/>
            <a:gd name="connsiteX59" fmla="*/ 7429500 w 7606427"/>
            <a:gd name="connsiteY59" fmla="*/ 762000 h 843643"/>
            <a:gd name="connsiteX60" fmla="*/ 7483928 w 7606427"/>
            <a:gd name="connsiteY60" fmla="*/ 775607 h 843643"/>
            <a:gd name="connsiteX61" fmla="*/ 7524750 w 7606427"/>
            <a:gd name="connsiteY61" fmla="*/ 802821 h 843643"/>
            <a:gd name="connsiteX62" fmla="*/ 7606392 w 7606427"/>
            <a:gd name="connsiteY62" fmla="*/ 843643 h 843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</a:cxnLst>
          <a:rect l="l" t="t" r="r" b="b"/>
          <a:pathLst>
            <a:path w="7606427" h="843643">
              <a:moveTo>
                <a:pt x="0" y="680357"/>
              </a:moveTo>
              <a:cubicBezTo>
                <a:pt x="552529" y="649661"/>
                <a:pt x="-126311" y="685310"/>
                <a:pt x="693964" y="653143"/>
              </a:cubicBezTo>
              <a:cubicBezTo>
                <a:pt x="775670" y="649939"/>
                <a:pt x="857249" y="644072"/>
                <a:pt x="938892" y="639536"/>
              </a:cubicBezTo>
              <a:lnTo>
                <a:pt x="1782535" y="653143"/>
              </a:lnTo>
              <a:cubicBezTo>
                <a:pt x="2398982" y="665230"/>
                <a:pt x="2139557" y="685476"/>
                <a:pt x="2462892" y="653143"/>
              </a:cubicBezTo>
              <a:cubicBezTo>
                <a:pt x="2558594" y="621243"/>
                <a:pt x="2443884" y="656311"/>
                <a:pt x="2626178" y="625928"/>
              </a:cubicBezTo>
              <a:cubicBezTo>
                <a:pt x="2640326" y="623570"/>
                <a:pt x="2653085" y="615800"/>
                <a:pt x="2667000" y="612321"/>
              </a:cubicBezTo>
              <a:cubicBezTo>
                <a:pt x="2689437" y="606712"/>
                <a:pt x="2712458" y="603731"/>
                <a:pt x="2735035" y="598714"/>
              </a:cubicBezTo>
              <a:cubicBezTo>
                <a:pt x="2758939" y="593402"/>
                <a:pt x="2805806" y="581991"/>
                <a:pt x="2830285" y="571500"/>
              </a:cubicBezTo>
              <a:cubicBezTo>
                <a:pt x="2848929" y="563510"/>
                <a:pt x="2865471" y="550701"/>
                <a:pt x="2884714" y="544286"/>
              </a:cubicBezTo>
              <a:cubicBezTo>
                <a:pt x="2906655" y="536972"/>
                <a:pt x="2930173" y="535695"/>
                <a:pt x="2952750" y="530678"/>
              </a:cubicBezTo>
              <a:cubicBezTo>
                <a:pt x="2971006" y="526621"/>
                <a:pt x="2989035" y="521607"/>
                <a:pt x="3007178" y="517071"/>
              </a:cubicBezTo>
              <a:cubicBezTo>
                <a:pt x="3100755" y="454687"/>
                <a:pt x="3057792" y="472986"/>
                <a:pt x="3129642" y="449036"/>
              </a:cubicBezTo>
              <a:cubicBezTo>
                <a:pt x="3232124" y="380714"/>
                <a:pt x="3101882" y="460932"/>
                <a:pt x="3224892" y="408214"/>
              </a:cubicBezTo>
              <a:cubicBezTo>
                <a:pt x="3239924" y="401772"/>
                <a:pt x="3250770" y="387642"/>
                <a:pt x="3265714" y="381000"/>
              </a:cubicBezTo>
              <a:cubicBezTo>
                <a:pt x="3291928" y="369350"/>
                <a:pt x="3320143" y="362858"/>
                <a:pt x="3347357" y="353786"/>
              </a:cubicBezTo>
              <a:cubicBezTo>
                <a:pt x="3360964" y="349250"/>
                <a:pt x="3376244" y="348134"/>
                <a:pt x="3388178" y="340178"/>
              </a:cubicBezTo>
              <a:lnTo>
                <a:pt x="3429000" y="312964"/>
              </a:lnTo>
              <a:cubicBezTo>
                <a:pt x="3438071" y="299357"/>
                <a:pt x="3442346" y="280810"/>
                <a:pt x="3456214" y="272143"/>
              </a:cubicBezTo>
              <a:cubicBezTo>
                <a:pt x="3480540" y="256939"/>
                <a:pt x="3512199" y="257757"/>
                <a:pt x="3537857" y="244928"/>
              </a:cubicBezTo>
              <a:cubicBezTo>
                <a:pt x="3605114" y="211299"/>
                <a:pt x="3573042" y="224128"/>
                <a:pt x="3633107" y="204107"/>
              </a:cubicBezTo>
              <a:cubicBezTo>
                <a:pt x="3646714" y="195036"/>
                <a:pt x="3658984" y="183535"/>
                <a:pt x="3673928" y="176893"/>
              </a:cubicBezTo>
              <a:cubicBezTo>
                <a:pt x="3698512" y="165967"/>
                <a:pt x="3776505" y="142161"/>
                <a:pt x="3810000" y="136071"/>
              </a:cubicBezTo>
              <a:cubicBezTo>
                <a:pt x="3841555" y="130334"/>
                <a:pt x="3873500" y="127000"/>
                <a:pt x="3905250" y="122464"/>
              </a:cubicBezTo>
              <a:cubicBezTo>
                <a:pt x="3957320" y="105107"/>
                <a:pt x="3989908" y="91926"/>
                <a:pt x="4041321" y="81643"/>
              </a:cubicBezTo>
              <a:cubicBezTo>
                <a:pt x="4068375" y="76232"/>
                <a:pt x="4095819" y="72972"/>
                <a:pt x="4122964" y="68036"/>
              </a:cubicBezTo>
              <a:cubicBezTo>
                <a:pt x="4145719" y="63899"/>
                <a:pt x="4168321" y="58964"/>
                <a:pt x="4191000" y="54428"/>
              </a:cubicBezTo>
              <a:cubicBezTo>
                <a:pt x="4209143" y="45357"/>
                <a:pt x="4225453" y="30739"/>
                <a:pt x="4245428" y="27214"/>
              </a:cubicBezTo>
              <a:cubicBezTo>
                <a:pt x="4303667" y="16937"/>
                <a:pt x="4363507" y="19798"/>
                <a:pt x="4422321" y="13607"/>
              </a:cubicBezTo>
              <a:cubicBezTo>
                <a:pt x="4449759" y="10719"/>
                <a:pt x="4476750" y="4536"/>
                <a:pt x="4503964" y="0"/>
              </a:cubicBezTo>
              <a:lnTo>
                <a:pt x="4953000" y="13607"/>
              </a:lnTo>
              <a:cubicBezTo>
                <a:pt x="4981803" y="15047"/>
                <a:pt x="5081225" y="32056"/>
                <a:pt x="5116285" y="40821"/>
              </a:cubicBezTo>
              <a:cubicBezTo>
                <a:pt x="5130200" y="44300"/>
                <a:pt x="5143105" y="51316"/>
                <a:pt x="5157107" y="54428"/>
              </a:cubicBezTo>
              <a:cubicBezTo>
                <a:pt x="5195308" y="62917"/>
                <a:pt x="5298714" y="76214"/>
                <a:pt x="5334000" y="81643"/>
              </a:cubicBezTo>
              <a:cubicBezTo>
                <a:pt x="5361269" y="85838"/>
                <a:pt x="5388710" y="89265"/>
                <a:pt x="5415642" y="95250"/>
              </a:cubicBezTo>
              <a:cubicBezTo>
                <a:pt x="5429644" y="98361"/>
                <a:pt x="5442673" y="104917"/>
                <a:pt x="5456464" y="108857"/>
              </a:cubicBezTo>
              <a:cubicBezTo>
                <a:pt x="5474446" y="113995"/>
                <a:pt x="5492749" y="117928"/>
                <a:pt x="5510892" y="122464"/>
              </a:cubicBezTo>
              <a:cubicBezTo>
                <a:pt x="5595650" y="207219"/>
                <a:pt x="5472942" y="92628"/>
                <a:pt x="5578928" y="163286"/>
              </a:cubicBezTo>
              <a:cubicBezTo>
                <a:pt x="5594939" y="173960"/>
                <a:pt x="5604091" y="192922"/>
                <a:pt x="5619750" y="204107"/>
              </a:cubicBezTo>
              <a:cubicBezTo>
                <a:pt x="5636256" y="215897"/>
                <a:pt x="5656035" y="222250"/>
                <a:pt x="5674178" y="231321"/>
              </a:cubicBezTo>
              <a:lnTo>
                <a:pt x="5728607" y="285750"/>
              </a:lnTo>
              <a:cubicBezTo>
                <a:pt x="5738749" y="295892"/>
                <a:pt x="5756890" y="292391"/>
                <a:pt x="5769428" y="299357"/>
              </a:cubicBezTo>
              <a:cubicBezTo>
                <a:pt x="5798020" y="315241"/>
                <a:pt x="5820042" y="343443"/>
                <a:pt x="5851071" y="353786"/>
              </a:cubicBezTo>
              <a:cubicBezTo>
                <a:pt x="5864678" y="358322"/>
                <a:pt x="5879354" y="360427"/>
                <a:pt x="5891892" y="367393"/>
              </a:cubicBezTo>
              <a:cubicBezTo>
                <a:pt x="5891906" y="367401"/>
                <a:pt x="5993940" y="435425"/>
                <a:pt x="6014357" y="449036"/>
              </a:cubicBezTo>
              <a:cubicBezTo>
                <a:pt x="6029917" y="459410"/>
                <a:pt x="6050642" y="458107"/>
                <a:pt x="6068785" y="462643"/>
              </a:cubicBezTo>
              <a:cubicBezTo>
                <a:pt x="6077857" y="471714"/>
                <a:pt x="6084525" y="484120"/>
                <a:pt x="6096000" y="489857"/>
              </a:cubicBezTo>
              <a:cubicBezTo>
                <a:pt x="6144113" y="513913"/>
                <a:pt x="6183237" y="516028"/>
                <a:pt x="6232071" y="530678"/>
              </a:cubicBezTo>
              <a:cubicBezTo>
                <a:pt x="6395548" y="579722"/>
                <a:pt x="6223850" y="543258"/>
                <a:pt x="6449785" y="571500"/>
              </a:cubicBezTo>
              <a:cubicBezTo>
                <a:pt x="6477162" y="574922"/>
                <a:pt x="6504495" y="579122"/>
                <a:pt x="6531428" y="585107"/>
              </a:cubicBezTo>
              <a:cubicBezTo>
                <a:pt x="6545430" y="588218"/>
                <a:pt x="6558051" y="596686"/>
                <a:pt x="6572250" y="598714"/>
              </a:cubicBezTo>
              <a:cubicBezTo>
                <a:pt x="6621845" y="605799"/>
                <a:pt x="6672105" y="607076"/>
                <a:pt x="6721928" y="612321"/>
              </a:cubicBezTo>
              <a:cubicBezTo>
                <a:pt x="6758295" y="616149"/>
                <a:pt x="6794642" y="620367"/>
                <a:pt x="6830785" y="625928"/>
              </a:cubicBezTo>
              <a:cubicBezTo>
                <a:pt x="6861174" y="630603"/>
                <a:pt x="6921654" y="644116"/>
                <a:pt x="6953250" y="653143"/>
              </a:cubicBezTo>
              <a:cubicBezTo>
                <a:pt x="6967041" y="657083"/>
                <a:pt x="6980156" y="663271"/>
                <a:pt x="6994071" y="666750"/>
              </a:cubicBezTo>
              <a:cubicBezTo>
                <a:pt x="7063374" y="684075"/>
                <a:pt x="7093851" y="682948"/>
                <a:pt x="7170964" y="693964"/>
              </a:cubicBezTo>
              <a:cubicBezTo>
                <a:pt x="7198276" y="697866"/>
                <a:pt x="7225553" y="702160"/>
                <a:pt x="7252607" y="707571"/>
              </a:cubicBezTo>
              <a:cubicBezTo>
                <a:pt x="7270945" y="711239"/>
                <a:pt x="7288779" y="717121"/>
                <a:pt x="7307035" y="721178"/>
              </a:cubicBezTo>
              <a:cubicBezTo>
                <a:pt x="7329612" y="726195"/>
                <a:pt x="7352392" y="730250"/>
                <a:pt x="7375071" y="734786"/>
              </a:cubicBezTo>
              <a:cubicBezTo>
                <a:pt x="7393214" y="743857"/>
                <a:pt x="7410507" y="754878"/>
                <a:pt x="7429500" y="762000"/>
              </a:cubicBezTo>
              <a:cubicBezTo>
                <a:pt x="7447010" y="768566"/>
                <a:pt x="7466739" y="768240"/>
                <a:pt x="7483928" y="775607"/>
              </a:cubicBezTo>
              <a:cubicBezTo>
                <a:pt x="7498960" y="782049"/>
                <a:pt x="7509806" y="796179"/>
                <a:pt x="7524750" y="802821"/>
              </a:cubicBezTo>
              <a:cubicBezTo>
                <a:pt x="7610695" y="841019"/>
                <a:pt x="7606392" y="799840"/>
                <a:pt x="7606392" y="843643"/>
              </a:cubicBezTo>
            </a:path>
          </a:pathLst>
        </a:custGeom>
        <a:noFill/>
        <a:ln w="762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299357</xdr:colOff>
      <xdr:row>1</xdr:row>
      <xdr:rowOff>108858</xdr:rowOff>
    </xdr:from>
    <xdr:to>
      <xdr:col>11</xdr:col>
      <xdr:colOff>462642</xdr:colOff>
      <xdr:row>8</xdr:row>
      <xdr:rowOff>0</xdr:rowOff>
    </xdr:to>
    <xdr:sp macro="" textlink="">
      <xdr:nvSpPr>
        <xdr:cNvPr id="33" name="Explosão 1 32"/>
        <xdr:cNvSpPr/>
      </xdr:nvSpPr>
      <xdr:spPr>
        <a:xfrm>
          <a:off x="2136321" y="299358"/>
          <a:ext cx="5061857" cy="1224642"/>
        </a:xfrm>
        <a:prstGeom prst="irregularSeal1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Caminho Crítico: A-B-C-E-F</a:t>
          </a:r>
        </a:p>
      </xdr:txBody>
    </xdr:sp>
    <xdr:clientData/>
  </xdr:twoCellAnchor>
  <xdr:twoCellAnchor editAs="oneCell">
    <xdr:from>
      <xdr:col>4</xdr:col>
      <xdr:colOff>342101</xdr:colOff>
      <xdr:row>19</xdr:row>
      <xdr:rowOff>81643</xdr:rowOff>
    </xdr:from>
    <xdr:to>
      <xdr:col>17</xdr:col>
      <xdr:colOff>571500</xdr:colOff>
      <xdr:row>35</xdr:row>
      <xdr:rowOff>81643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726" t="20464" r="33307" b="42701"/>
        <a:stretch/>
      </xdr:blipFill>
      <xdr:spPr>
        <a:xfrm>
          <a:off x="2791387" y="3701143"/>
          <a:ext cx="8189577" cy="304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489856</xdr:colOff>
      <xdr:row>20</xdr:row>
      <xdr:rowOff>36739</xdr:rowOff>
    </xdr:from>
    <xdr:to>
      <xdr:col>3</xdr:col>
      <xdr:colOff>693964</xdr:colOff>
      <xdr:row>42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0" zoomScaleNormal="70" workbookViewId="0">
      <selection activeCell="J49" sqref="J49"/>
    </sheetView>
  </sheetViews>
  <sheetFormatPr defaultRowHeight="15" x14ac:dyDescent="0.25"/>
  <cols>
    <col min="1" max="1" width="6.7109375" style="1" bestFit="1" customWidth="1"/>
    <col min="2" max="2" width="19.85546875" style="1" bestFit="1" customWidth="1"/>
    <col min="3" max="3" width="21.140625" style="1" bestFit="1" customWidth="1"/>
    <col min="4" max="4" width="19.28515625" style="1" bestFit="1" customWidth="1"/>
    <col min="5" max="5" width="19.85546875" style="1" bestFit="1" customWidth="1"/>
    <col min="6" max="16384" width="9.140625" style="1"/>
  </cols>
  <sheetData>
    <row r="1" spans="1:5" ht="15.75" thickBot="1" x14ac:dyDescent="0.3"/>
    <row r="2" spans="1:5" ht="16.5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20" t="s">
        <v>16</v>
      </c>
    </row>
    <row r="3" spans="1:5" x14ac:dyDescent="0.25">
      <c r="A3" s="15" t="s">
        <v>9</v>
      </c>
      <c r="B3" s="16">
        <v>800</v>
      </c>
      <c r="C3" s="5">
        <v>100</v>
      </c>
      <c r="D3" s="5">
        <f t="shared" ref="D3:D14" si="0">B3*C3</f>
        <v>80000</v>
      </c>
      <c r="E3" s="17" t="s">
        <v>4</v>
      </c>
    </row>
    <row r="4" spans="1:5" x14ac:dyDescent="0.25">
      <c r="A4" s="6" t="s">
        <v>13</v>
      </c>
      <c r="B4" s="2">
        <v>240</v>
      </c>
      <c r="C4" s="3">
        <v>150</v>
      </c>
      <c r="D4" s="3">
        <f t="shared" si="0"/>
        <v>36000</v>
      </c>
      <c r="E4" s="7" t="s">
        <v>4</v>
      </c>
    </row>
    <row r="5" spans="1:5" x14ac:dyDescent="0.25">
      <c r="A5" s="6" t="s">
        <v>4</v>
      </c>
      <c r="B5" s="2">
        <v>5</v>
      </c>
      <c r="C5" s="3">
        <v>2000</v>
      </c>
      <c r="D5" s="3">
        <f t="shared" si="0"/>
        <v>10000</v>
      </c>
      <c r="E5" s="7" t="s">
        <v>5</v>
      </c>
    </row>
    <row r="6" spans="1:5" x14ac:dyDescent="0.25">
      <c r="A6" s="6" t="s">
        <v>7</v>
      </c>
      <c r="B6" s="8">
        <v>100</v>
      </c>
      <c r="C6" s="3">
        <v>50</v>
      </c>
      <c r="D6" s="3">
        <f t="shared" si="0"/>
        <v>5000</v>
      </c>
      <c r="E6" s="7" t="s">
        <v>5</v>
      </c>
    </row>
    <row r="7" spans="1:5" x14ac:dyDescent="0.25">
      <c r="A7" s="6" t="s">
        <v>8</v>
      </c>
      <c r="B7" s="2">
        <v>5000</v>
      </c>
      <c r="C7" s="3">
        <v>1.5</v>
      </c>
      <c r="D7" s="3">
        <f t="shared" si="0"/>
        <v>7500</v>
      </c>
      <c r="E7" s="7" t="s">
        <v>5</v>
      </c>
    </row>
    <row r="8" spans="1:5" x14ac:dyDescent="0.25">
      <c r="A8" s="6" t="s">
        <v>14</v>
      </c>
      <c r="B8" s="2">
        <v>300</v>
      </c>
      <c r="C8" s="3">
        <v>7.5</v>
      </c>
      <c r="D8" s="3">
        <f t="shared" si="0"/>
        <v>2250</v>
      </c>
      <c r="E8" s="7" t="s">
        <v>5</v>
      </c>
    </row>
    <row r="9" spans="1:5" x14ac:dyDescent="0.25">
      <c r="A9" s="6" t="s">
        <v>5</v>
      </c>
      <c r="B9" s="2">
        <v>10</v>
      </c>
      <c r="C9" s="3">
        <v>70</v>
      </c>
      <c r="D9" s="3">
        <f t="shared" si="0"/>
        <v>700</v>
      </c>
      <c r="E9" s="7" t="s">
        <v>6</v>
      </c>
    </row>
    <row r="10" spans="1:5" x14ac:dyDescent="0.25">
      <c r="A10" s="6" t="s">
        <v>6</v>
      </c>
      <c r="B10" s="2">
        <v>1</v>
      </c>
      <c r="C10" s="3">
        <v>800</v>
      </c>
      <c r="D10" s="3">
        <f t="shared" si="0"/>
        <v>800</v>
      </c>
      <c r="E10" s="7" t="s">
        <v>6</v>
      </c>
    </row>
    <row r="11" spans="1:5" x14ac:dyDescent="0.25">
      <c r="A11" s="6" t="s">
        <v>10</v>
      </c>
      <c r="B11" s="2">
        <v>40</v>
      </c>
      <c r="C11" s="3">
        <v>4</v>
      </c>
      <c r="D11" s="3">
        <f t="shared" si="0"/>
        <v>160</v>
      </c>
      <c r="E11" s="7" t="s">
        <v>6</v>
      </c>
    </row>
    <row r="12" spans="1:5" x14ac:dyDescent="0.25">
      <c r="A12" s="6" t="s">
        <v>11</v>
      </c>
      <c r="B12" s="2">
        <v>50</v>
      </c>
      <c r="C12" s="3">
        <v>20</v>
      </c>
      <c r="D12" s="3">
        <f t="shared" si="0"/>
        <v>1000</v>
      </c>
      <c r="E12" s="7" t="s">
        <v>6</v>
      </c>
    </row>
    <row r="13" spans="1:5" x14ac:dyDescent="0.25">
      <c r="A13" s="6" t="s">
        <v>12</v>
      </c>
      <c r="B13" s="2">
        <v>4</v>
      </c>
      <c r="C13" s="3">
        <v>30</v>
      </c>
      <c r="D13" s="3">
        <f t="shared" si="0"/>
        <v>120</v>
      </c>
      <c r="E13" s="7" t="s">
        <v>6</v>
      </c>
    </row>
    <row r="14" spans="1:5" ht="15.75" thickBot="1" x14ac:dyDescent="0.3">
      <c r="A14" s="9" t="s">
        <v>15</v>
      </c>
      <c r="B14" s="10">
        <v>2000</v>
      </c>
      <c r="C14" s="11">
        <v>0.6</v>
      </c>
      <c r="D14" s="12">
        <f t="shared" si="0"/>
        <v>1200</v>
      </c>
      <c r="E14" s="13" t="s">
        <v>6</v>
      </c>
    </row>
    <row r="15" spans="1:5" ht="15.75" thickBot="1" x14ac:dyDescent="0.3">
      <c r="D15" s="14">
        <f>SUM(D3:D14)</f>
        <v>144730</v>
      </c>
    </row>
    <row r="16" spans="1:5" ht="88.5" customHeight="1" thickBot="1" x14ac:dyDescent="0.3"/>
    <row r="17" spans="2:5" ht="16.5" thickBot="1" x14ac:dyDescent="0.3">
      <c r="B17" s="18" t="s">
        <v>16</v>
      </c>
      <c r="C17" s="19" t="s">
        <v>17</v>
      </c>
      <c r="D17" s="19" t="s">
        <v>18</v>
      </c>
      <c r="E17" s="24" t="s">
        <v>19</v>
      </c>
    </row>
    <row r="18" spans="2:5" x14ac:dyDescent="0.25">
      <c r="B18" s="15" t="s">
        <v>4</v>
      </c>
      <c r="C18" s="5">
        <f>D3+D4</f>
        <v>116000</v>
      </c>
      <c r="D18" s="23">
        <f>C18/$D$15</f>
        <v>0.80149243418779792</v>
      </c>
      <c r="E18" s="17">
        <f>COUNTIF($E$3:$E$14,"A")</f>
        <v>2</v>
      </c>
    </row>
    <row r="19" spans="2:5" x14ac:dyDescent="0.25">
      <c r="B19" s="6" t="s">
        <v>5</v>
      </c>
      <c r="C19" s="3">
        <f>SUM(D5:D8)</f>
        <v>24750</v>
      </c>
      <c r="D19" s="4">
        <f t="shared" ref="D19:D20" si="1">C19/$D$15</f>
        <v>0.17100808401851725</v>
      </c>
      <c r="E19" s="7">
        <f>COUNTIF($E$3:$E$14,"B")</f>
        <v>4</v>
      </c>
    </row>
    <row r="20" spans="2:5" ht="15.75" thickBot="1" x14ac:dyDescent="0.3">
      <c r="B20" s="9" t="s">
        <v>6</v>
      </c>
      <c r="C20" s="12">
        <f>SUM(D9:D14)</f>
        <v>3980</v>
      </c>
      <c r="D20" s="21">
        <f t="shared" si="1"/>
        <v>2.7499481793684791E-2</v>
      </c>
      <c r="E20" s="22">
        <f>COUNTIF($E$3:$E$14,"C")</f>
        <v>6</v>
      </c>
    </row>
  </sheetData>
  <sortState ref="A3:E14">
    <sortCondition ref="E3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4" zoomScale="85" zoomScaleNormal="85" workbookViewId="0">
      <selection activeCell="AB14" sqref="AB14"/>
    </sheetView>
  </sheetViews>
  <sheetFormatPr defaultRowHeight="15" x14ac:dyDescent="0.2"/>
  <cols>
    <col min="1" max="16384" width="9.140625" style="25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0" zoomScale="70" zoomScaleNormal="70" workbookViewId="0">
      <selection activeCell="E28" sqref="E28"/>
    </sheetView>
  </sheetViews>
  <sheetFormatPr defaultRowHeight="15" x14ac:dyDescent="0.25"/>
  <cols>
    <col min="1" max="1" width="31.140625" bestFit="1" customWidth="1"/>
    <col min="2" max="2" width="16.7109375" bestFit="1" customWidth="1"/>
    <col min="3" max="3" width="21.140625" bestFit="1" customWidth="1"/>
    <col min="4" max="4" width="17.7109375" bestFit="1" customWidth="1"/>
    <col min="5" max="5" width="12.42578125" customWidth="1"/>
    <col min="6" max="6" width="20.28515625" bestFit="1" customWidth="1"/>
  </cols>
  <sheetData>
    <row r="1" spans="1:6" ht="16.5" thickBo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28" t="s">
        <v>40</v>
      </c>
      <c r="F1" s="20" t="s">
        <v>16</v>
      </c>
    </row>
    <row r="2" spans="1:6" x14ac:dyDescent="0.25">
      <c r="A2" s="15" t="s">
        <v>20</v>
      </c>
      <c r="B2" s="16">
        <v>800</v>
      </c>
      <c r="C2" s="5">
        <v>10</v>
      </c>
      <c r="D2" s="5">
        <f t="shared" ref="D2:D11" si="0">B2*C2</f>
        <v>8000</v>
      </c>
      <c r="E2" s="29" t="s">
        <v>30</v>
      </c>
      <c r="F2" s="17" t="s">
        <v>4</v>
      </c>
    </row>
    <row r="3" spans="1:6" x14ac:dyDescent="0.25">
      <c r="A3" s="6" t="s">
        <v>21</v>
      </c>
      <c r="B3" s="2">
        <v>240</v>
      </c>
      <c r="C3" s="3">
        <v>15</v>
      </c>
      <c r="D3" s="3">
        <f t="shared" si="0"/>
        <v>3600</v>
      </c>
      <c r="E3" s="30" t="s">
        <v>31</v>
      </c>
      <c r="F3" s="7" t="s">
        <v>4</v>
      </c>
    </row>
    <row r="4" spans="1:6" x14ac:dyDescent="0.25">
      <c r="A4" s="6" t="s">
        <v>22</v>
      </c>
      <c r="B4" s="2">
        <v>5</v>
      </c>
      <c r="C4" s="3">
        <v>200</v>
      </c>
      <c r="D4" s="3">
        <f t="shared" si="0"/>
        <v>1000</v>
      </c>
      <c r="E4" s="29" t="s">
        <v>32</v>
      </c>
      <c r="F4" s="7" t="s">
        <v>5</v>
      </c>
    </row>
    <row r="5" spans="1:6" x14ac:dyDescent="0.25">
      <c r="A5" s="6" t="s">
        <v>23</v>
      </c>
      <c r="B5" s="8">
        <v>5000</v>
      </c>
      <c r="C5" s="3">
        <v>0.15</v>
      </c>
      <c r="D5" s="3">
        <f t="shared" si="0"/>
        <v>750</v>
      </c>
      <c r="E5" s="30" t="s">
        <v>33</v>
      </c>
      <c r="F5" s="7" t="s">
        <v>5</v>
      </c>
    </row>
    <row r="6" spans="1:6" x14ac:dyDescent="0.25">
      <c r="A6" s="26" t="s">
        <v>27</v>
      </c>
      <c r="B6" s="2">
        <v>10</v>
      </c>
      <c r="C6" s="3">
        <v>5</v>
      </c>
      <c r="D6" s="3">
        <f t="shared" si="0"/>
        <v>50</v>
      </c>
      <c r="E6" s="29" t="s">
        <v>34</v>
      </c>
      <c r="F6" s="7" t="s">
        <v>5</v>
      </c>
    </row>
    <row r="7" spans="1:6" x14ac:dyDescent="0.25">
      <c r="A7" s="6" t="s">
        <v>24</v>
      </c>
      <c r="B7" s="2">
        <v>50</v>
      </c>
      <c r="C7" s="3">
        <v>2</v>
      </c>
      <c r="D7" s="3">
        <f t="shared" si="0"/>
        <v>100</v>
      </c>
      <c r="E7" s="30" t="s">
        <v>35</v>
      </c>
      <c r="F7" s="7" t="s">
        <v>6</v>
      </c>
    </row>
    <row r="8" spans="1:6" x14ac:dyDescent="0.25">
      <c r="A8" s="6" t="s">
        <v>25</v>
      </c>
      <c r="B8" s="2">
        <v>1</v>
      </c>
      <c r="C8" s="3">
        <v>80</v>
      </c>
      <c r="D8" s="3">
        <f t="shared" si="0"/>
        <v>80</v>
      </c>
      <c r="E8" s="29" t="s">
        <v>36</v>
      </c>
      <c r="F8" s="7" t="s">
        <v>6</v>
      </c>
    </row>
    <row r="9" spans="1:6" x14ac:dyDescent="0.25">
      <c r="A9" s="6" t="s">
        <v>26</v>
      </c>
      <c r="B9" s="2">
        <v>10</v>
      </c>
      <c r="C9" s="3">
        <v>7</v>
      </c>
      <c r="D9" s="3">
        <f t="shared" si="0"/>
        <v>70</v>
      </c>
      <c r="E9" s="30" t="s">
        <v>37</v>
      </c>
      <c r="F9" s="7" t="s">
        <v>6</v>
      </c>
    </row>
    <row r="10" spans="1:6" x14ac:dyDescent="0.25">
      <c r="A10" s="6" t="s">
        <v>28</v>
      </c>
      <c r="B10" s="2">
        <v>40</v>
      </c>
      <c r="C10" s="3">
        <v>0.4</v>
      </c>
      <c r="D10" s="3">
        <f t="shared" si="0"/>
        <v>16</v>
      </c>
      <c r="E10" s="29" t="s">
        <v>38</v>
      </c>
      <c r="F10" s="7" t="s">
        <v>6</v>
      </c>
    </row>
    <row r="11" spans="1:6" x14ac:dyDescent="0.25">
      <c r="A11" s="6" t="s">
        <v>29</v>
      </c>
      <c r="B11" s="2">
        <v>4</v>
      </c>
      <c r="C11" s="3">
        <v>3</v>
      </c>
      <c r="D11" s="3">
        <f t="shared" si="0"/>
        <v>12</v>
      </c>
      <c r="E11" s="30" t="s">
        <v>39</v>
      </c>
      <c r="F11" s="7" t="s">
        <v>6</v>
      </c>
    </row>
    <row r="12" spans="1:6" x14ac:dyDescent="0.25">
      <c r="D12" s="27">
        <f>SUM(D2:D11)</f>
        <v>13678</v>
      </c>
      <c r="E12" s="27"/>
    </row>
    <row r="13" spans="1:6" ht="15.75" thickBot="1" x14ac:dyDescent="0.3"/>
    <row r="14" spans="1:6" ht="16.5" thickBot="1" x14ac:dyDescent="0.3">
      <c r="A14" s="18" t="s">
        <v>16</v>
      </c>
      <c r="B14" s="19" t="s">
        <v>17</v>
      </c>
      <c r="C14" s="19" t="s">
        <v>18</v>
      </c>
      <c r="D14" s="24" t="s">
        <v>19</v>
      </c>
    </row>
    <row r="15" spans="1:6" x14ac:dyDescent="0.25">
      <c r="A15" s="15" t="s">
        <v>4</v>
      </c>
      <c r="B15" s="5">
        <f>SUM(D2:D3)</f>
        <v>11600</v>
      </c>
      <c r="C15" s="23">
        <f>B15/$D$12</f>
        <v>0.84807720426963007</v>
      </c>
      <c r="D15" s="17">
        <f>COUNTIF($E$3:$E$14,"A")</f>
        <v>0</v>
      </c>
    </row>
    <row r="16" spans="1:6" x14ac:dyDescent="0.25">
      <c r="A16" s="6" t="s">
        <v>5</v>
      </c>
      <c r="B16" s="3">
        <f>SUM(D4:D6)</f>
        <v>1800</v>
      </c>
      <c r="C16" s="23">
        <f t="shared" ref="C16:C17" si="1">B16/$D$12</f>
        <v>0.13159818686942534</v>
      </c>
      <c r="D16" s="7">
        <f>COUNTIF($E$3:$E$14,"B")</f>
        <v>0</v>
      </c>
    </row>
    <row r="17" spans="1:4" ht="15.75" thickBot="1" x14ac:dyDescent="0.3">
      <c r="A17" s="9" t="s">
        <v>6</v>
      </c>
      <c r="B17" s="12">
        <f>SUM(D7:D11)</f>
        <v>278</v>
      </c>
      <c r="C17" s="23">
        <f t="shared" si="1"/>
        <v>2.0324608860944584E-2</v>
      </c>
      <c r="D17" s="22">
        <f>COUNTIF($E$3:$E$14,"C")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curva abc</vt:lpstr>
      <vt:lpstr>caminho_critico</vt:lpstr>
      <vt:lpstr>curva abc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 Gonçalves Cardoso</dc:creator>
  <cp:lastModifiedBy>Usuário do Windows</cp:lastModifiedBy>
  <dcterms:created xsi:type="dcterms:W3CDTF">2015-03-23T18:16:41Z</dcterms:created>
  <dcterms:modified xsi:type="dcterms:W3CDTF">2022-02-08T01:03:08Z</dcterms:modified>
</cp:coreProperties>
</file>